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8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36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34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Измен. и доп. на буџ.РМ за 2015" sheetId="1" r:id="rId1"/>
    <sheet name="Консолидарен буџет РМ за 2015" sheetId="144" r:id="rId2"/>
    <sheet name="Прег.нам.блок дотац.надл по опш" sheetId="2" r:id="rId3"/>
    <sheet name="Бил.прих.Буџ РМ по ставки" sheetId="3" r:id="rId4"/>
    <sheet name="Бил.расх.Буџ РМ по ставки" sheetId="4" r:id="rId5"/>
    <sheet name="Бил.прих на Цен.буџ. по ставки" sheetId="5" r:id="rId6"/>
    <sheet name="Бил.прих.Цен.буџ по буџ.корисни" sheetId="6" r:id="rId7"/>
    <sheet name="Бил.расх.Цен.буџ по ставки" sheetId="7" r:id="rId8"/>
    <sheet name="Бил.расх.Цен.буџ.по буџ.корисни" sheetId="8" r:id="rId9"/>
    <sheet name="Буџ.расх. по ф-ции на Цен.Буџет" sheetId="9" r:id="rId10"/>
    <sheet name="Владини прог. на Цен. буџет" sheetId="10" r:id="rId11"/>
    <sheet name="Преглед на развој.потпрограми" sheetId="11" r:id="rId12"/>
    <sheet name="Претседател на РМ" sheetId="12" r:id="rId13"/>
    <sheet name="Агенција за разурнување" sheetId="13" r:id="rId14"/>
    <sheet name="Собрание на РМ" sheetId="14" r:id="rId15"/>
    <sheet name="Државен завод за ревизија" sheetId="15" r:id="rId16"/>
    <sheet name="Држ.комисија за спреч.на корупц" sheetId="16" r:id="rId17"/>
    <sheet name="Државна изборна комисија" sheetId="17" r:id="rId18"/>
    <sheet name="Комисија за заш.на конкуренција" sheetId="18" r:id="rId19"/>
    <sheet name="Дирекција за заш.лични податоци" sheetId="19" r:id="rId20"/>
    <sheet name="Држ.ком.за жалби по јав.набавки" sheetId="20" r:id="rId21"/>
    <sheet name="Ком.за верификација на фактите" sheetId="21" r:id="rId22"/>
    <sheet name="Регулаторна комисија за домувањ" sheetId="22" r:id="rId23"/>
    <sheet name="Совет за унап.и надзор на ревиз" sheetId="23" r:id="rId24"/>
    <sheet name="Коми. за заш. од дискриминација" sheetId="24" r:id="rId25"/>
    <sheet name="Држ.ком.за одлу.во управ.постап" sheetId="25" r:id="rId26"/>
    <sheet name="Ревиз.тело за рев.на инструмен " sheetId="26" r:id="rId27"/>
    <sheet name="Држ.ком.за одлу.на инспек.надз." sheetId="27" r:id="rId28"/>
    <sheet name="Устав. суд на РМ" sheetId="28" r:id="rId29"/>
    <sheet name="Влада на РМ" sheetId="29" r:id="rId30"/>
    <sheet name="Служ.за опш.и заед.раб.влада РМ" sheetId="30" r:id="rId31"/>
    <sheet name="Секретаријат на законодавнство" sheetId="31" r:id="rId32"/>
    <sheet name="Држ.правобранителство на РМ" sheetId="32" r:id="rId33"/>
    <sheet name="Агенција за администрација" sheetId="33" r:id="rId34"/>
    <sheet name="Секретаријат за европ.прашања" sheetId="34" r:id="rId35"/>
    <sheet name="Секре. за спровед.на рамк.догов" sheetId="35" r:id="rId36"/>
    <sheet name="Аген.за оствар.за прав.на заед " sheetId="36" r:id="rId37"/>
    <sheet name="Агенц.за управ. со одземен имот" sheetId="37" r:id="rId38"/>
    <sheet name="Инспекциски совет" sheetId="38" r:id="rId39"/>
    <sheet name="Министерство за одбрана" sheetId="39" r:id="rId40"/>
    <sheet name="Дирекција за без.на класиф.инфо" sheetId="40" r:id="rId41"/>
    <sheet name="Дирекција за заш. и спасување" sheetId="41" r:id="rId42"/>
    <sheet name="Цен. за управув. со кризи" sheetId="42" r:id="rId43"/>
    <sheet name="Министерство за внатреш. работи" sheetId="43" r:id="rId44"/>
    <sheet name="Министерство за правда" sheetId="44" r:id="rId45"/>
    <sheet name="Управа за изврш. на санкции" sheetId="45" r:id="rId46"/>
    <sheet name="Управа за водење на матич.книги" sheetId="46" r:id="rId47"/>
    <sheet name="Биро за застап.РМ пред Евр.суд " sheetId="47" r:id="rId48"/>
    <sheet name="Минист. за надвореш. работи" sheetId="48" r:id="rId49"/>
    <sheet name="Министерство за финансии" sheetId="49" r:id="rId50"/>
    <sheet name="Мин.за ф-сии-ф-ции на државата" sheetId="50" r:id="rId51"/>
    <sheet name="Царинска управа на РМ" sheetId="51" r:id="rId52"/>
    <sheet name="Агенција за стоков. резерви" sheetId="52" r:id="rId53"/>
    <sheet name="Управа за јавни приходи" sheetId="53" r:id="rId54"/>
    <sheet name="Управа за финан. полиција" sheetId="54" r:id="rId55"/>
    <sheet name="Дирек. за задолж. рез. на нафта" sheetId="55" r:id="rId56"/>
    <sheet name="Држав. девизен инспекторат" sheetId="56" r:id="rId57"/>
    <sheet name="Министерство за економија" sheetId="57" r:id="rId58"/>
    <sheet name="Аген. за стран.инвест. и промоц" sheetId="58" r:id="rId59"/>
    <sheet name="Аген.за пром.и подрш.на туризам" sheetId="59" r:id="rId60"/>
    <sheet name="Дирек.за техн инду. развој.зони" sheetId="60" r:id="rId61"/>
    <sheet name="Држав. пазарен инспекторат" sheetId="61" r:id="rId62"/>
    <sheet name="Држ.инспек. за тех.инспекција" sheetId="62" r:id="rId63"/>
    <sheet name="Држ.завод за заш.на индус.сопст" sheetId="63" r:id="rId64"/>
    <sheet name="Мин.за жив.сред. и прост. план" sheetId="64" r:id="rId65"/>
    <sheet name="Држ.инспек. за жив.средина" sheetId="65" r:id="rId66"/>
    <sheet name="Мин. за транспорт и врски" sheetId="66" r:id="rId67"/>
    <sheet name="Држ. инспекторат за транспорт" sheetId="67" r:id="rId68"/>
    <sheet name="Држ.инспек. за градеж. и урбани" sheetId="68" r:id="rId69"/>
    <sheet name="Држ. комунален инспекторат" sheetId="69" r:id="rId70"/>
    <sheet name="Мин.за земјод.шум. и водостопан" sheetId="70" r:id="rId71"/>
    <sheet name="Аген.за поттик.раз.на земјо.БТ" sheetId="71" r:id="rId72"/>
    <sheet name="Управ. за хидрометаролош.работи" sheetId="72" r:id="rId73"/>
    <sheet name="Аген.фин.подр.во земјод.и рурал" sheetId="73" r:id="rId74"/>
    <sheet name="Аген.за храна и ветеринарст. РМ" sheetId="74" r:id="rId75"/>
    <sheet name="Држ. инспек. за земјоделство" sheetId="75" r:id="rId76"/>
    <sheet name="Држ.инспект.за шумар. и ловство" sheetId="76" r:id="rId77"/>
    <sheet name="Мин. за труд и социјал.политика" sheetId="77" r:id="rId78"/>
    <sheet name="Држ. инспекторат за труд" sheetId="78" r:id="rId79"/>
    <sheet name="Мин. за образование и наука" sheetId="79" r:id="rId80"/>
    <sheet name="Биро за развој на образование" sheetId="80" r:id="rId81"/>
    <sheet name="Нац,аген. за Европ.образ.и моби" sheetId="81" r:id="rId82"/>
    <sheet name="Држ. просветен инспекторат" sheetId="82" r:id="rId83"/>
    <sheet name="Агенција за млади и спорт" sheetId="83" r:id="rId84"/>
    <sheet name="Мин. за инф.опш. и администраци" sheetId="84" r:id="rId85"/>
    <sheet name="Држ. управен инспекторат" sheetId="85" r:id="rId86"/>
    <sheet name="Министерство за култура" sheetId="86" r:id="rId87"/>
    <sheet name="Фин.на дејн.од облас.на култура" sheetId="87" r:id="rId88"/>
    <sheet name="Министерство за здравство" sheetId="88" r:id="rId89"/>
    <sheet name="Држ.санит. и здрав. инспекторат" sheetId="89" r:id="rId90"/>
    <sheet name="Мин. за локална самоуправа" sheetId="90" r:id="rId91"/>
    <sheet name="Држ. инспек. за локална самоупр" sheetId="91" r:id="rId92"/>
    <sheet name="Аген. за иселеништво" sheetId="92" r:id="rId93"/>
    <sheet name="Ком.заш.на право за слоб.приста" sheetId="93" r:id="rId94"/>
    <sheet name="Ком.за одн.со верски заедници" sheetId="94" r:id="rId95"/>
    <sheet name="Аген. за катаст. на недвижности" sheetId="95" r:id="rId96"/>
    <sheet name="Држ. завод за статистика" sheetId="96" r:id="rId97"/>
    <sheet name="Држ. архив на РМ" sheetId="99" r:id="rId98"/>
    <sheet name="Биро за судски вештачења" sheetId="100" r:id="rId99"/>
    <sheet name="Мак. академ. на наук. и уметнос" sheetId="101" r:id="rId100"/>
    <sheet name="Биро за регионал. развој" sheetId="102" r:id="rId101"/>
    <sheet name="Судска власт" sheetId="103" r:id="rId102"/>
    <sheet name="Јав. обвинителство на РМ" sheetId="104" r:id="rId103"/>
    <sheet name="Народен правобранител" sheetId="105" r:id="rId104"/>
    <sheet name="ФЗО по ставка и намена " sheetId="106" r:id="rId105"/>
    <sheet name="АВРМ по ставка и намена " sheetId="107" r:id="rId106"/>
    <sheet name="БП ПИОМ" sheetId="108" r:id="rId107"/>
    <sheet name="Служ. за опш.и заед.раб на " sheetId="111" r:id="rId108"/>
    <sheet name="04009 Секретар. за евро.праш" sheetId="112" r:id="rId109"/>
    <sheet name="05001 Мин. за одбрана" sheetId="113" r:id="rId110"/>
    <sheet name="05003 Детекц. за заш и спасувањ" sheetId="114" r:id="rId111"/>
    <sheet name="06001 Мин. за внат. работи" sheetId="115" r:id="rId112"/>
    <sheet name="07001 Мин.за правда" sheetId="116" r:id="rId113"/>
    <sheet name="07002 Управ.за изврш на санкции" sheetId="117" r:id="rId114"/>
    <sheet name="07003 Управ за водење матич.кни" sheetId="118" r:id="rId115"/>
    <sheet name="09001 Мин.за финансии" sheetId="119" r:id="rId116"/>
    <sheet name="09002 Мин.финан-функ.на држават" sheetId="120" r:id="rId117"/>
    <sheet name="09003 Царин. управа на РМ" sheetId="121" r:id="rId118"/>
    <sheet name="09005 Управа за јавни приходи" sheetId="122" r:id="rId119"/>
    <sheet name="10001 Мин.за економија" sheetId="123" r:id="rId120"/>
    <sheet name="10002 Аген. странс. инвес. и пр" sheetId="124" r:id="rId121"/>
    <sheet name="10004 Дирек.за технол.индус.раз" sheetId="125" r:id="rId122"/>
    <sheet name="12101Мин.жив.средина и прос.пла" sheetId="126" r:id="rId123"/>
    <sheet name="13001 Мин. за транс. и врски " sheetId="127" r:id="rId124"/>
    <sheet name="мин за зем, шум и водо." sheetId="129" r:id="rId125"/>
    <sheet name="аге.за фин.подд во зем и рур р." sheetId="130" r:id="rId126"/>
    <sheet name="мин за труд и соц пол" sheetId="131" r:id="rId127"/>
    <sheet name="Мин. за образ. и наука" sheetId="133" r:id="rId128"/>
    <sheet name="АГЕ.МЛАДИ И СПОРТ" sheetId="134" r:id="rId129"/>
    <sheet name="МИОА" sheetId="135" r:id="rId130"/>
    <sheet name="МИН ЗА КУЛТУРА" sheetId="136" r:id="rId131"/>
    <sheet name="МИН ЗА ЗДРАВСТВО" sheetId="137" r:id="rId132"/>
    <sheet name="МИН ЗА ЛОКАЛНА САМОУПРАВА" sheetId="138" r:id="rId133"/>
    <sheet name="АГЕ ЗА КАТАСТАР И НЕДВИЖНОСТИ" sheetId="139" r:id="rId134"/>
    <sheet name="ДРЖ ЗАВОД ЗА СТАТИСТИКА" sheetId="140" r:id="rId135"/>
    <sheet name="БИРО ЗА РЕГИОНАЛЕН РАЗВОЈ" sheetId="141" r:id="rId136"/>
    <sheet name="ЈАВНО ОБВНИТЕЛСТВО" sheetId="142" r:id="rId137"/>
    <sheet name="АВРМ" sheetId="143" r:id="rId138"/>
  </sheets>
  <definedNames>
    <definedName name="_xlnm._FilterDatabase" localSheetId="3" hidden="1">'Бил.прих.Буџ РМ по ставки'!$B$2:$P$37</definedName>
    <definedName name="_xlnm._FilterDatabase" localSheetId="12" hidden="1">'Претседател на РМ'!$B$2:$R$46</definedName>
  </definedNames>
  <calcPr calcId="124519"/>
</workbook>
</file>

<file path=xl/calcChain.xml><?xml version="1.0" encoding="utf-8"?>
<calcChain xmlns="http://schemas.openxmlformats.org/spreadsheetml/2006/main">
  <c r="D26" i="144"/>
  <c r="D22"/>
  <c r="D21"/>
  <c r="D12"/>
  <c r="D11"/>
  <c r="D4"/>
  <c r="D5"/>
  <c r="C21"/>
  <c r="C26"/>
  <c r="C22"/>
  <c r="C11"/>
  <c r="C12"/>
  <c r="C4"/>
  <c r="C5"/>
  <c r="F27" i="111"/>
  <c r="R43" i="105"/>
  <c r="Q43"/>
  <c r="R42"/>
  <c r="Q42"/>
  <c r="R39"/>
  <c r="Q39"/>
  <c r="R37"/>
  <c r="Q37"/>
  <c r="R30"/>
  <c r="Q30"/>
  <c r="R27"/>
  <c r="Q27"/>
  <c r="R26"/>
  <c r="Q26"/>
  <c r="R25"/>
  <c r="R49" s="1"/>
  <c r="Q25"/>
  <c r="Q49" s="1"/>
  <c r="H49"/>
  <c r="G49"/>
  <c r="P49"/>
  <c r="O49"/>
  <c r="N49"/>
  <c r="M49"/>
  <c r="L49"/>
  <c r="K49"/>
  <c r="J49"/>
  <c r="I49"/>
  <c r="H25"/>
  <c r="H43"/>
  <c r="H42"/>
  <c r="H26"/>
  <c r="H39"/>
  <c r="H37"/>
  <c r="H30"/>
  <c r="H27"/>
  <c r="G25"/>
  <c r="G42"/>
  <c r="G43"/>
  <c r="G26"/>
  <c r="G39"/>
  <c r="G37"/>
  <c r="G30"/>
  <c r="G27"/>
  <c r="R22"/>
  <c r="Q22"/>
  <c r="R20"/>
  <c r="Q20"/>
  <c r="R13"/>
  <c r="Q13"/>
  <c r="R10"/>
  <c r="Q10"/>
  <c r="H10"/>
  <c r="H13"/>
  <c r="H22"/>
  <c r="H20"/>
  <c r="G20"/>
  <c r="G22"/>
  <c r="G13"/>
  <c r="G10"/>
  <c r="R7"/>
  <c r="Q7"/>
  <c r="H7"/>
  <c r="G7"/>
  <c r="R50" i="104"/>
  <c r="Q46"/>
  <c r="J38"/>
  <c r="I75"/>
  <c r="K75"/>
  <c r="L75"/>
  <c r="M75"/>
  <c r="N75"/>
  <c r="O75"/>
  <c r="P75"/>
  <c r="H50"/>
  <c r="H46"/>
  <c r="K32"/>
  <c r="L32"/>
  <c r="M32"/>
  <c r="N32"/>
  <c r="O32"/>
  <c r="P32"/>
  <c r="G32"/>
  <c r="G75"/>
  <c r="R68"/>
  <c r="Q68"/>
  <c r="R65"/>
  <c r="Q65"/>
  <c r="R64"/>
  <c r="Q64"/>
  <c r="R63"/>
  <c r="Q63"/>
  <c r="H68"/>
  <c r="H65"/>
  <c r="H64"/>
  <c r="H63"/>
  <c r="G63"/>
  <c r="G64"/>
  <c r="G68"/>
  <c r="G65"/>
  <c r="H57"/>
  <c r="I57"/>
  <c r="J57"/>
  <c r="K57"/>
  <c r="L57"/>
  <c r="M57"/>
  <c r="N57"/>
  <c r="O57"/>
  <c r="P57"/>
  <c r="Q57"/>
  <c r="R57"/>
  <c r="G57"/>
  <c r="H55"/>
  <c r="I55"/>
  <c r="J55"/>
  <c r="K55"/>
  <c r="L55"/>
  <c r="M55"/>
  <c r="N55"/>
  <c r="O55"/>
  <c r="P55"/>
  <c r="Q55"/>
  <c r="R55"/>
  <c r="G55"/>
  <c r="I50"/>
  <c r="J50"/>
  <c r="K50"/>
  <c r="L50"/>
  <c r="M50"/>
  <c r="N50"/>
  <c r="O50"/>
  <c r="P50"/>
  <c r="Q50"/>
  <c r="G50"/>
  <c r="H47"/>
  <c r="I47"/>
  <c r="J47"/>
  <c r="K47"/>
  <c r="L47"/>
  <c r="M47"/>
  <c r="N47"/>
  <c r="O47"/>
  <c r="P47"/>
  <c r="Q47"/>
  <c r="R47"/>
  <c r="R46" s="1"/>
  <c r="G47"/>
  <c r="G46" s="1"/>
  <c r="H44"/>
  <c r="I44"/>
  <c r="J44"/>
  <c r="K44"/>
  <c r="L44"/>
  <c r="M44"/>
  <c r="N44"/>
  <c r="O44"/>
  <c r="P44"/>
  <c r="Q44"/>
  <c r="R44"/>
  <c r="G44"/>
  <c r="H38"/>
  <c r="I38"/>
  <c r="K38"/>
  <c r="L38"/>
  <c r="M38"/>
  <c r="N38"/>
  <c r="O38"/>
  <c r="P38"/>
  <c r="Q38"/>
  <c r="R38"/>
  <c r="G38"/>
  <c r="H34"/>
  <c r="H33" s="1"/>
  <c r="H32" s="1"/>
  <c r="H75" s="1"/>
  <c r="I34"/>
  <c r="I33" s="1"/>
  <c r="I32" s="1"/>
  <c r="J34"/>
  <c r="J33" s="1"/>
  <c r="J32" s="1"/>
  <c r="J75" s="1"/>
  <c r="K34"/>
  <c r="K33" s="1"/>
  <c r="L34"/>
  <c r="L33" s="1"/>
  <c r="M34"/>
  <c r="M33" s="1"/>
  <c r="N34"/>
  <c r="N33" s="1"/>
  <c r="O34"/>
  <c r="O33" s="1"/>
  <c r="P34"/>
  <c r="P33" s="1"/>
  <c r="Q34"/>
  <c r="Q33" s="1"/>
  <c r="Q32" s="1"/>
  <c r="Q75" s="1"/>
  <c r="R34"/>
  <c r="R33" s="1"/>
  <c r="G34"/>
  <c r="G33" s="1"/>
  <c r="J16"/>
  <c r="H26"/>
  <c r="I26"/>
  <c r="J26"/>
  <c r="K26"/>
  <c r="L26"/>
  <c r="M26"/>
  <c r="N26"/>
  <c r="O26"/>
  <c r="P26"/>
  <c r="Q26"/>
  <c r="R26"/>
  <c r="G26"/>
  <c r="H23"/>
  <c r="I23"/>
  <c r="J23"/>
  <c r="K23"/>
  <c r="L23"/>
  <c r="M23"/>
  <c r="N23"/>
  <c r="O23"/>
  <c r="P23"/>
  <c r="Q23"/>
  <c r="R23"/>
  <c r="G23"/>
  <c r="H16"/>
  <c r="I16"/>
  <c r="K16"/>
  <c r="L16"/>
  <c r="M16"/>
  <c r="N16"/>
  <c r="O16"/>
  <c r="P16"/>
  <c r="Q16"/>
  <c r="R16"/>
  <c r="G16"/>
  <c r="H12"/>
  <c r="I12"/>
  <c r="J12"/>
  <c r="K12"/>
  <c r="L12"/>
  <c r="M12"/>
  <c r="N12"/>
  <c r="O12"/>
  <c r="P12"/>
  <c r="Q12"/>
  <c r="R12"/>
  <c r="G12"/>
  <c r="H10"/>
  <c r="I10"/>
  <c r="J10"/>
  <c r="K10"/>
  <c r="L10"/>
  <c r="M10"/>
  <c r="N10"/>
  <c r="O10"/>
  <c r="P10"/>
  <c r="Q10"/>
  <c r="R10"/>
  <c r="G10"/>
  <c r="H7"/>
  <c r="I7"/>
  <c r="J7"/>
  <c r="K7"/>
  <c r="L7"/>
  <c r="M7"/>
  <c r="N7"/>
  <c r="O7"/>
  <c r="P7"/>
  <c r="Q7"/>
  <c r="R7"/>
  <c r="G7"/>
  <c r="R59" i="103"/>
  <c r="R52"/>
  <c r="P52"/>
  <c r="I61"/>
  <c r="J61"/>
  <c r="K61"/>
  <c r="L61"/>
  <c r="M61"/>
  <c r="N61"/>
  <c r="G61"/>
  <c r="I47"/>
  <c r="J47"/>
  <c r="K47"/>
  <c r="L47"/>
  <c r="M47"/>
  <c r="N47"/>
  <c r="G47"/>
  <c r="I48"/>
  <c r="J48"/>
  <c r="K48"/>
  <c r="L48"/>
  <c r="M48"/>
  <c r="N48"/>
  <c r="P48"/>
  <c r="P47" s="1"/>
  <c r="P61" s="1"/>
  <c r="G48"/>
  <c r="H59"/>
  <c r="I59"/>
  <c r="J59"/>
  <c r="K59"/>
  <c r="L59"/>
  <c r="M59"/>
  <c r="N59"/>
  <c r="O59"/>
  <c r="P59"/>
  <c r="Q59"/>
  <c r="G59"/>
  <c r="H52"/>
  <c r="I52"/>
  <c r="J52"/>
  <c r="K52"/>
  <c r="L52"/>
  <c r="M52"/>
  <c r="N52"/>
  <c r="O52"/>
  <c r="O48" s="1"/>
  <c r="O47" s="1"/>
  <c r="O61" s="1"/>
  <c r="Q52"/>
  <c r="G52"/>
  <c r="H49"/>
  <c r="H48" s="1"/>
  <c r="H47" s="1"/>
  <c r="H61" s="1"/>
  <c r="I49"/>
  <c r="J49"/>
  <c r="K49"/>
  <c r="L49"/>
  <c r="M49"/>
  <c r="N49"/>
  <c r="O49"/>
  <c r="P49"/>
  <c r="Q49"/>
  <c r="R49"/>
  <c r="R48" s="1"/>
  <c r="R47" s="1"/>
  <c r="R61" s="1"/>
  <c r="G49"/>
  <c r="H44"/>
  <c r="I44"/>
  <c r="J44"/>
  <c r="K44"/>
  <c r="L44"/>
  <c r="M44"/>
  <c r="N44"/>
  <c r="O44"/>
  <c r="P44"/>
  <c r="Q44"/>
  <c r="R44"/>
  <c r="G44"/>
  <c r="H41"/>
  <c r="I41"/>
  <c r="J41"/>
  <c r="K41"/>
  <c r="L41"/>
  <c r="M41"/>
  <c r="N41"/>
  <c r="O41"/>
  <c r="P41"/>
  <c r="Q41"/>
  <c r="R41"/>
  <c r="G41"/>
  <c r="H34"/>
  <c r="I34"/>
  <c r="J34"/>
  <c r="K34"/>
  <c r="L34"/>
  <c r="M34"/>
  <c r="N34"/>
  <c r="O34"/>
  <c r="P34"/>
  <c r="Q34"/>
  <c r="R34"/>
  <c r="G34"/>
  <c r="H30"/>
  <c r="H29" s="1"/>
  <c r="H28" s="1"/>
  <c r="I30"/>
  <c r="J30"/>
  <c r="K30"/>
  <c r="K29" s="1"/>
  <c r="K28" s="1"/>
  <c r="L30"/>
  <c r="L29" s="1"/>
  <c r="L28" s="1"/>
  <c r="M30"/>
  <c r="M29" s="1"/>
  <c r="M28" s="1"/>
  <c r="N30"/>
  <c r="N29" s="1"/>
  <c r="N28" s="1"/>
  <c r="O30"/>
  <c r="O29" s="1"/>
  <c r="O28" s="1"/>
  <c r="P30"/>
  <c r="Q30"/>
  <c r="Q29" s="1"/>
  <c r="Q28" s="1"/>
  <c r="R30"/>
  <c r="R29" s="1"/>
  <c r="R28" s="1"/>
  <c r="G7"/>
  <c r="G9"/>
  <c r="G11"/>
  <c r="G15"/>
  <c r="G22"/>
  <c r="G25"/>
  <c r="G30"/>
  <c r="G29" s="1"/>
  <c r="G28" s="1"/>
  <c r="H25"/>
  <c r="I25"/>
  <c r="J25"/>
  <c r="K25"/>
  <c r="L25"/>
  <c r="M25"/>
  <c r="N25"/>
  <c r="O25"/>
  <c r="P25"/>
  <c r="Q25"/>
  <c r="R25"/>
  <c r="H22"/>
  <c r="I22"/>
  <c r="J22"/>
  <c r="K22"/>
  <c r="L22"/>
  <c r="M22"/>
  <c r="N22"/>
  <c r="O22"/>
  <c r="P22"/>
  <c r="Q22"/>
  <c r="R22"/>
  <c r="H15"/>
  <c r="I15"/>
  <c r="J15"/>
  <c r="K15"/>
  <c r="L15"/>
  <c r="M15"/>
  <c r="N15"/>
  <c r="O15"/>
  <c r="P15"/>
  <c r="Q15"/>
  <c r="R15"/>
  <c r="H11"/>
  <c r="I11"/>
  <c r="J11"/>
  <c r="K11"/>
  <c r="L11"/>
  <c r="M11"/>
  <c r="N11"/>
  <c r="O11"/>
  <c r="P11"/>
  <c r="Q11"/>
  <c r="R11"/>
  <c r="H9"/>
  <c r="I9"/>
  <c r="J9"/>
  <c r="K9"/>
  <c r="L9"/>
  <c r="M9"/>
  <c r="N9"/>
  <c r="O9"/>
  <c r="P9"/>
  <c r="Q9"/>
  <c r="R9"/>
  <c r="H7"/>
  <c r="I7"/>
  <c r="J7"/>
  <c r="K7"/>
  <c r="L7"/>
  <c r="M7"/>
  <c r="N7"/>
  <c r="O7"/>
  <c r="P7"/>
  <c r="Q7"/>
  <c r="R7"/>
  <c r="R48" i="102"/>
  <c r="R47"/>
  <c r="R46"/>
  <c r="R50" s="1"/>
  <c r="R42"/>
  <c r="R40"/>
  <c r="R33"/>
  <c r="R30"/>
  <c r="R29"/>
  <c r="R28"/>
  <c r="J48"/>
  <c r="J47"/>
  <c r="J46"/>
  <c r="J50" s="1"/>
  <c r="J42"/>
  <c r="J40"/>
  <c r="J33"/>
  <c r="J30"/>
  <c r="J29"/>
  <c r="J28"/>
  <c r="H48"/>
  <c r="H47"/>
  <c r="H46"/>
  <c r="H50" s="1"/>
  <c r="H42"/>
  <c r="H40"/>
  <c r="H33"/>
  <c r="H30"/>
  <c r="H29"/>
  <c r="H28"/>
  <c r="K50"/>
  <c r="L50"/>
  <c r="M50"/>
  <c r="N50"/>
  <c r="O50"/>
  <c r="P50"/>
  <c r="G50"/>
  <c r="K28"/>
  <c r="L28"/>
  <c r="M28"/>
  <c r="N28"/>
  <c r="O28"/>
  <c r="P28"/>
  <c r="G28"/>
  <c r="K46"/>
  <c r="L46"/>
  <c r="M46"/>
  <c r="N46"/>
  <c r="O46"/>
  <c r="P46"/>
  <c r="G46"/>
  <c r="K47"/>
  <c r="L47"/>
  <c r="M47"/>
  <c r="N47"/>
  <c r="O47"/>
  <c r="P47"/>
  <c r="I48"/>
  <c r="I47" s="1"/>
  <c r="I46" s="1"/>
  <c r="K48"/>
  <c r="L48"/>
  <c r="M48"/>
  <c r="N48"/>
  <c r="O48"/>
  <c r="P48"/>
  <c r="Q48"/>
  <c r="Q47" s="1"/>
  <c r="Q46" s="1"/>
  <c r="G47"/>
  <c r="G48"/>
  <c r="K29"/>
  <c r="L29"/>
  <c r="M29"/>
  <c r="N29"/>
  <c r="O29"/>
  <c r="P29"/>
  <c r="G29"/>
  <c r="I42"/>
  <c r="K42"/>
  <c r="L42"/>
  <c r="M42"/>
  <c r="N42"/>
  <c r="O42"/>
  <c r="P42"/>
  <c r="Q42"/>
  <c r="G42"/>
  <c r="I40"/>
  <c r="K40"/>
  <c r="L40"/>
  <c r="M40"/>
  <c r="N40"/>
  <c r="O40"/>
  <c r="P40"/>
  <c r="Q40"/>
  <c r="G40"/>
  <c r="I33"/>
  <c r="I29" s="1"/>
  <c r="I28" s="1"/>
  <c r="K33"/>
  <c r="L33"/>
  <c r="M33"/>
  <c r="N33"/>
  <c r="O33"/>
  <c r="P33"/>
  <c r="Q33"/>
  <c r="G33"/>
  <c r="I30"/>
  <c r="K30"/>
  <c r="L30"/>
  <c r="M30"/>
  <c r="N30"/>
  <c r="O30"/>
  <c r="P30"/>
  <c r="Q30"/>
  <c r="Q29" s="1"/>
  <c r="Q28" s="1"/>
  <c r="G30"/>
  <c r="R23"/>
  <c r="R21"/>
  <c r="R14"/>
  <c r="R11"/>
  <c r="J23"/>
  <c r="J21"/>
  <c r="J14"/>
  <c r="H23"/>
  <c r="I23"/>
  <c r="K23"/>
  <c r="L23"/>
  <c r="M23"/>
  <c r="N23"/>
  <c r="O23"/>
  <c r="P23"/>
  <c r="Q23"/>
  <c r="G23"/>
  <c r="H21"/>
  <c r="I21"/>
  <c r="K21"/>
  <c r="L21"/>
  <c r="M21"/>
  <c r="N21"/>
  <c r="O21"/>
  <c r="P21"/>
  <c r="Q21"/>
  <c r="G21"/>
  <c r="H14"/>
  <c r="I14"/>
  <c r="K14"/>
  <c r="L14"/>
  <c r="M14"/>
  <c r="N14"/>
  <c r="O14"/>
  <c r="P14"/>
  <c r="Q14"/>
  <c r="G14"/>
  <c r="H11"/>
  <c r="I11"/>
  <c r="J11"/>
  <c r="K11"/>
  <c r="L11"/>
  <c r="M11"/>
  <c r="N11"/>
  <c r="O11"/>
  <c r="P11"/>
  <c r="Q11"/>
  <c r="G11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G7"/>
  <c r="H45" i="101"/>
  <c r="I45"/>
  <c r="J45"/>
  <c r="K45"/>
  <c r="L45"/>
  <c r="M45"/>
  <c r="N45"/>
  <c r="O45"/>
  <c r="P45"/>
  <c r="Q45"/>
  <c r="R45"/>
  <c r="G45"/>
  <c r="R42"/>
  <c r="Q42"/>
  <c r="P42"/>
  <c r="O42"/>
  <c r="N42"/>
  <c r="M42"/>
  <c r="L42"/>
  <c r="K42"/>
  <c r="J42"/>
  <c r="I42"/>
  <c r="H42"/>
  <c r="G42"/>
  <c r="R40"/>
  <c r="Q40"/>
  <c r="P40"/>
  <c r="O40"/>
  <c r="N40"/>
  <c r="M40"/>
  <c r="L40"/>
  <c r="K40"/>
  <c r="J40"/>
  <c r="I40"/>
  <c r="H40"/>
  <c r="G40"/>
  <c r="R32"/>
  <c r="Q32"/>
  <c r="P32"/>
  <c r="O32"/>
  <c r="N32"/>
  <c r="M32"/>
  <c r="L32"/>
  <c r="K32"/>
  <c r="J32"/>
  <c r="I32"/>
  <c r="H32"/>
  <c r="G32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R26"/>
  <c r="Q26"/>
  <c r="P26"/>
  <c r="O26"/>
  <c r="N26"/>
  <c r="M26"/>
  <c r="L26"/>
  <c r="K26"/>
  <c r="J26"/>
  <c r="I26"/>
  <c r="H26"/>
  <c r="G26"/>
  <c r="H8"/>
  <c r="I8"/>
  <c r="J8"/>
  <c r="M8"/>
  <c r="N8"/>
  <c r="H23"/>
  <c r="I23"/>
  <c r="J23"/>
  <c r="K23"/>
  <c r="L23"/>
  <c r="M23"/>
  <c r="N23"/>
  <c r="O23"/>
  <c r="P23"/>
  <c r="Q23"/>
  <c r="R23"/>
  <c r="H21"/>
  <c r="I21"/>
  <c r="J21"/>
  <c r="K21"/>
  <c r="L21"/>
  <c r="M21"/>
  <c r="N21"/>
  <c r="O21"/>
  <c r="P21"/>
  <c r="Q21"/>
  <c r="R21"/>
  <c r="H13"/>
  <c r="I13"/>
  <c r="J13"/>
  <c r="K13"/>
  <c r="L13"/>
  <c r="M13"/>
  <c r="N13"/>
  <c r="O13"/>
  <c r="O8" s="1"/>
  <c r="O7" s="1"/>
  <c r="P13"/>
  <c r="P8" s="1"/>
  <c r="P7" s="1"/>
  <c r="Q13"/>
  <c r="R13"/>
  <c r="H9"/>
  <c r="I9"/>
  <c r="J9"/>
  <c r="K9"/>
  <c r="K8" s="1"/>
  <c r="K7" s="1"/>
  <c r="L9"/>
  <c r="L8" s="1"/>
  <c r="L7" s="1"/>
  <c r="M9"/>
  <c r="N9"/>
  <c r="O9"/>
  <c r="P9"/>
  <c r="Q9"/>
  <c r="Q8" s="1"/>
  <c r="Q7" s="1"/>
  <c r="R9"/>
  <c r="R8" s="1"/>
  <c r="R7" s="1"/>
  <c r="H7"/>
  <c r="I7"/>
  <c r="J7"/>
  <c r="M7"/>
  <c r="N7"/>
  <c r="G23"/>
  <c r="G8" s="1"/>
  <c r="G7" s="1"/>
  <c r="G21"/>
  <c r="G13"/>
  <c r="G9"/>
  <c r="H47" i="100"/>
  <c r="I47"/>
  <c r="J47"/>
  <c r="K47"/>
  <c r="L47"/>
  <c r="M47"/>
  <c r="N47"/>
  <c r="O47"/>
  <c r="P47"/>
  <c r="Q47"/>
  <c r="R47"/>
  <c r="G47"/>
  <c r="R41"/>
  <c r="Q41"/>
  <c r="P41"/>
  <c r="O41"/>
  <c r="N41"/>
  <c r="M41"/>
  <c r="L41"/>
  <c r="K41"/>
  <c r="J41"/>
  <c r="I41"/>
  <c r="H41"/>
  <c r="G41"/>
  <c r="R39"/>
  <c r="Q39"/>
  <c r="P39"/>
  <c r="O39"/>
  <c r="N39"/>
  <c r="M39"/>
  <c r="L39"/>
  <c r="K39"/>
  <c r="J39"/>
  <c r="I39"/>
  <c r="H39"/>
  <c r="G39"/>
  <c r="R32"/>
  <c r="Q32"/>
  <c r="P32"/>
  <c r="O32"/>
  <c r="N32"/>
  <c r="M32"/>
  <c r="L32"/>
  <c r="K32"/>
  <c r="J32"/>
  <c r="I32"/>
  <c r="H32"/>
  <c r="G32"/>
  <c r="R29"/>
  <c r="Q29"/>
  <c r="P29"/>
  <c r="O29"/>
  <c r="N29"/>
  <c r="M29"/>
  <c r="L29"/>
  <c r="K29"/>
  <c r="J29"/>
  <c r="I29"/>
  <c r="H29"/>
  <c r="G29"/>
  <c r="R28"/>
  <c r="Q28"/>
  <c r="P28"/>
  <c r="O28"/>
  <c r="N28"/>
  <c r="M28"/>
  <c r="L28"/>
  <c r="K28"/>
  <c r="J28"/>
  <c r="I28"/>
  <c r="H28"/>
  <c r="G28"/>
  <c r="R27"/>
  <c r="Q27"/>
  <c r="P27"/>
  <c r="O27"/>
  <c r="N27"/>
  <c r="M27"/>
  <c r="L27"/>
  <c r="K27"/>
  <c r="J27"/>
  <c r="I27"/>
  <c r="H27"/>
  <c r="G27"/>
  <c r="I7"/>
  <c r="J7"/>
  <c r="M7"/>
  <c r="N7"/>
  <c r="O7"/>
  <c r="P7"/>
  <c r="G7"/>
  <c r="I8"/>
  <c r="J8"/>
  <c r="M8"/>
  <c r="N8"/>
  <c r="O8"/>
  <c r="P8"/>
  <c r="G8"/>
  <c r="H21"/>
  <c r="I21"/>
  <c r="J21"/>
  <c r="K21"/>
  <c r="L21"/>
  <c r="M21"/>
  <c r="N21"/>
  <c r="O21"/>
  <c r="P21"/>
  <c r="Q21"/>
  <c r="R21"/>
  <c r="G21"/>
  <c r="H19"/>
  <c r="I19"/>
  <c r="J19"/>
  <c r="K19"/>
  <c r="L19"/>
  <c r="M19"/>
  <c r="N19"/>
  <c r="O19"/>
  <c r="P19"/>
  <c r="Q19"/>
  <c r="R19"/>
  <c r="G19"/>
  <c r="H12"/>
  <c r="I12"/>
  <c r="J12"/>
  <c r="K12"/>
  <c r="K8" s="1"/>
  <c r="K7" s="1"/>
  <c r="L12"/>
  <c r="L8" s="1"/>
  <c r="L7" s="1"/>
  <c r="M12"/>
  <c r="N12"/>
  <c r="O12"/>
  <c r="P12"/>
  <c r="Q12"/>
  <c r="R12"/>
  <c r="G12"/>
  <c r="H9"/>
  <c r="H8" s="1"/>
  <c r="H7" s="1"/>
  <c r="I9"/>
  <c r="J9"/>
  <c r="K9"/>
  <c r="L9"/>
  <c r="M9"/>
  <c r="N9"/>
  <c r="O9"/>
  <c r="P9"/>
  <c r="Q9"/>
  <c r="Q8" s="1"/>
  <c r="Q7" s="1"/>
  <c r="R9"/>
  <c r="R8" s="1"/>
  <c r="R7" s="1"/>
  <c r="G9"/>
  <c r="H59" i="99"/>
  <c r="I59"/>
  <c r="J59"/>
  <c r="K59"/>
  <c r="L59"/>
  <c r="M59"/>
  <c r="N59"/>
  <c r="O59"/>
  <c r="P59"/>
  <c r="Q59"/>
  <c r="R59"/>
  <c r="G59"/>
  <c r="R57"/>
  <c r="Q57"/>
  <c r="R55"/>
  <c r="Q55"/>
  <c r="R48"/>
  <c r="Q48"/>
  <c r="R45"/>
  <c r="Q45"/>
  <c r="R44"/>
  <c r="Q44"/>
  <c r="R43"/>
  <c r="Q43"/>
  <c r="I43"/>
  <c r="J43"/>
  <c r="K43"/>
  <c r="L43"/>
  <c r="M43"/>
  <c r="N43"/>
  <c r="O43"/>
  <c r="P43"/>
  <c r="G43"/>
  <c r="I44"/>
  <c r="J44"/>
  <c r="K44"/>
  <c r="L44"/>
  <c r="M44"/>
  <c r="N44"/>
  <c r="O44"/>
  <c r="P44"/>
  <c r="G44"/>
  <c r="H57"/>
  <c r="I57"/>
  <c r="J57"/>
  <c r="K57"/>
  <c r="L57"/>
  <c r="M57"/>
  <c r="N57"/>
  <c r="O57"/>
  <c r="P57"/>
  <c r="G57"/>
  <c r="H55"/>
  <c r="I55"/>
  <c r="J55"/>
  <c r="K55"/>
  <c r="L55"/>
  <c r="M55"/>
  <c r="N55"/>
  <c r="O55"/>
  <c r="P55"/>
  <c r="H48"/>
  <c r="I48"/>
  <c r="J48"/>
  <c r="K48"/>
  <c r="L48"/>
  <c r="M48"/>
  <c r="N48"/>
  <c r="O48"/>
  <c r="P48"/>
  <c r="G55"/>
  <c r="G48"/>
  <c r="H45"/>
  <c r="H44" s="1"/>
  <c r="H43" s="1"/>
  <c r="I45"/>
  <c r="J45"/>
  <c r="K45"/>
  <c r="L45"/>
  <c r="M45"/>
  <c r="N45"/>
  <c r="O45"/>
  <c r="P45"/>
  <c r="G45"/>
  <c r="H28"/>
  <c r="I28"/>
  <c r="J28"/>
  <c r="K28"/>
  <c r="L28"/>
  <c r="M28"/>
  <c r="N28"/>
  <c r="O28"/>
  <c r="P28"/>
  <c r="Q28"/>
  <c r="R28"/>
  <c r="H40"/>
  <c r="I40"/>
  <c r="J40"/>
  <c r="K40"/>
  <c r="L40"/>
  <c r="M40"/>
  <c r="N40"/>
  <c r="O40"/>
  <c r="P40"/>
  <c r="Q40"/>
  <c r="R40"/>
  <c r="G40"/>
  <c r="H38"/>
  <c r="I38"/>
  <c r="J38"/>
  <c r="K38"/>
  <c r="L38"/>
  <c r="M38"/>
  <c r="N38"/>
  <c r="O38"/>
  <c r="P38"/>
  <c r="Q38"/>
  <c r="R38"/>
  <c r="G38"/>
  <c r="H31"/>
  <c r="I31"/>
  <c r="J31"/>
  <c r="J27" s="1"/>
  <c r="J26" s="1"/>
  <c r="K31"/>
  <c r="L31"/>
  <c r="M31"/>
  <c r="N31"/>
  <c r="O31"/>
  <c r="P31"/>
  <c r="Q31"/>
  <c r="R31"/>
  <c r="G31"/>
  <c r="G28"/>
  <c r="G27" s="1"/>
  <c r="G26" s="1"/>
  <c r="H23"/>
  <c r="I23"/>
  <c r="J23"/>
  <c r="K23"/>
  <c r="L23"/>
  <c r="M23"/>
  <c r="N23"/>
  <c r="O23"/>
  <c r="P23"/>
  <c r="Q23"/>
  <c r="R23"/>
  <c r="H21"/>
  <c r="I21"/>
  <c r="J21"/>
  <c r="K21"/>
  <c r="L21"/>
  <c r="M21"/>
  <c r="N21"/>
  <c r="O21"/>
  <c r="P21"/>
  <c r="Q21"/>
  <c r="R21"/>
  <c r="H14"/>
  <c r="I14"/>
  <c r="J14"/>
  <c r="K14"/>
  <c r="L14"/>
  <c r="M14"/>
  <c r="N14"/>
  <c r="O14"/>
  <c r="P14"/>
  <c r="Q14"/>
  <c r="R14"/>
  <c r="H11"/>
  <c r="I11"/>
  <c r="J11"/>
  <c r="K11"/>
  <c r="L11"/>
  <c r="M11"/>
  <c r="N11"/>
  <c r="O11"/>
  <c r="P11"/>
  <c r="Q11"/>
  <c r="R11"/>
  <c r="G23"/>
  <c r="G21"/>
  <c r="G14"/>
  <c r="G11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G7"/>
  <c r="L54" i="96"/>
  <c r="L52"/>
  <c r="L45"/>
  <c r="J54"/>
  <c r="J52"/>
  <c r="J45"/>
  <c r="M69"/>
  <c r="N69"/>
  <c r="G69"/>
  <c r="I57"/>
  <c r="J57"/>
  <c r="K57"/>
  <c r="L57"/>
  <c r="M57"/>
  <c r="N57"/>
  <c r="G57"/>
  <c r="I58"/>
  <c r="J58"/>
  <c r="K58"/>
  <c r="L58"/>
  <c r="M58"/>
  <c r="N58"/>
  <c r="G58"/>
  <c r="H66"/>
  <c r="I66"/>
  <c r="J66"/>
  <c r="K66"/>
  <c r="L66"/>
  <c r="M66"/>
  <c r="N66"/>
  <c r="O66"/>
  <c r="P66"/>
  <c r="Q66"/>
  <c r="R66"/>
  <c r="G66"/>
  <c r="H59"/>
  <c r="H58" s="1"/>
  <c r="H57" s="1"/>
  <c r="I59"/>
  <c r="J59"/>
  <c r="K59"/>
  <c r="L59"/>
  <c r="M59"/>
  <c r="N59"/>
  <c r="O59"/>
  <c r="O58" s="1"/>
  <c r="O57" s="1"/>
  <c r="P59"/>
  <c r="P58" s="1"/>
  <c r="P57" s="1"/>
  <c r="Q59"/>
  <c r="Q58" s="1"/>
  <c r="Q57" s="1"/>
  <c r="R59"/>
  <c r="R58" s="1"/>
  <c r="R57" s="1"/>
  <c r="G59"/>
  <c r="M40"/>
  <c r="N40"/>
  <c r="G40"/>
  <c r="J41"/>
  <c r="J40" s="1"/>
  <c r="J69" s="1"/>
  <c r="L41"/>
  <c r="L40" s="1"/>
  <c r="L69" s="1"/>
  <c r="M41"/>
  <c r="N41"/>
  <c r="G41"/>
  <c r="H54"/>
  <c r="I54"/>
  <c r="K54"/>
  <c r="M54"/>
  <c r="N54"/>
  <c r="O54"/>
  <c r="P54"/>
  <c r="Q54"/>
  <c r="R54"/>
  <c r="G54"/>
  <c r="H52"/>
  <c r="I52"/>
  <c r="K52"/>
  <c r="M52"/>
  <c r="N52"/>
  <c r="O52"/>
  <c r="P52"/>
  <c r="Q52"/>
  <c r="R52"/>
  <c r="G52"/>
  <c r="H45"/>
  <c r="I45"/>
  <c r="I41" s="1"/>
  <c r="I40" s="1"/>
  <c r="I69" s="1"/>
  <c r="K45"/>
  <c r="K41" s="1"/>
  <c r="K40" s="1"/>
  <c r="K69" s="1"/>
  <c r="M45"/>
  <c r="N45"/>
  <c r="O45"/>
  <c r="O41" s="1"/>
  <c r="O40" s="1"/>
  <c r="P45"/>
  <c r="P41" s="1"/>
  <c r="P40" s="1"/>
  <c r="Q45"/>
  <c r="R45"/>
  <c r="G45"/>
  <c r="H42"/>
  <c r="H41" s="1"/>
  <c r="H40" s="1"/>
  <c r="I42"/>
  <c r="J42"/>
  <c r="K42"/>
  <c r="L42"/>
  <c r="M42"/>
  <c r="N42"/>
  <c r="O42"/>
  <c r="P42"/>
  <c r="Q42"/>
  <c r="Q41" s="1"/>
  <c r="Q40" s="1"/>
  <c r="R42"/>
  <c r="R41" s="1"/>
  <c r="R40" s="1"/>
  <c r="G42"/>
  <c r="I29"/>
  <c r="J29"/>
  <c r="K29"/>
  <c r="L29"/>
  <c r="M29"/>
  <c r="N29"/>
  <c r="O29"/>
  <c r="P29"/>
  <c r="G29"/>
  <c r="I30"/>
  <c r="J30"/>
  <c r="K30"/>
  <c r="L30"/>
  <c r="M30"/>
  <c r="N30"/>
  <c r="O30"/>
  <c r="P30"/>
  <c r="G30"/>
  <c r="H33"/>
  <c r="I33"/>
  <c r="J33"/>
  <c r="K33"/>
  <c r="L33"/>
  <c r="M33"/>
  <c r="N33"/>
  <c r="O33"/>
  <c r="P33"/>
  <c r="Q33"/>
  <c r="R33"/>
  <c r="G33"/>
  <c r="H31"/>
  <c r="H30" s="1"/>
  <c r="H29" s="1"/>
  <c r="I31"/>
  <c r="J31"/>
  <c r="K31"/>
  <c r="L31"/>
  <c r="M31"/>
  <c r="N31"/>
  <c r="O31"/>
  <c r="P31"/>
  <c r="Q31"/>
  <c r="Q30" s="1"/>
  <c r="Q29" s="1"/>
  <c r="R31"/>
  <c r="R30" s="1"/>
  <c r="R29" s="1"/>
  <c r="G31"/>
  <c r="L26"/>
  <c r="L24"/>
  <c r="L17"/>
  <c r="J26"/>
  <c r="J24"/>
  <c r="J17"/>
  <c r="H26"/>
  <c r="I26"/>
  <c r="K26"/>
  <c r="M26"/>
  <c r="N26"/>
  <c r="O26"/>
  <c r="P26"/>
  <c r="Q26"/>
  <c r="R26"/>
  <c r="G26"/>
  <c r="H24"/>
  <c r="I24"/>
  <c r="K24"/>
  <c r="M24"/>
  <c r="N24"/>
  <c r="O24"/>
  <c r="P24"/>
  <c r="Q24"/>
  <c r="R24"/>
  <c r="G24"/>
  <c r="H17"/>
  <c r="I17"/>
  <c r="K17"/>
  <c r="M17"/>
  <c r="N17"/>
  <c r="O17"/>
  <c r="P17"/>
  <c r="Q17"/>
  <c r="R17"/>
  <c r="G17"/>
  <c r="H13"/>
  <c r="I13"/>
  <c r="J13"/>
  <c r="K13"/>
  <c r="L13"/>
  <c r="M13"/>
  <c r="N13"/>
  <c r="O13"/>
  <c r="P13"/>
  <c r="Q13"/>
  <c r="R13"/>
  <c r="G13"/>
  <c r="H11"/>
  <c r="I11"/>
  <c r="J11"/>
  <c r="K11"/>
  <c r="L11"/>
  <c r="M11"/>
  <c r="N11"/>
  <c r="O11"/>
  <c r="P11"/>
  <c r="Q11"/>
  <c r="R11"/>
  <c r="G11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G7"/>
  <c r="H109" i="95"/>
  <c r="I109"/>
  <c r="J109"/>
  <c r="K109"/>
  <c r="L109"/>
  <c r="M109"/>
  <c r="N109"/>
  <c r="O109"/>
  <c r="P109"/>
  <c r="Q109"/>
  <c r="R109"/>
  <c r="G109"/>
  <c r="N91"/>
  <c r="O91"/>
  <c r="P91"/>
  <c r="Q91"/>
  <c r="R91"/>
  <c r="M91"/>
  <c r="N100"/>
  <c r="O100"/>
  <c r="P100"/>
  <c r="Q100"/>
  <c r="R100"/>
  <c r="M100"/>
  <c r="M105"/>
  <c r="N105"/>
  <c r="O105"/>
  <c r="P105"/>
  <c r="K105"/>
  <c r="M106"/>
  <c r="N106"/>
  <c r="O106"/>
  <c r="P106"/>
  <c r="K106"/>
  <c r="L107"/>
  <c r="L106" s="1"/>
  <c r="L105" s="1"/>
  <c r="M107"/>
  <c r="N107"/>
  <c r="O107"/>
  <c r="P107"/>
  <c r="Q107"/>
  <c r="Q106" s="1"/>
  <c r="Q105" s="1"/>
  <c r="R107"/>
  <c r="R106" s="1"/>
  <c r="R105" s="1"/>
  <c r="K107"/>
  <c r="M90"/>
  <c r="M89" s="1"/>
  <c r="N90"/>
  <c r="N89" s="1"/>
  <c r="O90"/>
  <c r="O89" s="1"/>
  <c r="P90"/>
  <c r="P89" s="1"/>
  <c r="K89"/>
  <c r="K90"/>
  <c r="L103"/>
  <c r="L90" s="1"/>
  <c r="L89" s="1"/>
  <c r="M103"/>
  <c r="N103"/>
  <c r="O103"/>
  <c r="P103"/>
  <c r="Q103"/>
  <c r="R103"/>
  <c r="K103"/>
  <c r="L98"/>
  <c r="M98"/>
  <c r="N98"/>
  <c r="O98"/>
  <c r="P98"/>
  <c r="Q98"/>
  <c r="Q90" s="1"/>
  <c r="Q89" s="1"/>
  <c r="R98"/>
  <c r="R90" s="1"/>
  <c r="R89" s="1"/>
  <c r="K98"/>
  <c r="M77"/>
  <c r="M76" s="1"/>
  <c r="N77"/>
  <c r="N76" s="1"/>
  <c r="O77"/>
  <c r="O76" s="1"/>
  <c r="P77"/>
  <c r="P76" s="1"/>
  <c r="Q77"/>
  <c r="Q76" s="1"/>
  <c r="R77"/>
  <c r="R76" s="1"/>
  <c r="L77"/>
  <c r="L76" s="1"/>
  <c r="L86"/>
  <c r="M86"/>
  <c r="N86"/>
  <c r="O86"/>
  <c r="P86"/>
  <c r="Q86"/>
  <c r="R86"/>
  <c r="L83"/>
  <c r="L82" s="1"/>
  <c r="M83"/>
  <c r="M82" s="1"/>
  <c r="N83"/>
  <c r="N82" s="1"/>
  <c r="O83"/>
  <c r="O82" s="1"/>
  <c r="P83"/>
  <c r="Q83"/>
  <c r="Q82" s="1"/>
  <c r="R83"/>
  <c r="R82" s="1"/>
  <c r="K86"/>
  <c r="K83"/>
  <c r="K82" s="1"/>
  <c r="K77"/>
  <c r="K76" s="1"/>
  <c r="H73"/>
  <c r="I73"/>
  <c r="J73"/>
  <c r="K73"/>
  <c r="L73"/>
  <c r="M73"/>
  <c r="N73"/>
  <c r="O73"/>
  <c r="P73"/>
  <c r="Q73"/>
  <c r="R73"/>
  <c r="G73"/>
  <c r="H70"/>
  <c r="I70"/>
  <c r="J70"/>
  <c r="K70"/>
  <c r="K69" s="1"/>
  <c r="L70"/>
  <c r="L69" s="1"/>
  <c r="M70"/>
  <c r="M69" s="1"/>
  <c r="N70"/>
  <c r="N69" s="1"/>
  <c r="O70"/>
  <c r="O69" s="1"/>
  <c r="P70"/>
  <c r="P69" s="1"/>
  <c r="Q70"/>
  <c r="Q69" s="1"/>
  <c r="R70"/>
  <c r="R69" s="1"/>
  <c r="G70"/>
  <c r="G69" s="1"/>
  <c r="H66"/>
  <c r="I66"/>
  <c r="J66"/>
  <c r="K66"/>
  <c r="L66"/>
  <c r="M66"/>
  <c r="N66"/>
  <c r="O66"/>
  <c r="P66"/>
  <c r="Q66"/>
  <c r="R66"/>
  <c r="G66"/>
  <c r="H63"/>
  <c r="I63"/>
  <c r="J63"/>
  <c r="K63"/>
  <c r="L63"/>
  <c r="M63"/>
  <c r="N63"/>
  <c r="O63"/>
  <c r="P63"/>
  <c r="Q63"/>
  <c r="R63"/>
  <c r="G63"/>
  <c r="H56"/>
  <c r="I56"/>
  <c r="J56"/>
  <c r="K56"/>
  <c r="L56"/>
  <c r="M56"/>
  <c r="N56"/>
  <c r="O56"/>
  <c r="P56"/>
  <c r="Q56"/>
  <c r="R56"/>
  <c r="G56"/>
  <c r="H53"/>
  <c r="H52" s="1"/>
  <c r="H51" s="1"/>
  <c r="I53"/>
  <c r="I52" s="1"/>
  <c r="I51" s="1"/>
  <c r="J53"/>
  <c r="J52" s="1"/>
  <c r="J51" s="1"/>
  <c r="K53"/>
  <c r="K52" s="1"/>
  <c r="L53"/>
  <c r="L52" s="1"/>
  <c r="M53"/>
  <c r="M52" s="1"/>
  <c r="M51" s="1"/>
  <c r="N53"/>
  <c r="N52" s="1"/>
  <c r="N51" s="1"/>
  <c r="O53"/>
  <c r="O52" s="1"/>
  <c r="O51" s="1"/>
  <c r="P53"/>
  <c r="P52" s="1"/>
  <c r="Q53"/>
  <c r="Q52" s="1"/>
  <c r="R53"/>
  <c r="R52" s="1"/>
  <c r="G53"/>
  <c r="G52" s="1"/>
  <c r="G51" s="1"/>
  <c r="H49"/>
  <c r="I49"/>
  <c r="J49"/>
  <c r="K49"/>
  <c r="L49"/>
  <c r="M49"/>
  <c r="N49"/>
  <c r="O49"/>
  <c r="P49"/>
  <c r="Q49"/>
  <c r="R49"/>
  <c r="G49"/>
  <c r="H46"/>
  <c r="I46"/>
  <c r="J46"/>
  <c r="K46"/>
  <c r="L46"/>
  <c r="M46"/>
  <c r="N46"/>
  <c r="O46"/>
  <c r="P46"/>
  <c r="Q46"/>
  <c r="R46"/>
  <c r="G46"/>
  <c r="H43"/>
  <c r="H42" s="1"/>
  <c r="H41" s="1"/>
  <c r="I43"/>
  <c r="I42" s="1"/>
  <c r="I41" s="1"/>
  <c r="J43"/>
  <c r="J42" s="1"/>
  <c r="J41" s="1"/>
  <c r="K43"/>
  <c r="L43"/>
  <c r="M43"/>
  <c r="M42" s="1"/>
  <c r="M41" s="1"/>
  <c r="N43"/>
  <c r="N42" s="1"/>
  <c r="N41" s="1"/>
  <c r="O43"/>
  <c r="O42" s="1"/>
  <c r="O41" s="1"/>
  <c r="P43"/>
  <c r="P42" s="1"/>
  <c r="P41" s="1"/>
  <c r="Q43"/>
  <c r="R43"/>
  <c r="R42" s="1"/>
  <c r="R41" s="1"/>
  <c r="G43"/>
  <c r="G42" s="1"/>
  <c r="G41" s="1"/>
  <c r="H39"/>
  <c r="I39"/>
  <c r="J39"/>
  <c r="K39"/>
  <c r="L39"/>
  <c r="M39"/>
  <c r="N39"/>
  <c r="O39"/>
  <c r="P39"/>
  <c r="Q39"/>
  <c r="R39"/>
  <c r="G39"/>
  <c r="H33"/>
  <c r="I33"/>
  <c r="J33"/>
  <c r="K33"/>
  <c r="L33"/>
  <c r="M33"/>
  <c r="N33"/>
  <c r="O33"/>
  <c r="P33"/>
  <c r="Q33"/>
  <c r="R33"/>
  <c r="G33"/>
  <c r="H30"/>
  <c r="I30"/>
  <c r="J30"/>
  <c r="K30"/>
  <c r="L30"/>
  <c r="M30"/>
  <c r="N30"/>
  <c r="O30"/>
  <c r="P30"/>
  <c r="Q30"/>
  <c r="R30"/>
  <c r="G30"/>
  <c r="H28"/>
  <c r="I28"/>
  <c r="J28"/>
  <c r="K28"/>
  <c r="L28"/>
  <c r="M28"/>
  <c r="N28"/>
  <c r="O28"/>
  <c r="P28"/>
  <c r="Q28"/>
  <c r="R28"/>
  <c r="G28"/>
  <c r="H21"/>
  <c r="I21"/>
  <c r="J21"/>
  <c r="K21"/>
  <c r="L21"/>
  <c r="M21"/>
  <c r="N21"/>
  <c r="O21"/>
  <c r="P21"/>
  <c r="Q21"/>
  <c r="R21"/>
  <c r="G21"/>
  <c r="H18"/>
  <c r="I18"/>
  <c r="J18"/>
  <c r="K18"/>
  <c r="L18"/>
  <c r="M18"/>
  <c r="N18"/>
  <c r="O18"/>
  <c r="P18"/>
  <c r="Q18"/>
  <c r="R18"/>
  <c r="G18"/>
  <c r="G16"/>
  <c r="H16"/>
  <c r="I16"/>
  <c r="J16"/>
  <c r="K16"/>
  <c r="L16"/>
  <c r="M16"/>
  <c r="N16"/>
  <c r="O16"/>
  <c r="P16"/>
  <c r="Q16"/>
  <c r="R16"/>
  <c r="G14"/>
  <c r="H14"/>
  <c r="I14"/>
  <c r="J14"/>
  <c r="K14"/>
  <c r="L14"/>
  <c r="M14"/>
  <c r="N14"/>
  <c r="O14"/>
  <c r="P14"/>
  <c r="Q14"/>
  <c r="R14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G7"/>
  <c r="M8" i="143"/>
  <c r="M10" s="1"/>
  <c r="L8"/>
  <c r="L10" s="1"/>
  <c r="K8"/>
  <c r="K10" s="1"/>
  <c r="J8"/>
  <c r="J10" s="1"/>
  <c r="M8" i="142"/>
  <c r="M13" s="1"/>
  <c r="L8"/>
  <c r="L13" s="1"/>
  <c r="K8"/>
  <c r="K13" s="1"/>
  <c r="J8"/>
  <c r="J13" s="1"/>
  <c r="M8" i="141"/>
  <c r="M11" s="1"/>
  <c r="L8"/>
  <c r="L11" s="1"/>
  <c r="K8"/>
  <c r="K11" s="1"/>
  <c r="J8"/>
  <c r="J11" s="1"/>
  <c r="M11" i="140"/>
  <c r="L11"/>
  <c r="K11"/>
  <c r="J11"/>
  <c r="M8"/>
  <c r="M14" s="1"/>
  <c r="L8"/>
  <c r="L14" s="1"/>
  <c r="K8"/>
  <c r="K14" s="1"/>
  <c r="J8"/>
  <c r="J14" s="1"/>
  <c r="M24" i="139"/>
  <c r="L24"/>
  <c r="K24"/>
  <c r="J24"/>
  <c r="M21"/>
  <c r="M27" s="1"/>
  <c r="L21"/>
  <c r="L27" s="1"/>
  <c r="K21"/>
  <c r="K27" s="1"/>
  <c r="J21"/>
  <c r="J27" s="1"/>
  <c r="M11"/>
  <c r="L11"/>
  <c r="K11"/>
  <c r="J11"/>
  <c r="M8"/>
  <c r="M13" s="1"/>
  <c r="L8"/>
  <c r="L13" s="1"/>
  <c r="K8"/>
  <c r="K13" s="1"/>
  <c r="J8"/>
  <c r="J13" s="1"/>
  <c r="N43" i="138"/>
  <c r="N46" s="1"/>
  <c r="M43"/>
  <c r="M46" s="1"/>
  <c r="L43"/>
  <c r="L46" s="1"/>
  <c r="K43"/>
  <c r="K46" s="1"/>
  <c r="N31"/>
  <c r="M31"/>
  <c r="L31"/>
  <c r="K31"/>
  <c r="N28"/>
  <c r="N34" s="1"/>
  <c r="M28"/>
  <c r="M34" s="1"/>
  <c r="L28"/>
  <c r="L34" s="1"/>
  <c r="K28"/>
  <c r="K34" s="1"/>
  <c r="N17"/>
  <c r="N20" s="1"/>
  <c r="M17"/>
  <c r="M20" s="1"/>
  <c r="L17"/>
  <c r="L20" s="1"/>
  <c r="K17"/>
  <c r="K20" s="1"/>
  <c r="N7"/>
  <c r="N9" s="1"/>
  <c r="M7"/>
  <c r="M9" s="1"/>
  <c r="L7"/>
  <c r="L9" s="1"/>
  <c r="K7"/>
  <c r="K9" s="1"/>
  <c r="M78" i="137"/>
  <c r="M81" s="1"/>
  <c r="L78"/>
  <c r="L81" s="1"/>
  <c r="K78"/>
  <c r="K81" s="1"/>
  <c r="J78"/>
  <c r="J81" s="1"/>
  <c r="M76"/>
  <c r="L76"/>
  <c r="K76"/>
  <c r="J76"/>
  <c r="M65"/>
  <c r="M68" s="1"/>
  <c r="L65"/>
  <c r="L68" s="1"/>
  <c r="K65"/>
  <c r="K68" s="1"/>
  <c r="J65"/>
  <c r="J68" s="1"/>
  <c r="M54"/>
  <c r="M56" s="1"/>
  <c r="L54"/>
  <c r="L56" s="1"/>
  <c r="K54"/>
  <c r="K56" s="1"/>
  <c r="J54"/>
  <c r="J56" s="1"/>
  <c r="M44"/>
  <c r="L44"/>
  <c r="K44"/>
  <c r="J44"/>
  <c r="M42"/>
  <c r="M46" s="1"/>
  <c r="L42"/>
  <c r="L46" s="1"/>
  <c r="K42"/>
  <c r="K46" s="1"/>
  <c r="J42"/>
  <c r="J46" s="1"/>
  <c r="M32"/>
  <c r="M34" s="1"/>
  <c r="L32"/>
  <c r="L34" s="1"/>
  <c r="K32"/>
  <c r="K34" s="1"/>
  <c r="J32"/>
  <c r="J34" s="1"/>
  <c r="M22"/>
  <c r="M24" s="1"/>
  <c r="L22"/>
  <c r="L24" s="1"/>
  <c r="K22"/>
  <c r="K24" s="1"/>
  <c r="J22"/>
  <c r="J24" s="1"/>
  <c r="M11"/>
  <c r="L11"/>
  <c r="K11"/>
  <c r="J11"/>
  <c r="M9"/>
  <c r="L9"/>
  <c r="K9"/>
  <c r="J9"/>
  <c r="M7"/>
  <c r="M14" s="1"/>
  <c r="L7"/>
  <c r="L14" s="1"/>
  <c r="K7"/>
  <c r="K14" s="1"/>
  <c r="J7"/>
  <c r="J14" s="1"/>
  <c r="M10" i="136"/>
  <c r="L10"/>
  <c r="K10"/>
  <c r="J10"/>
  <c r="M8"/>
  <c r="M12" s="1"/>
  <c r="L8"/>
  <c r="L12" s="1"/>
  <c r="K8"/>
  <c r="K12" s="1"/>
  <c r="J8"/>
  <c r="J12" s="1"/>
  <c r="M7" i="135"/>
  <c r="M11" s="1"/>
  <c r="L7"/>
  <c r="L11" s="1"/>
  <c r="K7"/>
  <c r="K11" s="1"/>
  <c r="J7"/>
  <c r="J11" s="1"/>
  <c r="M7" i="134"/>
  <c r="M11" s="1"/>
  <c r="L7"/>
  <c r="L11" s="1"/>
  <c r="K7"/>
  <c r="K11" s="1"/>
  <c r="J7"/>
  <c r="J11" s="1"/>
  <c r="M133" i="133"/>
  <c r="M135" s="1"/>
  <c r="L133"/>
  <c r="L135" s="1"/>
  <c r="K133"/>
  <c r="K135" s="1"/>
  <c r="J133"/>
  <c r="J135" s="1"/>
  <c r="M123"/>
  <c r="M125" s="1"/>
  <c r="L123"/>
  <c r="L125" s="1"/>
  <c r="K123"/>
  <c r="K125" s="1"/>
  <c r="J123"/>
  <c r="J125" s="1"/>
  <c r="M112"/>
  <c r="L112"/>
  <c r="K112"/>
  <c r="J112"/>
  <c r="M109"/>
  <c r="M115" s="1"/>
  <c r="L109"/>
  <c r="L115" s="1"/>
  <c r="K109"/>
  <c r="K115" s="1"/>
  <c r="J109"/>
  <c r="J115" s="1"/>
  <c r="M99"/>
  <c r="M101" s="1"/>
  <c r="L99"/>
  <c r="L101" s="1"/>
  <c r="K99"/>
  <c r="K101" s="1"/>
  <c r="J99"/>
  <c r="J101" s="1"/>
  <c r="M89"/>
  <c r="M91" s="1"/>
  <c r="L89"/>
  <c r="L91" s="1"/>
  <c r="K89"/>
  <c r="K91" s="1"/>
  <c r="J89"/>
  <c r="J91" s="1"/>
  <c r="M78"/>
  <c r="L78"/>
  <c r="K78"/>
  <c r="J78"/>
  <c r="M75"/>
  <c r="M81" s="1"/>
  <c r="L75"/>
  <c r="L81" s="1"/>
  <c r="K75"/>
  <c r="K81" s="1"/>
  <c r="J75"/>
  <c r="J81" s="1"/>
  <c r="M64"/>
  <c r="M66" s="1"/>
  <c r="L64"/>
  <c r="L66" s="1"/>
  <c r="K64"/>
  <c r="K66" s="1"/>
  <c r="J64"/>
  <c r="J66" s="1"/>
  <c r="M53"/>
  <c r="M56" s="1"/>
  <c r="L53"/>
  <c r="L56" s="1"/>
  <c r="K53"/>
  <c r="K56" s="1"/>
  <c r="J53"/>
  <c r="J56" s="1"/>
  <c r="M42"/>
  <c r="M45" s="1"/>
  <c r="L42"/>
  <c r="L45" s="1"/>
  <c r="K42"/>
  <c r="K45" s="1"/>
  <c r="J42"/>
  <c r="J45" s="1"/>
  <c r="M32"/>
  <c r="L32"/>
  <c r="K32"/>
  <c r="J32"/>
  <c r="M30"/>
  <c r="M34" s="1"/>
  <c r="L30"/>
  <c r="L34" s="1"/>
  <c r="K30"/>
  <c r="K34" s="1"/>
  <c r="J30"/>
  <c r="J34" s="1"/>
  <c r="M19"/>
  <c r="M21" s="1"/>
  <c r="L19"/>
  <c r="L21" s="1"/>
  <c r="K19"/>
  <c r="K21" s="1"/>
  <c r="J19"/>
  <c r="J21" s="1"/>
  <c r="M7"/>
  <c r="M11" s="1"/>
  <c r="L7"/>
  <c r="L11" s="1"/>
  <c r="K7"/>
  <c r="K11" s="1"/>
  <c r="J7"/>
  <c r="J11" s="1"/>
  <c r="M51" i="131"/>
  <c r="M53" s="1"/>
  <c r="L51"/>
  <c r="L53" s="1"/>
  <c r="K51"/>
  <c r="K53" s="1"/>
  <c r="J51"/>
  <c r="J53" s="1"/>
  <c r="M40"/>
  <c r="M42" s="1"/>
  <c r="L40"/>
  <c r="L42" s="1"/>
  <c r="K40"/>
  <c r="K42" s="1"/>
  <c r="J40"/>
  <c r="J42" s="1"/>
  <c r="M28"/>
  <c r="M31" s="1"/>
  <c r="L28"/>
  <c r="L31" s="1"/>
  <c r="K28"/>
  <c r="K31" s="1"/>
  <c r="J28"/>
  <c r="J31" s="1"/>
  <c r="M18"/>
  <c r="M20" s="1"/>
  <c r="L18"/>
  <c r="L20" s="1"/>
  <c r="K18"/>
  <c r="K20" s="1"/>
  <c r="J18"/>
  <c r="J20" s="1"/>
  <c r="M7"/>
  <c r="M9" s="1"/>
  <c r="L7"/>
  <c r="L9" s="1"/>
  <c r="K7"/>
  <c r="K9" s="1"/>
  <c r="J7"/>
  <c r="J9" s="1"/>
  <c r="M18" i="130"/>
  <c r="M21" s="1"/>
  <c r="L18"/>
  <c r="L21" s="1"/>
  <c r="K18"/>
  <c r="K21" s="1"/>
  <c r="J18"/>
  <c r="J21" s="1"/>
  <c r="M7"/>
  <c r="M9" s="1"/>
  <c r="L7"/>
  <c r="L9" s="1"/>
  <c r="K7"/>
  <c r="K9" s="1"/>
  <c r="J7"/>
  <c r="J9" s="1"/>
  <c r="N39" i="129"/>
  <c r="M39"/>
  <c r="L39"/>
  <c r="K39"/>
  <c r="N34"/>
  <c r="N41" s="1"/>
  <c r="M34"/>
  <c r="M41" s="1"/>
  <c r="L34"/>
  <c r="L41" s="1"/>
  <c r="K34"/>
  <c r="K41" s="1"/>
  <c r="N22"/>
  <c r="N26" s="1"/>
  <c r="M22"/>
  <c r="M26" s="1"/>
  <c r="L22"/>
  <c r="L26" s="1"/>
  <c r="K22"/>
  <c r="K26" s="1"/>
  <c r="K13"/>
  <c r="N11"/>
  <c r="M11"/>
  <c r="L11"/>
  <c r="K11"/>
  <c r="N9"/>
  <c r="M9"/>
  <c r="L9"/>
  <c r="K9"/>
  <c r="N7"/>
  <c r="N13" s="1"/>
  <c r="M7"/>
  <c r="M13" s="1"/>
  <c r="K7"/>
  <c r="L7" s="1"/>
  <c r="L13" s="1"/>
  <c r="M152" i="127"/>
  <c r="L152"/>
  <c r="K152"/>
  <c r="J152"/>
  <c r="M148"/>
  <c r="M154" s="1"/>
  <c r="L148"/>
  <c r="L154" s="1"/>
  <c r="K148"/>
  <c r="K154" s="1"/>
  <c r="J148"/>
  <c r="J154" s="1"/>
  <c r="I138"/>
  <c r="I140" s="1"/>
  <c r="H138"/>
  <c r="H140" s="1"/>
  <c r="G138"/>
  <c r="G140" s="1"/>
  <c r="F138"/>
  <c r="F140" s="1"/>
  <c r="I127"/>
  <c r="I129" s="1"/>
  <c r="H127"/>
  <c r="H129" s="1"/>
  <c r="G127"/>
  <c r="G129" s="1"/>
  <c r="F127"/>
  <c r="F129" s="1"/>
  <c r="I116"/>
  <c r="I118" s="1"/>
  <c r="H116"/>
  <c r="H118" s="1"/>
  <c r="G116"/>
  <c r="G118" s="1"/>
  <c r="F116"/>
  <c r="F118" s="1"/>
  <c r="I105"/>
  <c r="I107" s="1"/>
  <c r="H105"/>
  <c r="H107" s="1"/>
  <c r="G105"/>
  <c r="G107" s="1"/>
  <c r="F105"/>
  <c r="F107" s="1"/>
  <c r="I94"/>
  <c r="I96" s="1"/>
  <c r="H94"/>
  <c r="H96" s="1"/>
  <c r="G94"/>
  <c r="G96" s="1"/>
  <c r="F94"/>
  <c r="F96" s="1"/>
  <c r="I82"/>
  <c r="I84" s="1"/>
  <c r="H82"/>
  <c r="H84" s="1"/>
  <c r="G82"/>
  <c r="G84" s="1"/>
  <c r="F82"/>
  <c r="F84" s="1"/>
  <c r="I78"/>
  <c r="H78"/>
  <c r="G78"/>
  <c r="F78"/>
  <c r="I65"/>
  <c r="I68" s="1"/>
  <c r="H65"/>
  <c r="H68" s="1"/>
  <c r="G65"/>
  <c r="G68" s="1"/>
  <c r="F65"/>
  <c r="F68" s="1"/>
  <c r="I62"/>
  <c r="H62"/>
  <c r="G62"/>
  <c r="F62"/>
  <c r="I51"/>
  <c r="I53" s="1"/>
  <c r="H51"/>
  <c r="H53" s="1"/>
  <c r="G51"/>
  <c r="G53" s="1"/>
  <c r="F51"/>
  <c r="F53" s="1"/>
  <c r="I40"/>
  <c r="I42" s="1"/>
  <c r="H40"/>
  <c r="H42" s="1"/>
  <c r="G40"/>
  <c r="G42" s="1"/>
  <c r="F40"/>
  <c r="F42" s="1"/>
  <c r="I37"/>
  <c r="H37"/>
  <c r="G37"/>
  <c r="F37"/>
  <c r="I33"/>
  <c r="H33"/>
  <c r="G33"/>
  <c r="F33"/>
  <c r="I22"/>
  <c r="I24" s="1"/>
  <c r="H22"/>
  <c r="H24" s="1"/>
  <c r="G22"/>
  <c r="G24" s="1"/>
  <c r="F22"/>
  <c r="F24" s="1"/>
  <c r="I11"/>
  <c r="I13" s="1"/>
  <c r="H11"/>
  <c r="H13" s="1"/>
  <c r="G11"/>
  <c r="G13" s="1"/>
  <c r="F11"/>
  <c r="F13" s="1"/>
  <c r="H35" i="94"/>
  <c r="I35"/>
  <c r="J35"/>
  <c r="K35"/>
  <c r="L35"/>
  <c r="M35"/>
  <c r="N35"/>
  <c r="O35"/>
  <c r="P35"/>
  <c r="Q35"/>
  <c r="R35"/>
  <c r="G35"/>
  <c r="R33"/>
  <c r="Q33"/>
  <c r="P33"/>
  <c r="O33"/>
  <c r="N33"/>
  <c r="M33"/>
  <c r="L33"/>
  <c r="K33"/>
  <c r="J33"/>
  <c r="I33"/>
  <c r="H33"/>
  <c r="G33"/>
  <c r="R26"/>
  <c r="Q26"/>
  <c r="P26"/>
  <c r="O26"/>
  <c r="N26"/>
  <c r="M26"/>
  <c r="L26"/>
  <c r="K26"/>
  <c r="J26"/>
  <c r="I26"/>
  <c r="H26"/>
  <c r="G26"/>
  <c r="R23"/>
  <c r="Q23"/>
  <c r="P23"/>
  <c r="O23"/>
  <c r="N23"/>
  <c r="M23"/>
  <c r="L23"/>
  <c r="K23"/>
  <c r="J23"/>
  <c r="I23"/>
  <c r="H23"/>
  <c r="G23"/>
  <c r="R21"/>
  <c r="Q21"/>
  <c r="P21"/>
  <c r="O21"/>
  <c r="N21"/>
  <c r="M21"/>
  <c r="L21"/>
  <c r="K21"/>
  <c r="J21"/>
  <c r="I21"/>
  <c r="H21"/>
  <c r="G21"/>
  <c r="H19"/>
  <c r="I19"/>
  <c r="J19"/>
  <c r="K19"/>
  <c r="L19"/>
  <c r="M19"/>
  <c r="N19"/>
  <c r="O19"/>
  <c r="P19"/>
  <c r="Q19"/>
  <c r="R19"/>
  <c r="G19"/>
  <c r="H12"/>
  <c r="I12"/>
  <c r="J12"/>
  <c r="K12"/>
  <c r="L12"/>
  <c r="M12"/>
  <c r="N12"/>
  <c r="O12"/>
  <c r="P12"/>
  <c r="Q12"/>
  <c r="R12"/>
  <c r="G12"/>
  <c r="H9"/>
  <c r="I9"/>
  <c r="J9"/>
  <c r="K9"/>
  <c r="L9"/>
  <c r="M9"/>
  <c r="N9"/>
  <c r="O9"/>
  <c r="P9"/>
  <c r="Q9"/>
  <c r="R9"/>
  <c r="H7"/>
  <c r="I7"/>
  <c r="J7"/>
  <c r="K7"/>
  <c r="L7"/>
  <c r="M7"/>
  <c r="N7"/>
  <c r="O7"/>
  <c r="P7"/>
  <c r="Q7"/>
  <c r="R7"/>
  <c r="G9"/>
  <c r="G7"/>
  <c r="R32" i="104" l="1"/>
  <c r="R75" s="1"/>
  <c r="Q48" i="103"/>
  <c r="Q47" s="1"/>
  <c r="Q61" s="1"/>
  <c r="P29"/>
  <c r="P28" s="1"/>
  <c r="J29"/>
  <c r="J28" s="1"/>
  <c r="I29"/>
  <c r="I28" s="1"/>
  <c r="Q50" i="102"/>
  <c r="I50"/>
  <c r="P27" i="99"/>
  <c r="P26" s="1"/>
  <c r="O27"/>
  <c r="O26" s="1"/>
  <c r="N27"/>
  <c r="N26" s="1"/>
  <c r="M27"/>
  <c r="M26" s="1"/>
  <c r="L27"/>
  <c r="L26" s="1"/>
  <c r="K27"/>
  <c r="K26" s="1"/>
  <c r="I27"/>
  <c r="I26" s="1"/>
  <c r="H27"/>
  <c r="H26" s="1"/>
  <c r="R27"/>
  <c r="R26" s="1"/>
  <c r="Q27"/>
  <c r="Q26" s="1"/>
  <c r="R69" i="96"/>
  <c r="Q69"/>
  <c r="P69"/>
  <c r="O69"/>
  <c r="H69"/>
  <c r="K51" i="95"/>
  <c r="P82"/>
  <c r="P51" s="1"/>
  <c r="R51"/>
  <c r="Q51"/>
  <c r="L51"/>
  <c r="L42"/>
  <c r="L41" s="1"/>
  <c r="K42"/>
  <c r="K41" s="1"/>
  <c r="Q42"/>
  <c r="Q41" s="1"/>
  <c r="I38" i="126"/>
  <c r="I40" s="1"/>
  <c r="H38"/>
  <c r="H40" s="1"/>
  <c r="G38"/>
  <c r="G40" s="1"/>
  <c r="F38"/>
  <c r="F40" s="1"/>
  <c r="I25"/>
  <c r="I28" s="1"/>
  <c r="H25"/>
  <c r="H28" s="1"/>
  <c r="G25"/>
  <c r="G28" s="1"/>
  <c r="F25"/>
  <c r="F28" s="1"/>
  <c r="I12"/>
  <c r="I14" s="1"/>
  <c r="H12"/>
  <c r="H14" s="1"/>
  <c r="G12"/>
  <c r="G14" s="1"/>
  <c r="F12"/>
  <c r="F14" s="1"/>
  <c r="I10"/>
  <c r="H10"/>
  <c r="G10"/>
  <c r="F10"/>
  <c r="I23" i="125"/>
  <c r="I25" s="1"/>
  <c r="H23"/>
  <c r="H25" s="1"/>
  <c r="G23"/>
  <c r="G25" s="1"/>
  <c r="F23"/>
  <c r="F25" s="1"/>
  <c r="I13"/>
  <c r="H13"/>
  <c r="G13"/>
  <c r="F13"/>
  <c r="I10"/>
  <c r="I15" s="1"/>
  <c r="H10"/>
  <c r="H15" s="1"/>
  <c r="G10"/>
  <c r="G15" s="1"/>
  <c r="F10"/>
  <c r="F15" s="1"/>
  <c r="I10" i="124"/>
  <c r="I12" s="1"/>
  <c r="H10"/>
  <c r="H12" s="1"/>
  <c r="G10"/>
  <c r="G12" s="1"/>
  <c r="F10"/>
  <c r="F12" s="1"/>
  <c r="I35" i="123"/>
  <c r="I37" s="1"/>
  <c r="H35"/>
  <c r="H37" s="1"/>
  <c r="G35"/>
  <c r="G37" s="1"/>
  <c r="F35"/>
  <c r="F37" s="1"/>
  <c r="I33"/>
  <c r="H33"/>
  <c r="G33"/>
  <c r="F33"/>
  <c r="I22"/>
  <c r="I25" s="1"/>
  <c r="H22"/>
  <c r="H25" s="1"/>
  <c r="G22"/>
  <c r="G25" s="1"/>
  <c r="F22"/>
  <c r="F25" s="1"/>
  <c r="I10"/>
  <c r="I13" s="1"/>
  <c r="H10"/>
  <c r="H13" s="1"/>
  <c r="G10"/>
  <c r="G13" s="1"/>
  <c r="F10"/>
  <c r="F13" s="1"/>
  <c r="I10" i="122"/>
  <c r="I12" s="1"/>
  <c r="H10"/>
  <c r="H12" s="1"/>
  <c r="G10"/>
  <c r="G12" s="1"/>
  <c r="F10"/>
  <c r="F12" s="1"/>
  <c r="I23" i="121"/>
  <c r="I26" s="1"/>
  <c r="H23"/>
  <c r="H26" s="1"/>
  <c r="G23"/>
  <c r="G26" s="1"/>
  <c r="F23"/>
  <c r="F26" s="1"/>
  <c r="I12"/>
  <c r="H12"/>
  <c r="G12"/>
  <c r="F12"/>
  <c r="I10"/>
  <c r="I14" s="1"/>
  <c r="H10"/>
  <c r="H14" s="1"/>
  <c r="G10"/>
  <c r="G14" s="1"/>
  <c r="F10"/>
  <c r="F14" s="1"/>
  <c r="I67" i="120"/>
  <c r="I70" s="1"/>
  <c r="H67"/>
  <c r="H70" s="1"/>
  <c r="G67"/>
  <c r="G70" s="1"/>
  <c r="F67"/>
  <c r="F70" s="1"/>
  <c r="I54"/>
  <c r="H54"/>
  <c r="G54"/>
  <c r="F54"/>
  <c r="I52"/>
  <c r="H52"/>
  <c r="G52"/>
  <c r="F52"/>
  <c r="I48"/>
  <c r="I58" s="1"/>
  <c r="H48"/>
  <c r="H58" s="1"/>
  <c r="G48"/>
  <c r="G58" s="1"/>
  <c r="F48"/>
  <c r="F58" s="1"/>
  <c r="I35"/>
  <c r="H35"/>
  <c r="G35"/>
  <c r="F35"/>
  <c r="I33"/>
  <c r="H33"/>
  <c r="G33"/>
  <c r="F33"/>
  <c r="I30"/>
  <c r="I38" s="1"/>
  <c r="H30"/>
  <c r="H38" s="1"/>
  <c r="G30"/>
  <c r="G38" s="1"/>
  <c r="F30"/>
  <c r="F38" s="1"/>
  <c r="I17"/>
  <c r="H17"/>
  <c r="G17"/>
  <c r="F17"/>
  <c r="I14"/>
  <c r="H14"/>
  <c r="G14"/>
  <c r="F14"/>
  <c r="I10"/>
  <c r="I21" s="1"/>
  <c r="H10"/>
  <c r="H21" s="1"/>
  <c r="G10"/>
  <c r="G21" s="1"/>
  <c r="F10"/>
  <c r="F21" s="1"/>
  <c r="I38" i="119"/>
  <c r="I40" s="1"/>
  <c r="H38"/>
  <c r="H40" s="1"/>
  <c r="G38"/>
  <c r="G40" s="1"/>
  <c r="F38"/>
  <c r="F40" s="1"/>
  <c r="I24"/>
  <c r="H24"/>
  <c r="G24"/>
  <c r="F24"/>
  <c r="I20"/>
  <c r="I28" s="1"/>
  <c r="H20"/>
  <c r="H28" s="1"/>
  <c r="G20"/>
  <c r="G28" s="1"/>
  <c r="F20"/>
  <c r="F28" s="1"/>
  <c r="I10"/>
  <c r="I12" s="1"/>
  <c r="H10"/>
  <c r="H12" s="1"/>
  <c r="G10"/>
  <c r="G12" s="1"/>
  <c r="F10"/>
  <c r="F12" s="1"/>
  <c r="I10" i="118"/>
  <c r="I12" s="1"/>
  <c r="H10"/>
  <c r="H12" s="1"/>
  <c r="G10"/>
  <c r="G12" s="1"/>
  <c r="F10"/>
  <c r="F12" s="1"/>
  <c r="I13" i="117"/>
  <c r="H13"/>
  <c r="G13"/>
  <c r="F13"/>
  <c r="I10"/>
  <c r="I16" s="1"/>
  <c r="H10"/>
  <c r="H16" s="1"/>
  <c r="G10"/>
  <c r="G16" s="1"/>
  <c r="F10"/>
  <c r="F16" s="1"/>
  <c r="I10" i="116"/>
  <c r="I12" s="1"/>
  <c r="H10"/>
  <c r="H12" s="1"/>
  <c r="G10"/>
  <c r="G12" s="1"/>
  <c r="F10"/>
  <c r="F12" s="1"/>
  <c r="I22" i="115"/>
  <c r="I24" s="1"/>
  <c r="H22"/>
  <c r="H24" s="1"/>
  <c r="G22"/>
  <c r="G24" s="1"/>
  <c r="F22"/>
  <c r="F24" s="1"/>
  <c r="I11"/>
  <c r="I13" s="1"/>
  <c r="H11"/>
  <c r="H13" s="1"/>
  <c r="G11"/>
  <c r="G13" s="1"/>
  <c r="F11"/>
  <c r="F13" s="1"/>
  <c r="I10" i="114"/>
  <c r="I12" s="1"/>
  <c r="H10"/>
  <c r="H12" s="1"/>
  <c r="G10"/>
  <c r="G12" s="1"/>
  <c r="F10"/>
  <c r="F12" s="1"/>
  <c r="I45" i="113"/>
  <c r="I47" s="1"/>
  <c r="H45"/>
  <c r="H47" s="1"/>
  <c r="G45"/>
  <c r="G47" s="1"/>
  <c r="F45"/>
  <c r="F47" s="1"/>
  <c r="I33"/>
  <c r="I36" s="1"/>
  <c r="H33"/>
  <c r="H36" s="1"/>
  <c r="G33"/>
  <c r="G36" s="1"/>
  <c r="F33"/>
  <c r="F36" s="1"/>
  <c r="I24"/>
  <c r="H24"/>
  <c r="G24"/>
  <c r="F24"/>
  <c r="I22"/>
  <c r="H22"/>
  <c r="G22"/>
  <c r="F22"/>
  <c r="I13"/>
  <c r="H13"/>
  <c r="G13"/>
  <c r="F13"/>
  <c r="I11"/>
  <c r="H11"/>
  <c r="G11"/>
  <c r="F11"/>
  <c r="I12" i="112"/>
  <c r="H12"/>
  <c r="G12"/>
  <c r="F12"/>
  <c r="I10"/>
  <c r="H10"/>
  <c r="G10"/>
  <c r="F10"/>
  <c r="I27" i="111"/>
  <c r="H27"/>
  <c r="G27"/>
  <c r="I25"/>
  <c r="H25"/>
  <c r="G25"/>
  <c r="F25"/>
  <c r="I14"/>
  <c r="H14"/>
  <c r="G14"/>
  <c r="F14"/>
  <c r="I12"/>
  <c r="H12"/>
  <c r="G12"/>
  <c r="F12"/>
  <c r="G89" i="108"/>
  <c r="F89"/>
  <c r="G83"/>
  <c r="F83"/>
  <c r="G82"/>
  <c r="F82"/>
  <c r="G81"/>
  <c r="F81"/>
  <c r="G79"/>
  <c r="F79"/>
  <c r="G78"/>
  <c r="F78"/>
  <c r="G77"/>
  <c r="F77"/>
  <c r="G75"/>
  <c r="F75"/>
  <c r="G74"/>
  <c r="F74"/>
  <c r="G73"/>
  <c r="F73"/>
  <c r="G69"/>
  <c r="F69"/>
  <c r="G66"/>
  <c r="F66"/>
  <c r="G59"/>
  <c r="F59"/>
  <c r="G55"/>
  <c r="F55"/>
  <c r="G54"/>
  <c r="F54"/>
  <c r="G53"/>
  <c r="G91" s="1"/>
  <c r="F53"/>
  <c r="F91" s="1"/>
  <c r="G43"/>
  <c r="F43"/>
  <c r="G41"/>
  <c r="F41"/>
  <c r="G37"/>
  <c r="F37"/>
  <c r="G30"/>
  <c r="F30"/>
  <c r="G26"/>
  <c r="G47" s="1"/>
  <c r="F26"/>
  <c r="F47" s="1"/>
  <c r="F18"/>
  <c r="E18"/>
  <c r="F16"/>
  <c r="E16"/>
  <c r="F14"/>
  <c r="E14"/>
  <c r="F11"/>
  <c r="E11"/>
  <c r="F8"/>
  <c r="F20" s="1"/>
  <c r="E8"/>
  <c r="E20" s="1"/>
  <c r="G89" i="107"/>
  <c r="F89"/>
  <c r="G88"/>
  <c r="F88"/>
  <c r="G87"/>
  <c r="F87"/>
  <c r="G85"/>
  <c r="F85"/>
  <c r="G84"/>
  <c r="F84"/>
  <c r="G83"/>
  <c r="F83"/>
  <c r="G79"/>
  <c r="F79"/>
  <c r="G76"/>
  <c r="F76"/>
  <c r="G69"/>
  <c r="F69"/>
  <c r="G65"/>
  <c r="F65"/>
  <c r="G64"/>
  <c r="F64"/>
  <c r="G63"/>
  <c r="G91" s="1"/>
  <c r="F63"/>
  <c r="F91" s="1"/>
  <c r="G42"/>
  <c r="F42"/>
  <c r="G40"/>
  <c r="F40"/>
  <c r="G37"/>
  <c r="F37"/>
  <c r="G30"/>
  <c r="F30"/>
  <c r="G26"/>
  <c r="G46" s="1"/>
  <c r="F26"/>
  <c r="F46" s="1"/>
  <c r="G16"/>
  <c r="F16"/>
  <c r="G14"/>
  <c r="F14"/>
  <c r="G10"/>
  <c r="F10"/>
  <c r="G8"/>
  <c r="G18" s="1"/>
  <c r="F8"/>
  <c r="F18" s="1"/>
  <c r="F74" i="106"/>
  <c r="E74"/>
  <c r="F72"/>
  <c r="E72"/>
  <c r="F70"/>
  <c r="E70"/>
  <c r="F66"/>
  <c r="E66"/>
  <c r="F63"/>
  <c r="E63"/>
  <c r="F56"/>
  <c r="E56"/>
  <c r="F52"/>
  <c r="E52"/>
  <c r="F50"/>
  <c r="F76" s="1"/>
  <c r="E50"/>
  <c r="E76" s="1"/>
  <c r="F38"/>
  <c r="E38"/>
  <c r="F36"/>
  <c r="E36"/>
  <c r="F33"/>
  <c r="E33"/>
  <c r="F26"/>
  <c r="E26"/>
  <c r="F22"/>
  <c r="F42" s="1"/>
  <c r="E22"/>
  <c r="E42" s="1"/>
  <c r="F12"/>
  <c r="E12"/>
  <c r="F8"/>
  <c r="E8"/>
  <c r="F6"/>
  <c r="F14" s="1"/>
  <c r="E6"/>
  <c r="E14" s="1"/>
  <c r="H35" i="93"/>
  <c r="I35"/>
  <c r="J35"/>
  <c r="K35"/>
  <c r="L35"/>
  <c r="M35"/>
  <c r="N35"/>
  <c r="O35"/>
  <c r="P35"/>
  <c r="Q35"/>
  <c r="R35"/>
  <c r="G35"/>
  <c r="R33"/>
  <c r="Q33"/>
  <c r="P33"/>
  <c r="O33"/>
  <c r="N33"/>
  <c r="M33"/>
  <c r="L33"/>
  <c r="K33"/>
  <c r="J33"/>
  <c r="I33"/>
  <c r="H33"/>
  <c r="G33"/>
  <c r="R26"/>
  <c r="Q26"/>
  <c r="P26"/>
  <c r="O26"/>
  <c r="N26"/>
  <c r="M26"/>
  <c r="L26"/>
  <c r="K26"/>
  <c r="J26"/>
  <c r="I26"/>
  <c r="H26"/>
  <c r="G26"/>
  <c r="R23"/>
  <c r="Q23"/>
  <c r="P23"/>
  <c r="O23"/>
  <c r="N23"/>
  <c r="M23"/>
  <c r="L23"/>
  <c r="K23"/>
  <c r="J23"/>
  <c r="I23"/>
  <c r="H23"/>
  <c r="G23"/>
  <c r="R21"/>
  <c r="Q21"/>
  <c r="P21"/>
  <c r="O21"/>
  <c r="N21"/>
  <c r="M21"/>
  <c r="L21"/>
  <c r="K21"/>
  <c r="J21"/>
  <c r="I21"/>
  <c r="H21"/>
  <c r="G21"/>
  <c r="G7"/>
  <c r="H19"/>
  <c r="I19"/>
  <c r="J19"/>
  <c r="K19"/>
  <c r="L19"/>
  <c r="M19"/>
  <c r="N19"/>
  <c r="O19"/>
  <c r="P19"/>
  <c r="Q19"/>
  <c r="R19"/>
  <c r="G19"/>
  <c r="H12"/>
  <c r="I12"/>
  <c r="J12"/>
  <c r="K12"/>
  <c r="L12"/>
  <c r="M12"/>
  <c r="N12"/>
  <c r="O12"/>
  <c r="P12"/>
  <c r="Q12"/>
  <c r="R12"/>
  <c r="G12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H31" i="92" l="1"/>
  <c r="I31"/>
  <c r="J31"/>
  <c r="K31"/>
  <c r="L31"/>
  <c r="M31"/>
  <c r="N31"/>
  <c r="O31"/>
  <c r="P31"/>
  <c r="Q31"/>
  <c r="R31"/>
  <c r="G31"/>
  <c r="R24"/>
  <c r="Q24"/>
  <c r="H24"/>
  <c r="G24"/>
  <c r="R21"/>
  <c r="Q21"/>
  <c r="P21"/>
  <c r="O21"/>
  <c r="N21"/>
  <c r="M21"/>
  <c r="L21"/>
  <c r="K21"/>
  <c r="J21"/>
  <c r="I21"/>
  <c r="H21"/>
  <c r="G21"/>
  <c r="R19"/>
  <c r="Q19"/>
  <c r="P19"/>
  <c r="O19"/>
  <c r="N19"/>
  <c r="M19"/>
  <c r="L19"/>
  <c r="K19"/>
  <c r="J19"/>
  <c r="I19"/>
  <c r="H19"/>
  <c r="G19"/>
  <c r="L7"/>
  <c r="H12"/>
  <c r="G7"/>
  <c r="H7"/>
  <c r="I7"/>
  <c r="J7"/>
  <c r="K7"/>
  <c r="M7"/>
  <c r="N7"/>
  <c r="O7"/>
  <c r="P7"/>
  <c r="Q7"/>
  <c r="Q12"/>
  <c r="R12"/>
  <c r="R9"/>
  <c r="R7"/>
  <c r="G12"/>
  <c r="H9"/>
  <c r="I9"/>
  <c r="J9"/>
  <c r="K9"/>
  <c r="L9"/>
  <c r="M9"/>
  <c r="N9"/>
  <c r="O9"/>
  <c r="P9"/>
  <c r="Q9"/>
  <c r="G9"/>
  <c r="H31" i="91"/>
  <c r="I31"/>
  <c r="J31"/>
  <c r="K31"/>
  <c r="L31"/>
  <c r="M31"/>
  <c r="N31"/>
  <c r="O31"/>
  <c r="P31"/>
  <c r="Q31"/>
  <c r="R31"/>
  <c r="H19"/>
  <c r="I19"/>
  <c r="J19"/>
  <c r="K19"/>
  <c r="L19"/>
  <c r="M19"/>
  <c r="N19"/>
  <c r="O19"/>
  <c r="P19"/>
  <c r="Q19"/>
  <c r="R19"/>
  <c r="H20"/>
  <c r="I20"/>
  <c r="J20"/>
  <c r="K20"/>
  <c r="L20"/>
  <c r="M20"/>
  <c r="N20"/>
  <c r="O20"/>
  <c r="P20"/>
  <c r="Q20"/>
  <c r="R20"/>
  <c r="G31"/>
  <c r="G19"/>
  <c r="G20"/>
  <c r="R24"/>
  <c r="Q24"/>
  <c r="P24"/>
  <c r="O24"/>
  <c r="N24"/>
  <c r="M24"/>
  <c r="L24"/>
  <c r="K24"/>
  <c r="J24"/>
  <c r="I24"/>
  <c r="H24"/>
  <c r="G24"/>
  <c r="R21"/>
  <c r="Q21"/>
  <c r="P21"/>
  <c r="O21"/>
  <c r="N21"/>
  <c r="M21"/>
  <c r="L21"/>
  <c r="K21"/>
  <c r="J21"/>
  <c r="I21"/>
  <c r="H21"/>
  <c r="G21"/>
  <c r="H12"/>
  <c r="I12"/>
  <c r="J12"/>
  <c r="K12"/>
  <c r="L12"/>
  <c r="M12"/>
  <c r="N12"/>
  <c r="O12"/>
  <c r="P12"/>
  <c r="Q12"/>
  <c r="R12"/>
  <c r="H9"/>
  <c r="I9"/>
  <c r="J9"/>
  <c r="K9"/>
  <c r="L9"/>
  <c r="M9"/>
  <c r="N9"/>
  <c r="O9"/>
  <c r="P9"/>
  <c r="Q9"/>
  <c r="R9"/>
  <c r="G12"/>
  <c r="G9"/>
  <c r="H7"/>
  <c r="I7"/>
  <c r="J7"/>
  <c r="K7"/>
  <c r="L7"/>
  <c r="M7"/>
  <c r="N7"/>
  <c r="O7"/>
  <c r="P7"/>
  <c r="Q7"/>
  <c r="R7"/>
  <c r="G7"/>
  <c r="I86" i="90"/>
  <c r="J86"/>
  <c r="K86"/>
  <c r="L86"/>
  <c r="M86"/>
  <c r="N86"/>
  <c r="O86"/>
  <c r="P86"/>
  <c r="G86"/>
  <c r="I79"/>
  <c r="J79"/>
  <c r="K79"/>
  <c r="L79"/>
  <c r="M79"/>
  <c r="N79"/>
  <c r="O79"/>
  <c r="P79"/>
  <c r="G79"/>
  <c r="I80"/>
  <c r="J80"/>
  <c r="K80"/>
  <c r="L80"/>
  <c r="M80"/>
  <c r="N80"/>
  <c r="O80"/>
  <c r="P80"/>
  <c r="G80"/>
  <c r="H84"/>
  <c r="I84"/>
  <c r="J84"/>
  <c r="K84"/>
  <c r="L84"/>
  <c r="M84"/>
  <c r="N84"/>
  <c r="O84"/>
  <c r="P84"/>
  <c r="Q84"/>
  <c r="R84"/>
  <c r="H81"/>
  <c r="H80" s="1"/>
  <c r="H79" s="1"/>
  <c r="H86" s="1"/>
  <c r="I81"/>
  <c r="J81"/>
  <c r="K81"/>
  <c r="L81"/>
  <c r="M81"/>
  <c r="N81"/>
  <c r="O81"/>
  <c r="P81"/>
  <c r="Q81"/>
  <c r="Q80" s="1"/>
  <c r="Q79" s="1"/>
  <c r="Q86" s="1"/>
  <c r="R81"/>
  <c r="R80" s="1"/>
  <c r="R79" s="1"/>
  <c r="R86" s="1"/>
  <c r="G84"/>
  <c r="G81"/>
  <c r="R61"/>
  <c r="P75"/>
  <c r="Q75"/>
  <c r="R75"/>
  <c r="O75"/>
  <c r="H61"/>
  <c r="H73"/>
  <c r="I73"/>
  <c r="J73"/>
  <c r="K73"/>
  <c r="L73"/>
  <c r="M73"/>
  <c r="N73"/>
  <c r="O73"/>
  <c r="P73"/>
  <c r="Q73"/>
  <c r="R73"/>
  <c r="G73"/>
  <c r="H66"/>
  <c r="H65" s="1"/>
  <c r="I66"/>
  <c r="I65" s="1"/>
  <c r="J66"/>
  <c r="J65" s="1"/>
  <c r="K66"/>
  <c r="K65" s="1"/>
  <c r="L66"/>
  <c r="L65" s="1"/>
  <c r="M66"/>
  <c r="M65" s="1"/>
  <c r="N66"/>
  <c r="N65" s="1"/>
  <c r="O66"/>
  <c r="O65" s="1"/>
  <c r="P66"/>
  <c r="P65" s="1"/>
  <c r="Q66"/>
  <c r="Q65" s="1"/>
  <c r="R66"/>
  <c r="R65" s="1"/>
  <c r="G66"/>
  <c r="G65" s="1"/>
  <c r="H63"/>
  <c r="H60" s="1"/>
  <c r="H59" s="1"/>
  <c r="I63"/>
  <c r="I60" s="1"/>
  <c r="I59" s="1"/>
  <c r="J63"/>
  <c r="J60" s="1"/>
  <c r="J59" s="1"/>
  <c r="K63"/>
  <c r="K60" s="1"/>
  <c r="K59" s="1"/>
  <c r="L63"/>
  <c r="L60" s="1"/>
  <c r="L59" s="1"/>
  <c r="M63"/>
  <c r="M60" s="1"/>
  <c r="M59" s="1"/>
  <c r="N63"/>
  <c r="N60" s="1"/>
  <c r="N59" s="1"/>
  <c r="O63"/>
  <c r="O60" s="1"/>
  <c r="O59" s="1"/>
  <c r="P63"/>
  <c r="P60" s="1"/>
  <c r="Q63"/>
  <c r="Q60" s="1"/>
  <c r="R63"/>
  <c r="R60" s="1"/>
  <c r="G63"/>
  <c r="G60" s="1"/>
  <c r="G59" s="1"/>
  <c r="H57"/>
  <c r="H56" s="1"/>
  <c r="I57"/>
  <c r="I56" s="1"/>
  <c r="J57"/>
  <c r="J56" s="1"/>
  <c r="K57"/>
  <c r="K56" s="1"/>
  <c r="L57"/>
  <c r="L56" s="1"/>
  <c r="M57"/>
  <c r="M56" s="1"/>
  <c r="N57"/>
  <c r="N56" s="1"/>
  <c r="O57"/>
  <c r="O56" s="1"/>
  <c r="P57"/>
  <c r="P56" s="1"/>
  <c r="Q57"/>
  <c r="Q56" s="1"/>
  <c r="R57"/>
  <c r="R56" s="1"/>
  <c r="G57"/>
  <c r="G56" s="1"/>
  <c r="H54"/>
  <c r="H53" s="1"/>
  <c r="I54"/>
  <c r="I53" s="1"/>
  <c r="I52" s="1"/>
  <c r="J54"/>
  <c r="J53" s="1"/>
  <c r="J52" s="1"/>
  <c r="K54"/>
  <c r="K53" s="1"/>
  <c r="K52" s="1"/>
  <c r="L54"/>
  <c r="L53" s="1"/>
  <c r="L52" s="1"/>
  <c r="M54"/>
  <c r="M53" s="1"/>
  <c r="M52" s="1"/>
  <c r="N54"/>
  <c r="N53" s="1"/>
  <c r="N52" s="1"/>
  <c r="O54"/>
  <c r="O53" s="1"/>
  <c r="O52" s="1"/>
  <c r="P54"/>
  <c r="P53" s="1"/>
  <c r="P52" s="1"/>
  <c r="Q54"/>
  <c r="Q53" s="1"/>
  <c r="R54"/>
  <c r="R53" s="1"/>
  <c r="G54"/>
  <c r="G53" s="1"/>
  <c r="G52" s="1"/>
  <c r="R49"/>
  <c r="Q49"/>
  <c r="R42"/>
  <c r="Q42"/>
  <c r="R39"/>
  <c r="Q39"/>
  <c r="R38"/>
  <c r="Q38"/>
  <c r="R37"/>
  <c r="Q37"/>
  <c r="H49"/>
  <c r="I49"/>
  <c r="J49"/>
  <c r="K49"/>
  <c r="L49"/>
  <c r="M49"/>
  <c r="N49"/>
  <c r="O49"/>
  <c r="P49"/>
  <c r="G49"/>
  <c r="H42"/>
  <c r="I42"/>
  <c r="J42"/>
  <c r="K42"/>
  <c r="L42"/>
  <c r="M42"/>
  <c r="N42"/>
  <c r="O42"/>
  <c r="P42"/>
  <c r="G42"/>
  <c r="H39"/>
  <c r="H38" s="1"/>
  <c r="H37" s="1"/>
  <c r="I39"/>
  <c r="I38" s="1"/>
  <c r="I37" s="1"/>
  <c r="J39"/>
  <c r="J38" s="1"/>
  <c r="J37" s="1"/>
  <c r="K39"/>
  <c r="K38" s="1"/>
  <c r="K37" s="1"/>
  <c r="L39"/>
  <c r="L38" s="1"/>
  <c r="L37" s="1"/>
  <c r="M39"/>
  <c r="M38" s="1"/>
  <c r="M37" s="1"/>
  <c r="N39"/>
  <c r="N38" s="1"/>
  <c r="N37" s="1"/>
  <c r="O39"/>
  <c r="O38" s="1"/>
  <c r="O37" s="1"/>
  <c r="P39"/>
  <c r="P38" s="1"/>
  <c r="P37" s="1"/>
  <c r="G39"/>
  <c r="G38" s="1"/>
  <c r="G37" s="1"/>
  <c r="H30"/>
  <c r="I30"/>
  <c r="J30"/>
  <c r="K30"/>
  <c r="L30"/>
  <c r="M30"/>
  <c r="N30"/>
  <c r="O30"/>
  <c r="P30"/>
  <c r="Q30"/>
  <c r="R30"/>
  <c r="G30"/>
  <c r="H27"/>
  <c r="I27"/>
  <c r="J27"/>
  <c r="K27"/>
  <c r="L27"/>
  <c r="M27"/>
  <c r="N27"/>
  <c r="O27"/>
  <c r="P27"/>
  <c r="Q27"/>
  <c r="R27"/>
  <c r="G27"/>
  <c r="H20"/>
  <c r="I20"/>
  <c r="J20"/>
  <c r="K20"/>
  <c r="L20"/>
  <c r="M20"/>
  <c r="N20"/>
  <c r="O20"/>
  <c r="P20"/>
  <c r="Q20"/>
  <c r="R20"/>
  <c r="G20"/>
  <c r="H17"/>
  <c r="I17"/>
  <c r="J17"/>
  <c r="K17"/>
  <c r="L17"/>
  <c r="M17"/>
  <c r="N17"/>
  <c r="O17"/>
  <c r="P17"/>
  <c r="Q17"/>
  <c r="R17"/>
  <c r="G17"/>
  <c r="H15"/>
  <c r="I15"/>
  <c r="J15"/>
  <c r="K15"/>
  <c r="L15"/>
  <c r="M15"/>
  <c r="N15"/>
  <c r="O15"/>
  <c r="P15"/>
  <c r="Q15"/>
  <c r="R15"/>
  <c r="G15"/>
  <c r="H12"/>
  <c r="I12"/>
  <c r="J12"/>
  <c r="K12"/>
  <c r="L12"/>
  <c r="M12"/>
  <c r="N12"/>
  <c r="O12"/>
  <c r="P12"/>
  <c r="Q12"/>
  <c r="R12"/>
  <c r="G12"/>
  <c r="H9"/>
  <c r="I9"/>
  <c r="J9"/>
  <c r="K9"/>
  <c r="L9"/>
  <c r="M9"/>
  <c r="N9"/>
  <c r="O9"/>
  <c r="P9"/>
  <c r="Q9"/>
  <c r="R9"/>
  <c r="G9"/>
  <c r="H7"/>
  <c r="I7"/>
  <c r="J7"/>
  <c r="K7"/>
  <c r="L7"/>
  <c r="M7"/>
  <c r="N7"/>
  <c r="O7"/>
  <c r="P7"/>
  <c r="Q7"/>
  <c r="R7"/>
  <c r="G7"/>
  <c r="H43" i="89"/>
  <c r="I43"/>
  <c r="J43"/>
  <c r="K43"/>
  <c r="L43"/>
  <c r="M43"/>
  <c r="N43"/>
  <c r="O43"/>
  <c r="P43"/>
  <c r="Q43"/>
  <c r="R43"/>
  <c r="G43"/>
  <c r="H25"/>
  <c r="I25"/>
  <c r="J25"/>
  <c r="K25"/>
  <c r="L25"/>
  <c r="M25"/>
  <c r="N25"/>
  <c r="O25"/>
  <c r="P25"/>
  <c r="Q25"/>
  <c r="R25"/>
  <c r="G25"/>
  <c r="H26"/>
  <c r="I26"/>
  <c r="J26"/>
  <c r="K26"/>
  <c r="L26"/>
  <c r="M26"/>
  <c r="N26"/>
  <c r="O26"/>
  <c r="P26"/>
  <c r="Q26"/>
  <c r="R26"/>
  <c r="G26"/>
  <c r="R39"/>
  <c r="Q39"/>
  <c r="P39"/>
  <c r="O39"/>
  <c r="N39"/>
  <c r="M39"/>
  <c r="L39"/>
  <c r="K39"/>
  <c r="J39"/>
  <c r="I39"/>
  <c r="H39"/>
  <c r="G39"/>
  <c r="R37"/>
  <c r="Q37"/>
  <c r="P37"/>
  <c r="O37"/>
  <c r="N37"/>
  <c r="M37"/>
  <c r="L37"/>
  <c r="K37"/>
  <c r="J37"/>
  <c r="I37"/>
  <c r="H37"/>
  <c r="G37"/>
  <c r="R30"/>
  <c r="Q30"/>
  <c r="P30"/>
  <c r="O30"/>
  <c r="N30"/>
  <c r="M30"/>
  <c r="L30"/>
  <c r="K30"/>
  <c r="J30"/>
  <c r="I30"/>
  <c r="H30"/>
  <c r="G30"/>
  <c r="R27"/>
  <c r="Q27"/>
  <c r="P27"/>
  <c r="O27"/>
  <c r="N27"/>
  <c r="M27"/>
  <c r="L27"/>
  <c r="K27"/>
  <c r="J27"/>
  <c r="I27"/>
  <c r="H27"/>
  <c r="G27"/>
  <c r="H21"/>
  <c r="I21"/>
  <c r="J21"/>
  <c r="K21"/>
  <c r="L21"/>
  <c r="M21"/>
  <c r="N21"/>
  <c r="O21"/>
  <c r="P21"/>
  <c r="Q21"/>
  <c r="R21"/>
  <c r="H19"/>
  <c r="I19"/>
  <c r="J19"/>
  <c r="K19"/>
  <c r="L19"/>
  <c r="M19"/>
  <c r="N19"/>
  <c r="O19"/>
  <c r="P19"/>
  <c r="Q19"/>
  <c r="R19"/>
  <c r="G21"/>
  <c r="G19"/>
  <c r="H12"/>
  <c r="I12"/>
  <c r="J12"/>
  <c r="K12"/>
  <c r="L12"/>
  <c r="M12"/>
  <c r="N12"/>
  <c r="O12"/>
  <c r="P12"/>
  <c r="Q12"/>
  <c r="R12"/>
  <c r="H9"/>
  <c r="I9"/>
  <c r="J9"/>
  <c r="K9"/>
  <c r="L9"/>
  <c r="M9"/>
  <c r="N9"/>
  <c r="O9"/>
  <c r="P9"/>
  <c r="Q9"/>
  <c r="R9"/>
  <c r="G12"/>
  <c r="G9"/>
  <c r="H7"/>
  <c r="I7"/>
  <c r="J7"/>
  <c r="K7"/>
  <c r="L7"/>
  <c r="M7"/>
  <c r="N7"/>
  <c r="O7"/>
  <c r="P7"/>
  <c r="Q7"/>
  <c r="R7"/>
  <c r="G7"/>
  <c r="H291" i="88"/>
  <c r="I291"/>
  <c r="J291"/>
  <c r="K291"/>
  <c r="L291"/>
  <c r="M291"/>
  <c r="N291"/>
  <c r="O291"/>
  <c r="P291"/>
  <c r="Q291"/>
  <c r="R291"/>
  <c r="G291"/>
  <c r="R289"/>
  <c r="Q289"/>
  <c r="R288"/>
  <c r="Q288"/>
  <c r="R287"/>
  <c r="Q287"/>
  <c r="H289"/>
  <c r="H288"/>
  <c r="H287"/>
  <c r="G287"/>
  <c r="G288"/>
  <c r="G289"/>
  <c r="H276"/>
  <c r="I276"/>
  <c r="J276"/>
  <c r="K276"/>
  <c r="L276"/>
  <c r="M276"/>
  <c r="N276"/>
  <c r="O276"/>
  <c r="P276"/>
  <c r="Q276"/>
  <c r="R276"/>
  <c r="H279"/>
  <c r="I279"/>
  <c r="J279"/>
  <c r="K279"/>
  <c r="L279"/>
  <c r="M279"/>
  <c r="N279"/>
  <c r="O279"/>
  <c r="P279"/>
  <c r="Q279"/>
  <c r="R279"/>
  <c r="H285"/>
  <c r="H275" s="1"/>
  <c r="H274" s="1"/>
  <c r="I285"/>
  <c r="J285"/>
  <c r="K285"/>
  <c r="L285"/>
  <c r="M285"/>
  <c r="N285"/>
  <c r="O285"/>
  <c r="P285"/>
  <c r="Q285"/>
  <c r="R285"/>
  <c r="G285"/>
  <c r="G279"/>
  <c r="G276"/>
  <c r="G275" s="1"/>
  <c r="G274" s="1"/>
  <c r="H272"/>
  <c r="H271" s="1"/>
  <c r="H270" s="1"/>
  <c r="I272"/>
  <c r="I271" s="1"/>
  <c r="I270" s="1"/>
  <c r="J272"/>
  <c r="J271" s="1"/>
  <c r="J270" s="1"/>
  <c r="K272"/>
  <c r="K271" s="1"/>
  <c r="K270" s="1"/>
  <c r="L272"/>
  <c r="L271" s="1"/>
  <c r="L270" s="1"/>
  <c r="M272"/>
  <c r="M271" s="1"/>
  <c r="M270" s="1"/>
  <c r="N272"/>
  <c r="N271" s="1"/>
  <c r="N270" s="1"/>
  <c r="O272"/>
  <c r="O271" s="1"/>
  <c r="O270" s="1"/>
  <c r="P272"/>
  <c r="P271" s="1"/>
  <c r="P270" s="1"/>
  <c r="Q272"/>
  <c r="Q271" s="1"/>
  <c r="Q270" s="1"/>
  <c r="R272"/>
  <c r="R271" s="1"/>
  <c r="R270" s="1"/>
  <c r="G272"/>
  <c r="G271" s="1"/>
  <c r="G270" s="1"/>
  <c r="H255"/>
  <c r="I255"/>
  <c r="J255"/>
  <c r="K255"/>
  <c r="L255"/>
  <c r="M255"/>
  <c r="N255"/>
  <c r="O255"/>
  <c r="P255"/>
  <c r="Q255"/>
  <c r="R255"/>
  <c r="H258"/>
  <c r="I258"/>
  <c r="J258"/>
  <c r="K258"/>
  <c r="L258"/>
  <c r="M258"/>
  <c r="N258"/>
  <c r="O258"/>
  <c r="P258"/>
  <c r="Q258"/>
  <c r="R258"/>
  <c r="H265"/>
  <c r="I265"/>
  <c r="J265"/>
  <c r="K265"/>
  <c r="L265"/>
  <c r="M265"/>
  <c r="N265"/>
  <c r="O265"/>
  <c r="P265"/>
  <c r="Q265"/>
  <c r="R265"/>
  <c r="R254" s="1"/>
  <c r="R253" s="1"/>
  <c r="G265"/>
  <c r="G258"/>
  <c r="G255"/>
  <c r="G254" s="1"/>
  <c r="G253" s="1"/>
  <c r="R251"/>
  <c r="R250" s="1"/>
  <c r="R248"/>
  <c r="R247" s="1"/>
  <c r="R245"/>
  <c r="R244" s="1"/>
  <c r="R242"/>
  <c r="R241" s="1"/>
  <c r="R239"/>
  <c r="R238" s="1"/>
  <c r="R236"/>
  <c r="R235" s="1"/>
  <c r="R233"/>
  <c r="R232" s="1"/>
  <c r="R229"/>
  <c r="R228" s="1"/>
  <c r="R226"/>
  <c r="Q229"/>
  <c r="Q228" s="1"/>
  <c r="Q233"/>
  <c r="Q232" s="1"/>
  <c r="Q236"/>
  <c r="Q235" s="1"/>
  <c r="Q239"/>
  <c r="Q238" s="1"/>
  <c r="Q242"/>
  <c r="Q241" s="1"/>
  <c r="Q245"/>
  <c r="Q244" s="1"/>
  <c r="Q248"/>
  <c r="Q247" s="1"/>
  <c r="Q251"/>
  <c r="Q250" s="1"/>
  <c r="Q226"/>
  <c r="Q225" s="1"/>
  <c r="R223"/>
  <c r="R225"/>
  <c r="R222"/>
  <c r="Q223"/>
  <c r="Q222" s="1"/>
  <c r="P221"/>
  <c r="O221"/>
  <c r="N221"/>
  <c r="M221"/>
  <c r="L251"/>
  <c r="L250" s="1"/>
  <c r="L248"/>
  <c r="L247"/>
  <c r="L239"/>
  <c r="L238" s="1"/>
  <c r="L236"/>
  <c r="L235" s="1"/>
  <c r="L233"/>
  <c r="L232"/>
  <c r="L229"/>
  <c r="L228"/>
  <c r="L226"/>
  <c r="L225"/>
  <c r="L221" s="1"/>
  <c r="K248"/>
  <c r="K247" s="1"/>
  <c r="K239"/>
  <c r="K238" s="1"/>
  <c r="K236"/>
  <c r="K235" s="1"/>
  <c r="K233"/>
  <c r="K232" s="1"/>
  <c r="K229"/>
  <c r="K228" s="1"/>
  <c r="K226"/>
  <c r="K225" s="1"/>
  <c r="K221" s="1"/>
  <c r="H251"/>
  <c r="H250"/>
  <c r="H248"/>
  <c r="H247"/>
  <c r="H245"/>
  <c r="H244"/>
  <c r="H242"/>
  <c r="H241"/>
  <c r="H239"/>
  <c r="H238"/>
  <c r="H236"/>
  <c r="H235"/>
  <c r="H233"/>
  <c r="H232"/>
  <c r="H229"/>
  <c r="H228"/>
  <c r="H226"/>
  <c r="H225"/>
  <c r="H223"/>
  <c r="H222"/>
  <c r="H221"/>
  <c r="G251"/>
  <c r="G250" s="1"/>
  <c r="G248"/>
  <c r="G247" s="1"/>
  <c r="G245"/>
  <c r="G244" s="1"/>
  <c r="G242"/>
  <c r="G241" s="1"/>
  <c r="G239"/>
  <c r="G238" s="1"/>
  <c r="G236"/>
  <c r="G235" s="1"/>
  <c r="G233"/>
  <c r="G232" s="1"/>
  <c r="G229"/>
  <c r="G228" s="1"/>
  <c r="G226"/>
  <c r="G225" s="1"/>
  <c r="G223"/>
  <c r="G222" s="1"/>
  <c r="G221" s="1"/>
  <c r="R218"/>
  <c r="R217"/>
  <c r="R215"/>
  <c r="R214"/>
  <c r="R209"/>
  <c r="R202"/>
  <c r="R201"/>
  <c r="R197"/>
  <c r="R190"/>
  <c r="R189"/>
  <c r="R187"/>
  <c r="R186"/>
  <c r="R184"/>
  <c r="R183"/>
  <c r="R181"/>
  <c r="R180"/>
  <c r="R178"/>
  <c r="R176"/>
  <c r="R175"/>
  <c r="R173"/>
  <c r="R168"/>
  <c r="R167"/>
  <c r="R165"/>
  <c r="R164"/>
  <c r="R163"/>
  <c r="Q218"/>
  <c r="Q217" s="1"/>
  <c r="Q215"/>
  <c r="Q214" s="1"/>
  <c r="Q209"/>
  <c r="Q202"/>
  <c r="Q201" s="1"/>
  <c r="Q197"/>
  <c r="Q190"/>
  <c r="Q189" s="1"/>
  <c r="Q187"/>
  <c r="Q186" s="1"/>
  <c r="Q184"/>
  <c r="Q183" s="1"/>
  <c r="Q181"/>
  <c r="Q180" s="1"/>
  <c r="Q178"/>
  <c r="Q176"/>
  <c r="Q175" s="1"/>
  <c r="Q173"/>
  <c r="Q168"/>
  <c r="Q167" s="1"/>
  <c r="Q165"/>
  <c r="Q164" s="1"/>
  <c r="Q163" s="1"/>
  <c r="P209"/>
  <c r="P202"/>
  <c r="P201"/>
  <c r="P197"/>
  <c r="P190"/>
  <c r="P189"/>
  <c r="P173"/>
  <c r="P168"/>
  <c r="P167"/>
  <c r="P163"/>
  <c r="O209"/>
  <c r="O202"/>
  <c r="O201" s="1"/>
  <c r="O197"/>
  <c r="O190"/>
  <c r="O189" s="1"/>
  <c r="O173"/>
  <c r="O168"/>
  <c r="O167" s="1"/>
  <c r="O163" s="1"/>
  <c r="L218"/>
  <c r="L217"/>
  <c r="L215"/>
  <c r="L214"/>
  <c r="L202"/>
  <c r="L201"/>
  <c r="L190"/>
  <c r="L189"/>
  <c r="L187"/>
  <c r="L186"/>
  <c r="L181"/>
  <c r="L180"/>
  <c r="L176"/>
  <c r="L175"/>
  <c r="L168"/>
  <c r="L167"/>
  <c r="L165"/>
  <c r="L164"/>
  <c r="L163"/>
  <c r="K218"/>
  <c r="K217" s="1"/>
  <c r="K215"/>
  <c r="K214" s="1"/>
  <c r="K202"/>
  <c r="K201" s="1"/>
  <c r="K190"/>
  <c r="K189" s="1"/>
  <c r="K187"/>
  <c r="K186" s="1"/>
  <c r="K181"/>
  <c r="K180" s="1"/>
  <c r="K176"/>
  <c r="K175" s="1"/>
  <c r="K168"/>
  <c r="K167" s="1"/>
  <c r="K165"/>
  <c r="K164" s="1"/>
  <c r="K163" s="1"/>
  <c r="H218"/>
  <c r="H217"/>
  <c r="H215"/>
  <c r="H214"/>
  <c r="H202"/>
  <c r="H201"/>
  <c r="H190"/>
  <c r="H189"/>
  <c r="H187"/>
  <c r="H186"/>
  <c r="H184"/>
  <c r="H183"/>
  <c r="H181"/>
  <c r="H180"/>
  <c r="H178"/>
  <c r="H176"/>
  <c r="H175"/>
  <c r="H168"/>
  <c r="H167"/>
  <c r="H165"/>
  <c r="H164"/>
  <c r="H163"/>
  <c r="G218"/>
  <c r="G217" s="1"/>
  <c r="G215"/>
  <c r="G214" s="1"/>
  <c r="G202"/>
  <c r="G201" s="1"/>
  <c r="G190"/>
  <c r="G189" s="1"/>
  <c r="G187"/>
  <c r="G186" s="1"/>
  <c r="G184"/>
  <c r="G183" s="1"/>
  <c r="G181"/>
  <c r="G180" s="1"/>
  <c r="G178"/>
  <c r="G176"/>
  <c r="G175" s="1"/>
  <c r="G168"/>
  <c r="G167" s="1"/>
  <c r="G165"/>
  <c r="G164" s="1"/>
  <c r="G163" s="1"/>
  <c r="R161"/>
  <c r="R159"/>
  <c r="R158"/>
  <c r="R157"/>
  <c r="Q159"/>
  <c r="Q161"/>
  <c r="L159"/>
  <c r="L158"/>
  <c r="L157"/>
  <c r="K159"/>
  <c r="K158" s="1"/>
  <c r="K157" s="1"/>
  <c r="H161"/>
  <c r="H158"/>
  <c r="H157"/>
  <c r="G161"/>
  <c r="G158" s="1"/>
  <c r="G157" s="1"/>
  <c r="R153"/>
  <c r="R151"/>
  <c r="R144"/>
  <c r="R141"/>
  <c r="R140" s="1"/>
  <c r="R139" s="1"/>
  <c r="Q141"/>
  <c r="Q153"/>
  <c r="Q151"/>
  <c r="Q144"/>
  <c r="P144"/>
  <c r="P140" s="1"/>
  <c r="P139" s="1"/>
  <c r="O144"/>
  <c r="O140" s="1"/>
  <c r="O139" s="1"/>
  <c r="L153"/>
  <c r="L151"/>
  <c r="L144"/>
  <c r="L140" s="1"/>
  <c r="L139" s="1"/>
  <c r="K153"/>
  <c r="K151"/>
  <c r="K144"/>
  <c r="K140" s="1"/>
  <c r="K139" s="1"/>
  <c r="J153"/>
  <c r="J151"/>
  <c r="J144"/>
  <c r="J140"/>
  <c r="J139"/>
  <c r="I153"/>
  <c r="I151"/>
  <c r="I144"/>
  <c r="I140" s="1"/>
  <c r="I139" s="1"/>
  <c r="H141"/>
  <c r="H140" s="1"/>
  <c r="H139" s="1"/>
  <c r="G141"/>
  <c r="G140" s="1"/>
  <c r="G139" s="1"/>
  <c r="R136"/>
  <c r="R129"/>
  <c r="R128" s="1"/>
  <c r="R124"/>
  <c r="R119"/>
  <c r="R118" s="1"/>
  <c r="R116"/>
  <c r="R115" s="1"/>
  <c r="R113"/>
  <c r="R112" s="1"/>
  <c r="R110"/>
  <c r="R109"/>
  <c r="R107"/>
  <c r="R106"/>
  <c r="R103"/>
  <c r="R96"/>
  <c r="R95" s="1"/>
  <c r="R90"/>
  <c r="R87"/>
  <c r="R79"/>
  <c r="R76"/>
  <c r="R75" s="1"/>
  <c r="R74" s="1"/>
  <c r="Q136"/>
  <c r="Q129"/>
  <c r="Q128" s="1"/>
  <c r="Q124"/>
  <c r="Q119"/>
  <c r="Q118" s="1"/>
  <c r="Q116"/>
  <c r="Q115" s="1"/>
  <c r="Q113"/>
  <c r="Q112" s="1"/>
  <c r="Q110"/>
  <c r="Q109" s="1"/>
  <c r="Q107"/>
  <c r="Q106" s="1"/>
  <c r="Q103"/>
  <c r="Q96"/>
  <c r="Q95" s="1"/>
  <c r="Q90"/>
  <c r="Q87"/>
  <c r="Q79"/>
  <c r="Q76"/>
  <c r="Q75" s="1"/>
  <c r="Q74" s="1"/>
  <c r="N136"/>
  <c r="N129"/>
  <c r="N128" s="1"/>
  <c r="N103"/>
  <c r="N96"/>
  <c r="N95" s="1"/>
  <c r="N74" s="1"/>
  <c r="M136"/>
  <c r="M129"/>
  <c r="M128" s="1"/>
  <c r="M103"/>
  <c r="M96"/>
  <c r="M95" s="1"/>
  <c r="M74" s="1"/>
  <c r="L113"/>
  <c r="L112" s="1"/>
  <c r="L103"/>
  <c r="L95" s="1"/>
  <c r="L90"/>
  <c r="L87"/>
  <c r="L79"/>
  <c r="L75" s="1"/>
  <c r="L74" s="1"/>
  <c r="K113"/>
  <c r="K112" s="1"/>
  <c r="K103"/>
  <c r="K95" s="1"/>
  <c r="K90"/>
  <c r="K79"/>
  <c r="K75" s="1"/>
  <c r="K74" s="1"/>
  <c r="J90"/>
  <c r="J87"/>
  <c r="J79"/>
  <c r="J75" s="1"/>
  <c r="J74" s="1"/>
  <c r="I90"/>
  <c r="I87"/>
  <c r="I79"/>
  <c r="I75" s="1"/>
  <c r="I74" s="1"/>
  <c r="H136"/>
  <c r="H128" s="1"/>
  <c r="H124"/>
  <c r="H119"/>
  <c r="H118"/>
  <c r="H116"/>
  <c r="H115" s="1"/>
  <c r="H113"/>
  <c r="H112"/>
  <c r="H110"/>
  <c r="H109"/>
  <c r="H107"/>
  <c r="H106"/>
  <c r="H103"/>
  <c r="H95" s="1"/>
  <c r="H87"/>
  <c r="H79"/>
  <c r="H76"/>
  <c r="H75" s="1"/>
  <c r="H74" s="1"/>
  <c r="G136"/>
  <c r="G128" s="1"/>
  <c r="G124"/>
  <c r="G119"/>
  <c r="G118" s="1"/>
  <c r="G116"/>
  <c r="G115" s="1"/>
  <c r="G113"/>
  <c r="G112"/>
  <c r="G110"/>
  <c r="G109" s="1"/>
  <c r="G107"/>
  <c r="G106" s="1"/>
  <c r="G103"/>
  <c r="G95" s="1"/>
  <c r="G87"/>
  <c r="G79"/>
  <c r="G76"/>
  <c r="G75" s="1"/>
  <c r="G74" s="1"/>
  <c r="R67"/>
  <c r="R63"/>
  <c r="R61"/>
  <c r="R53"/>
  <c r="R50"/>
  <c r="Q67"/>
  <c r="Q63"/>
  <c r="Q61"/>
  <c r="Q53"/>
  <c r="Q50"/>
  <c r="P67"/>
  <c r="P53"/>
  <c r="O67"/>
  <c r="O53"/>
  <c r="N67"/>
  <c r="N53"/>
  <c r="M67"/>
  <c r="M53"/>
  <c r="L67"/>
  <c r="L63"/>
  <c r="L53"/>
  <c r="K67"/>
  <c r="K63"/>
  <c r="K53"/>
  <c r="J67"/>
  <c r="J63"/>
  <c r="J53"/>
  <c r="I67"/>
  <c r="I63"/>
  <c r="I53"/>
  <c r="H67"/>
  <c r="H63"/>
  <c r="H61"/>
  <c r="H53"/>
  <c r="H50"/>
  <c r="G67"/>
  <c r="G63"/>
  <c r="G61"/>
  <c r="G53"/>
  <c r="G50"/>
  <c r="R46"/>
  <c r="R48"/>
  <c r="R44"/>
  <c r="R42"/>
  <c r="R31"/>
  <c r="R20"/>
  <c r="R18"/>
  <c r="R16"/>
  <c r="R7"/>
  <c r="Q48"/>
  <c r="Q46"/>
  <c r="Q44"/>
  <c r="Q42"/>
  <c r="Q31"/>
  <c r="Q20"/>
  <c r="Q18"/>
  <c r="Q16"/>
  <c r="Q7"/>
  <c r="P20"/>
  <c r="P16"/>
  <c r="O20"/>
  <c r="O16"/>
  <c r="N7"/>
  <c r="M7"/>
  <c r="L31"/>
  <c r="L20"/>
  <c r="L18"/>
  <c r="L16"/>
  <c r="L7"/>
  <c r="K31"/>
  <c r="K20"/>
  <c r="K18"/>
  <c r="K16"/>
  <c r="K7"/>
  <c r="J7"/>
  <c r="I7"/>
  <c r="J16"/>
  <c r="J44"/>
  <c r="J42"/>
  <c r="I44"/>
  <c r="I42"/>
  <c r="I16"/>
  <c r="H48"/>
  <c r="H46"/>
  <c r="H44"/>
  <c r="H42"/>
  <c r="H31"/>
  <c r="H20"/>
  <c r="H18"/>
  <c r="H16"/>
  <c r="H7"/>
  <c r="G48"/>
  <c r="G46"/>
  <c r="G44"/>
  <c r="G42"/>
  <c r="G31"/>
  <c r="G20"/>
  <c r="G18"/>
  <c r="G16"/>
  <c r="G7"/>
  <c r="R272" i="87"/>
  <c r="Q272"/>
  <c r="R271"/>
  <c r="Q271"/>
  <c r="R270"/>
  <c r="Q270"/>
  <c r="Q274" s="1"/>
  <c r="H272"/>
  <c r="H271" s="1"/>
  <c r="H270" s="1"/>
  <c r="G272"/>
  <c r="G271" s="1"/>
  <c r="G270" s="1"/>
  <c r="R268"/>
  <c r="Q268"/>
  <c r="R267"/>
  <c r="Q267"/>
  <c r="R265"/>
  <c r="Q265"/>
  <c r="R264"/>
  <c r="Q264"/>
  <c r="R262"/>
  <c r="Q262"/>
  <c r="R261"/>
  <c r="Q261"/>
  <c r="R259"/>
  <c r="Q259"/>
  <c r="R258"/>
  <c r="Q258"/>
  <c r="R256"/>
  <c r="Q256"/>
  <c r="R255"/>
  <c r="Q255"/>
  <c r="R254"/>
  <c r="Q254"/>
  <c r="H256"/>
  <c r="H255" s="1"/>
  <c r="G256"/>
  <c r="G255" s="1"/>
  <c r="H259"/>
  <c r="H258" s="1"/>
  <c r="G259"/>
  <c r="G258" s="1"/>
  <c r="H262"/>
  <c r="H261"/>
  <c r="G262"/>
  <c r="G261" s="1"/>
  <c r="H268"/>
  <c r="H267"/>
  <c r="H265"/>
  <c r="H264"/>
  <c r="G265"/>
  <c r="G264"/>
  <c r="G268"/>
  <c r="G267" s="1"/>
  <c r="R251"/>
  <c r="R247"/>
  <c r="R246" s="1"/>
  <c r="R243"/>
  <c r="R242"/>
  <c r="R240"/>
  <c r="R238"/>
  <c r="R231"/>
  <c r="R228"/>
  <c r="R227" s="1"/>
  <c r="R224"/>
  <c r="R221"/>
  <c r="R215"/>
  <c r="R212"/>
  <c r="R211" s="1"/>
  <c r="R210" s="1"/>
  <c r="Q251"/>
  <c r="Q247"/>
  <c r="Q246" s="1"/>
  <c r="Q243"/>
  <c r="Q242" s="1"/>
  <c r="Q240"/>
  <c r="Q238"/>
  <c r="Q231"/>
  <c r="Q228"/>
  <c r="Q227" s="1"/>
  <c r="Q224"/>
  <c r="Q221"/>
  <c r="Q215"/>
  <c r="Q212"/>
  <c r="Q211" s="1"/>
  <c r="Q210" s="1"/>
  <c r="P238"/>
  <c r="P227"/>
  <c r="P224"/>
  <c r="P221"/>
  <c r="P215"/>
  <c r="P211"/>
  <c r="P210"/>
  <c r="P274" s="1"/>
  <c r="O238"/>
  <c r="O227" s="1"/>
  <c r="O224"/>
  <c r="O221"/>
  <c r="O215"/>
  <c r="O211" s="1"/>
  <c r="O210" s="1"/>
  <c r="O274" s="1"/>
  <c r="L240"/>
  <c r="L238"/>
  <c r="L231"/>
  <c r="L227"/>
  <c r="L224"/>
  <c r="L221"/>
  <c r="L215"/>
  <c r="L211"/>
  <c r="L210"/>
  <c r="L274" s="1"/>
  <c r="K240"/>
  <c r="K238"/>
  <c r="K231"/>
  <c r="K227" s="1"/>
  <c r="K224"/>
  <c r="K221"/>
  <c r="K215"/>
  <c r="K211" s="1"/>
  <c r="K210" s="1"/>
  <c r="K274" s="1"/>
  <c r="J221"/>
  <c r="J215"/>
  <c r="J211"/>
  <c r="J210"/>
  <c r="J274" s="1"/>
  <c r="I221"/>
  <c r="I215"/>
  <c r="I211" s="1"/>
  <c r="I210" s="1"/>
  <c r="I274" s="1"/>
  <c r="H251"/>
  <c r="H247"/>
  <c r="H246" s="1"/>
  <c r="H243"/>
  <c r="H242"/>
  <c r="H238"/>
  <c r="H231"/>
  <c r="H228"/>
  <c r="H227" s="1"/>
  <c r="H224"/>
  <c r="H221"/>
  <c r="H215"/>
  <c r="H212"/>
  <c r="H211" s="1"/>
  <c r="H210" s="1"/>
  <c r="G224"/>
  <c r="G221"/>
  <c r="G251"/>
  <c r="G247"/>
  <c r="G246" s="1"/>
  <c r="G243"/>
  <c r="G242" s="1"/>
  <c r="G238"/>
  <c r="G231"/>
  <c r="G228"/>
  <c r="G227" s="1"/>
  <c r="G215"/>
  <c r="G212"/>
  <c r="G211" s="1"/>
  <c r="G210" s="1"/>
  <c r="R208"/>
  <c r="R205"/>
  <c r="R204" s="1"/>
  <c r="R203" s="1"/>
  <c r="Q208"/>
  <c r="Q205"/>
  <c r="Q204" s="1"/>
  <c r="Q203" s="1"/>
  <c r="P208"/>
  <c r="P204"/>
  <c r="P203"/>
  <c r="O208"/>
  <c r="O204" s="1"/>
  <c r="O203" s="1"/>
  <c r="L208"/>
  <c r="L204" s="1"/>
  <c r="L203" s="1"/>
  <c r="K208"/>
  <c r="K204" s="1"/>
  <c r="K203" s="1"/>
  <c r="H208"/>
  <c r="H205"/>
  <c r="H204" s="1"/>
  <c r="H203" s="1"/>
  <c r="G205"/>
  <c r="G208"/>
  <c r="R200"/>
  <c r="Q200"/>
  <c r="R198"/>
  <c r="Q198"/>
  <c r="R197"/>
  <c r="Q197"/>
  <c r="R196"/>
  <c r="Q196"/>
  <c r="H200"/>
  <c r="H198"/>
  <c r="H197" s="1"/>
  <c r="H196" s="1"/>
  <c r="G200"/>
  <c r="G198"/>
  <c r="G197" s="1"/>
  <c r="G196" s="1"/>
  <c r="R193"/>
  <c r="R192" s="1"/>
  <c r="R188"/>
  <c r="R186"/>
  <c r="R179"/>
  <c r="R176"/>
  <c r="R175" s="1"/>
  <c r="R174" s="1"/>
  <c r="Q193"/>
  <c r="Q192" s="1"/>
  <c r="Q188"/>
  <c r="Q186"/>
  <c r="Q179"/>
  <c r="Q176"/>
  <c r="Q175" s="1"/>
  <c r="Q174" s="1"/>
  <c r="P188"/>
  <c r="P186"/>
  <c r="P179"/>
  <c r="P175"/>
  <c r="P174"/>
  <c r="O188"/>
  <c r="O186"/>
  <c r="O179"/>
  <c r="O175" s="1"/>
  <c r="O174" s="1"/>
  <c r="L188"/>
  <c r="L186"/>
  <c r="L179"/>
  <c r="L175"/>
  <c r="L174"/>
  <c r="K188"/>
  <c r="K186"/>
  <c r="K179"/>
  <c r="K175" s="1"/>
  <c r="K174" s="1"/>
  <c r="H193"/>
  <c r="H192" s="1"/>
  <c r="H188"/>
  <c r="H186"/>
  <c r="H179"/>
  <c r="H176"/>
  <c r="H175" s="1"/>
  <c r="H174" s="1"/>
  <c r="G193"/>
  <c r="G192" s="1"/>
  <c r="G188"/>
  <c r="G186"/>
  <c r="G179"/>
  <c r="G176"/>
  <c r="G175" s="1"/>
  <c r="G174" s="1"/>
  <c r="R172"/>
  <c r="R170"/>
  <c r="R169" s="1"/>
  <c r="R167"/>
  <c r="R166" s="1"/>
  <c r="R163"/>
  <c r="R160"/>
  <c r="R153"/>
  <c r="R150"/>
  <c r="R149" s="1"/>
  <c r="R147"/>
  <c r="R146" s="1"/>
  <c r="R144"/>
  <c r="R143" s="1"/>
  <c r="R126"/>
  <c r="R139"/>
  <c r="R136"/>
  <c r="R129"/>
  <c r="R123"/>
  <c r="R120"/>
  <c r="R113"/>
  <c r="R110"/>
  <c r="R109" s="1"/>
  <c r="Q172"/>
  <c r="Q169" s="1"/>
  <c r="Q167"/>
  <c r="Q166" s="1"/>
  <c r="Q163"/>
  <c r="Q160"/>
  <c r="Q153"/>
  <c r="Q150"/>
  <c r="Q149" s="1"/>
  <c r="Q147"/>
  <c r="Q146" s="1"/>
  <c r="Q144"/>
  <c r="Q143" s="1"/>
  <c r="Q139"/>
  <c r="Q136"/>
  <c r="Q129"/>
  <c r="Q126"/>
  <c r="Q125" s="1"/>
  <c r="Q123"/>
  <c r="Q120"/>
  <c r="Q113"/>
  <c r="Q110"/>
  <c r="Q109" s="1"/>
  <c r="Q108" s="1"/>
  <c r="P160"/>
  <c r="P153"/>
  <c r="P149"/>
  <c r="P136"/>
  <c r="P125"/>
  <c r="P120"/>
  <c r="P113"/>
  <c r="P109"/>
  <c r="P108"/>
  <c r="O160"/>
  <c r="O153"/>
  <c r="O149" s="1"/>
  <c r="O136"/>
  <c r="O125" s="1"/>
  <c r="O120"/>
  <c r="O113"/>
  <c r="O109" s="1"/>
  <c r="O108" s="1"/>
  <c r="L163"/>
  <c r="L160"/>
  <c r="L153"/>
  <c r="L150"/>
  <c r="L149" s="1"/>
  <c r="L139"/>
  <c r="L136"/>
  <c r="L129"/>
  <c r="L125" s="1"/>
  <c r="L120"/>
  <c r="L113"/>
  <c r="L109"/>
  <c r="L108" s="1"/>
  <c r="K163"/>
  <c r="K160"/>
  <c r="K153"/>
  <c r="K150"/>
  <c r="K149" s="1"/>
  <c r="K139"/>
  <c r="K136"/>
  <c r="K129"/>
  <c r="K125" s="1"/>
  <c r="K120"/>
  <c r="K113"/>
  <c r="K109" s="1"/>
  <c r="K108" s="1"/>
  <c r="J163"/>
  <c r="J160"/>
  <c r="J153"/>
  <c r="J149"/>
  <c r="J139"/>
  <c r="J136"/>
  <c r="J129"/>
  <c r="J125"/>
  <c r="J120"/>
  <c r="J113"/>
  <c r="J109"/>
  <c r="J108" s="1"/>
  <c r="I163"/>
  <c r="I160"/>
  <c r="I153"/>
  <c r="I149" s="1"/>
  <c r="I139"/>
  <c r="I136"/>
  <c r="I129"/>
  <c r="I125" s="1"/>
  <c r="I120"/>
  <c r="I113"/>
  <c r="I109" s="1"/>
  <c r="I108" s="1"/>
  <c r="H172"/>
  <c r="H170"/>
  <c r="H169" s="1"/>
  <c r="H167"/>
  <c r="H166" s="1"/>
  <c r="H160"/>
  <c r="H153"/>
  <c r="H150"/>
  <c r="H149" s="1"/>
  <c r="H147"/>
  <c r="H146" s="1"/>
  <c r="H144"/>
  <c r="H143" s="1"/>
  <c r="H126"/>
  <c r="H139"/>
  <c r="H136"/>
  <c r="H129"/>
  <c r="H123"/>
  <c r="H120"/>
  <c r="H113"/>
  <c r="H110"/>
  <c r="H109" s="1"/>
  <c r="G172"/>
  <c r="G169"/>
  <c r="G167"/>
  <c r="G166" s="1"/>
  <c r="G160"/>
  <c r="G153"/>
  <c r="G150"/>
  <c r="G149" s="1"/>
  <c r="G147"/>
  <c r="G146" s="1"/>
  <c r="G144"/>
  <c r="G143" s="1"/>
  <c r="G139"/>
  <c r="G136"/>
  <c r="G129"/>
  <c r="G126"/>
  <c r="G125" s="1"/>
  <c r="G123"/>
  <c r="G120"/>
  <c r="G113"/>
  <c r="G110"/>
  <c r="G109" s="1"/>
  <c r="G108" s="1"/>
  <c r="R106"/>
  <c r="R102"/>
  <c r="R99"/>
  <c r="R98" s="1"/>
  <c r="R96"/>
  <c r="R92"/>
  <c r="R89"/>
  <c r="R88" s="1"/>
  <c r="R87" s="1"/>
  <c r="Q106"/>
  <c r="Q102"/>
  <c r="Q99"/>
  <c r="Q98" s="1"/>
  <c r="Q96"/>
  <c r="Q92"/>
  <c r="Q89"/>
  <c r="Q88" s="1"/>
  <c r="Q87" s="1"/>
  <c r="L106"/>
  <c r="L102"/>
  <c r="L98" s="1"/>
  <c r="K106"/>
  <c r="K102"/>
  <c r="K98" s="1"/>
  <c r="L96"/>
  <c r="L92"/>
  <c r="L88"/>
  <c r="L87" s="1"/>
  <c r="K96"/>
  <c r="K92"/>
  <c r="K88" s="1"/>
  <c r="K87" s="1"/>
  <c r="H106"/>
  <c r="H102"/>
  <c r="H99"/>
  <c r="H98" s="1"/>
  <c r="H96"/>
  <c r="H89"/>
  <c r="H88" s="1"/>
  <c r="H87" s="1"/>
  <c r="G106"/>
  <c r="G102"/>
  <c r="G99"/>
  <c r="G98" s="1"/>
  <c r="G96"/>
  <c r="G89"/>
  <c r="G88" s="1"/>
  <c r="G87" s="1"/>
  <c r="R71"/>
  <c r="R83"/>
  <c r="Q83"/>
  <c r="R81"/>
  <c r="Q81"/>
  <c r="R74"/>
  <c r="Q74"/>
  <c r="Q71"/>
  <c r="Q70" s="1"/>
  <c r="Q69" s="1"/>
  <c r="P81"/>
  <c r="P74"/>
  <c r="P70"/>
  <c r="P69"/>
  <c r="O81"/>
  <c r="O74"/>
  <c r="O70" s="1"/>
  <c r="O69" s="1"/>
  <c r="L83"/>
  <c r="L81"/>
  <c r="L74"/>
  <c r="L70"/>
  <c r="L69"/>
  <c r="K83"/>
  <c r="K81"/>
  <c r="K74"/>
  <c r="K70" s="1"/>
  <c r="K69" s="1"/>
  <c r="J81"/>
  <c r="J74"/>
  <c r="J70"/>
  <c r="J69"/>
  <c r="I81"/>
  <c r="I74"/>
  <c r="I70" s="1"/>
  <c r="I69" s="1"/>
  <c r="H83"/>
  <c r="H81"/>
  <c r="H74"/>
  <c r="H71"/>
  <c r="H70" s="1"/>
  <c r="H69" s="1"/>
  <c r="G83"/>
  <c r="G81"/>
  <c r="G74"/>
  <c r="G71"/>
  <c r="G70" s="1"/>
  <c r="G69" s="1"/>
  <c r="R67"/>
  <c r="Q67"/>
  <c r="R65"/>
  <c r="Q65"/>
  <c r="R64"/>
  <c r="Q64"/>
  <c r="R63"/>
  <c r="Q63"/>
  <c r="H67"/>
  <c r="H65"/>
  <c r="H64" s="1"/>
  <c r="H63" s="1"/>
  <c r="G67"/>
  <c r="G65"/>
  <c r="G64" s="1"/>
  <c r="G63" s="1"/>
  <c r="R58"/>
  <c r="R54"/>
  <c r="R52"/>
  <c r="R45"/>
  <c r="R42"/>
  <c r="Q58"/>
  <c r="Q54"/>
  <c r="Q52"/>
  <c r="Q45"/>
  <c r="Q42"/>
  <c r="P58"/>
  <c r="O58"/>
  <c r="P54"/>
  <c r="O54"/>
  <c r="P45"/>
  <c r="O45"/>
  <c r="L58"/>
  <c r="L54"/>
  <c r="K58"/>
  <c r="K54"/>
  <c r="L45"/>
  <c r="K45"/>
  <c r="L42"/>
  <c r="K42"/>
  <c r="J58"/>
  <c r="J54"/>
  <c r="J45"/>
  <c r="I58"/>
  <c r="I54"/>
  <c r="I45"/>
  <c r="H58"/>
  <c r="H54"/>
  <c r="H52"/>
  <c r="H45"/>
  <c r="H42"/>
  <c r="G58"/>
  <c r="G54"/>
  <c r="G52"/>
  <c r="G45"/>
  <c r="G42"/>
  <c r="R40"/>
  <c r="R34"/>
  <c r="R29"/>
  <c r="R27"/>
  <c r="R25"/>
  <c r="R22"/>
  <c r="R14"/>
  <c r="R11"/>
  <c r="R9"/>
  <c r="R7"/>
  <c r="Q40"/>
  <c r="Q34"/>
  <c r="Q29"/>
  <c r="Q27"/>
  <c r="Q25"/>
  <c r="Q22"/>
  <c r="Q14"/>
  <c r="Q11"/>
  <c r="Q9"/>
  <c r="Q7"/>
  <c r="P29"/>
  <c r="P27"/>
  <c r="P22"/>
  <c r="P14"/>
  <c r="P9"/>
  <c r="O29"/>
  <c r="L29"/>
  <c r="K29"/>
  <c r="J29"/>
  <c r="I29"/>
  <c r="H40"/>
  <c r="H34"/>
  <c r="H29"/>
  <c r="G40"/>
  <c r="G34"/>
  <c r="G29"/>
  <c r="O27"/>
  <c r="O22"/>
  <c r="O14"/>
  <c r="O9"/>
  <c r="L9"/>
  <c r="L11"/>
  <c r="L14"/>
  <c r="L27"/>
  <c r="L22"/>
  <c r="K27"/>
  <c r="K22"/>
  <c r="K14"/>
  <c r="K11"/>
  <c r="K9"/>
  <c r="J9"/>
  <c r="J14"/>
  <c r="I14"/>
  <c r="I9"/>
  <c r="H27"/>
  <c r="H25"/>
  <c r="H22"/>
  <c r="H14"/>
  <c r="H11"/>
  <c r="H9"/>
  <c r="H7"/>
  <c r="G27"/>
  <c r="G25"/>
  <c r="G22"/>
  <c r="G14"/>
  <c r="G11"/>
  <c r="G9"/>
  <c r="G7"/>
  <c r="R95" i="86"/>
  <c r="Q95"/>
  <c r="P95"/>
  <c r="O95"/>
  <c r="L95"/>
  <c r="J95"/>
  <c r="K95"/>
  <c r="I95"/>
  <c r="H95"/>
  <c r="G95"/>
  <c r="R93"/>
  <c r="Q93"/>
  <c r="P93"/>
  <c r="R92"/>
  <c r="Q92"/>
  <c r="P92"/>
  <c r="R91"/>
  <c r="Q91"/>
  <c r="P91"/>
  <c r="O91"/>
  <c r="O92"/>
  <c r="O93"/>
  <c r="R89"/>
  <c r="R88"/>
  <c r="R86"/>
  <c r="R85" s="1"/>
  <c r="R83"/>
  <c r="R82" s="1"/>
  <c r="R80"/>
  <c r="R79" s="1"/>
  <c r="R76"/>
  <c r="R74"/>
  <c r="R67"/>
  <c r="R64"/>
  <c r="R63" s="1"/>
  <c r="R62" s="1"/>
  <c r="Q89"/>
  <c r="Q88" s="1"/>
  <c r="Q86"/>
  <c r="Q85" s="1"/>
  <c r="Q83"/>
  <c r="Q82" s="1"/>
  <c r="Q80"/>
  <c r="Q79" s="1"/>
  <c r="Q76"/>
  <c r="Q74"/>
  <c r="Q67"/>
  <c r="Q64"/>
  <c r="Q63" s="1"/>
  <c r="Q62" s="1"/>
  <c r="P74"/>
  <c r="P63"/>
  <c r="P62"/>
  <c r="O74"/>
  <c r="O63" s="1"/>
  <c r="O62" s="1"/>
  <c r="L67"/>
  <c r="L63"/>
  <c r="L62"/>
  <c r="K67"/>
  <c r="K63" s="1"/>
  <c r="K62" s="1"/>
  <c r="H89"/>
  <c r="H88"/>
  <c r="H86"/>
  <c r="H85"/>
  <c r="H83"/>
  <c r="H82" s="1"/>
  <c r="H80"/>
  <c r="H79" s="1"/>
  <c r="H76"/>
  <c r="H74"/>
  <c r="H67"/>
  <c r="H64"/>
  <c r="H63" s="1"/>
  <c r="H62" s="1"/>
  <c r="G89"/>
  <c r="G88" s="1"/>
  <c r="G86"/>
  <c r="G85" s="1"/>
  <c r="G83"/>
  <c r="G82" s="1"/>
  <c r="G80"/>
  <c r="G79" s="1"/>
  <c r="G76"/>
  <c r="G74"/>
  <c r="G67"/>
  <c r="G64"/>
  <c r="G63" s="1"/>
  <c r="G62" s="1"/>
  <c r="R52"/>
  <c r="R49"/>
  <c r="R42"/>
  <c r="R39"/>
  <c r="R38" s="1"/>
  <c r="R57"/>
  <c r="R56"/>
  <c r="R60"/>
  <c r="R59"/>
  <c r="Q60"/>
  <c r="Q59" s="1"/>
  <c r="Q57"/>
  <c r="Q56" s="1"/>
  <c r="Q52"/>
  <c r="Q49"/>
  <c r="Q42"/>
  <c r="Q39"/>
  <c r="Q38" s="1"/>
  <c r="Q37" s="1"/>
  <c r="P49"/>
  <c r="P38"/>
  <c r="P37"/>
  <c r="O49"/>
  <c r="O38" s="1"/>
  <c r="O37" s="1"/>
  <c r="L49"/>
  <c r="L42"/>
  <c r="L38"/>
  <c r="L37"/>
  <c r="K49"/>
  <c r="K42"/>
  <c r="K38" s="1"/>
  <c r="K37" s="1"/>
  <c r="J49"/>
  <c r="J42"/>
  <c r="J38" s="1"/>
  <c r="J37" s="1"/>
  <c r="I49"/>
  <c r="I42"/>
  <c r="I38" s="1"/>
  <c r="I37" s="1"/>
  <c r="H60"/>
  <c r="H59"/>
  <c r="H57"/>
  <c r="H56"/>
  <c r="H52"/>
  <c r="H49"/>
  <c r="H42"/>
  <c r="H39"/>
  <c r="H38" s="1"/>
  <c r="H37" s="1"/>
  <c r="G60"/>
  <c r="G59" s="1"/>
  <c r="G57"/>
  <c r="G56" s="1"/>
  <c r="G52"/>
  <c r="G49"/>
  <c r="G42"/>
  <c r="G39"/>
  <c r="G38" s="1"/>
  <c r="G37" s="1"/>
  <c r="R32"/>
  <c r="R29"/>
  <c r="R22"/>
  <c r="R19"/>
  <c r="Q32"/>
  <c r="Q29"/>
  <c r="Q22"/>
  <c r="Q19"/>
  <c r="P29"/>
  <c r="P22"/>
  <c r="O29"/>
  <c r="O22"/>
  <c r="L29"/>
  <c r="L22"/>
  <c r="K29"/>
  <c r="K22"/>
  <c r="J22"/>
  <c r="J29"/>
  <c r="I29"/>
  <c r="H29"/>
  <c r="H32"/>
  <c r="G32"/>
  <c r="G29"/>
  <c r="I22"/>
  <c r="H22"/>
  <c r="H19"/>
  <c r="G22"/>
  <c r="G19"/>
  <c r="R11"/>
  <c r="R7"/>
  <c r="R17"/>
  <c r="Q17"/>
  <c r="Q11"/>
  <c r="Q7"/>
  <c r="P17"/>
  <c r="P11"/>
  <c r="P7"/>
  <c r="O17"/>
  <c r="O11"/>
  <c r="O7"/>
  <c r="L11"/>
  <c r="L7"/>
  <c r="K11"/>
  <c r="K7"/>
  <c r="J7"/>
  <c r="I7"/>
  <c r="H11"/>
  <c r="H7"/>
  <c r="G11"/>
  <c r="G7"/>
  <c r="R41" i="85"/>
  <c r="Q41"/>
  <c r="H41"/>
  <c r="G41"/>
  <c r="R38"/>
  <c r="Q38"/>
  <c r="H38"/>
  <c r="G38"/>
  <c r="R36"/>
  <c r="Q36"/>
  <c r="H36"/>
  <c r="G36"/>
  <c r="R29"/>
  <c r="Q29"/>
  <c r="H29"/>
  <c r="G29"/>
  <c r="R26"/>
  <c r="Q26"/>
  <c r="H26"/>
  <c r="G26"/>
  <c r="R25"/>
  <c r="Q25"/>
  <c r="H25"/>
  <c r="G25"/>
  <c r="R24"/>
  <c r="Q24"/>
  <c r="H24"/>
  <c r="G24"/>
  <c r="R21"/>
  <c r="Q21"/>
  <c r="R19"/>
  <c r="Q19"/>
  <c r="R12"/>
  <c r="Q12"/>
  <c r="R9"/>
  <c r="Q9"/>
  <c r="R8"/>
  <c r="Q8"/>
  <c r="R7"/>
  <c r="Q7"/>
  <c r="H7"/>
  <c r="H8"/>
  <c r="H21"/>
  <c r="H19"/>
  <c r="H9"/>
  <c r="H12"/>
  <c r="G7"/>
  <c r="G8"/>
  <c r="G21"/>
  <c r="G19"/>
  <c r="G12"/>
  <c r="G9"/>
  <c r="H31" i="84"/>
  <c r="R74"/>
  <c r="Q74"/>
  <c r="P74"/>
  <c r="J74"/>
  <c r="I74"/>
  <c r="G74"/>
  <c r="O74"/>
  <c r="R63"/>
  <c r="R64"/>
  <c r="R70"/>
  <c r="R65"/>
  <c r="Q63"/>
  <c r="Q64"/>
  <c r="Q70"/>
  <c r="Q65"/>
  <c r="J70"/>
  <c r="J64"/>
  <c r="J63"/>
  <c r="I63"/>
  <c r="I64"/>
  <c r="I70"/>
  <c r="H63"/>
  <c r="H64"/>
  <c r="H70"/>
  <c r="H65"/>
  <c r="G63"/>
  <c r="G64"/>
  <c r="G70"/>
  <c r="G65"/>
  <c r="R60"/>
  <c r="R53"/>
  <c r="R50"/>
  <c r="R49" s="1"/>
  <c r="R48" s="1"/>
  <c r="Q60"/>
  <c r="Q53"/>
  <c r="Q50"/>
  <c r="Q49" s="1"/>
  <c r="Q48" s="1"/>
  <c r="P53"/>
  <c r="P49" s="1"/>
  <c r="P48" s="1"/>
  <c r="J60"/>
  <c r="J53"/>
  <c r="J49"/>
  <c r="J48"/>
  <c r="I60"/>
  <c r="I53"/>
  <c r="I49" s="1"/>
  <c r="I48" s="1"/>
  <c r="H60"/>
  <c r="H53"/>
  <c r="H50"/>
  <c r="H49" s="1"/>
  <c r="H48" s="1"/>
  <c r="G60"/>
  <c r="G53"/>
  <c r="G50"/>
  <c r="G49" s="1"/>
  <c r="G48" s="1"/>
  <c r="R45"/>
  <c r="R42"/>
  <c r="R35"/>
  <c r="R32"/>
  <c r="R31" s="1"/>
  <c r="R30" s="1"/>
  <c r="Q45"/>
  <c r="Q42"/>
  <c r="Q35"/>
  <c r="Q32"/>
  <c r="Q31" s="1"/>
  <c r="Q30" s="1"/>
  <c r="P35"/>
  <c r="P31" s="1"/>
  <c r="P30" s="1"/>
  <c r="J35"/>
  <c r="J31"/>
  <c r="J30"/>
  <c r="H30"/>
  <c r="H74" s="1"/>
  <c r="I35"/>
  <c r="I31" s="1"/>
  <c r="I30" s="1"/>
  <c r="H45"/>
  <c r="H42"/>
  <c r="H35"/>
  <c r="H32"/>
  <c r="G45"/>
  <c r="G42"/>
  <c r="G35"/>
  <c r="G32"/>
  <c r="G31" s="1"/>
  <c r="G30" s="1"/>
  <c r="R26"/>
  <c r="R23"/>
  <c r="R16"/>
  <c r="R13"/>
  <c r="Q26"/>
  <c r="Q23"/>
  <c r="Q16"/>
  <c r="Q13"/>
  <c r="P16"/>
  <c r="J26"/>
  <c r="J16"/>
  <c r="I26"/>
  <c r="I16"/>
  <c r="H26"/>
  <c r="H23"/>
  <c r="H16"/>
  <c r="H13"/>
  <c r="G26"/>
  <c r="G23"/>
  <c r="G16"/>
  <c r="G13"/>
  <c r="R11"/>
  <c r="R9"/>
  <c r="R7"/>
  <c r="Q11"/>
  <c r="Q9"/>
  <c r="Q7"/>
  <c r="P9"/>
  <c r="P7"/>
  <c r="J11"/>
  <c r="J9"/>
  <c r="J7"/>
  <c r="I11"/>
  <c r="I9"/>
  <c r="I7"/>
  <c r="H11"/>
  <c r="H9"/>
  <c r="H7"/>
  <c r="G11"/>
  <c r="G9"/>
  <c r="G7"/>
  <c r="R69" i="83"/>
  <c r="Q69"/>
  <c r="J69"/>
  <c r="I69"/>
  <c r="H69"/>
  <c r="G69"/>
  <c r="P69"/>
  <c r="O69"/>
  <c r="R66"/>
  <c r="Q66"/>
  <c r="R64"/>
  <c r="Q64"/>
  <c r="R63"/>
  <c r="Q63"/>
  <c r="R62"/>
  <c r="Q62"/>
  <c r="H62"/>
  <c r="H63"/>
  <c r="H66"/>
  <c r="H64"/>
  <c r="G62"/>
  <c r="G63"/>
  <c r="G66"/>
  <c r="G64"/>
  <c r="R60"/>
  <c r="R57"/>
  <c r="Q57"/>
  <c r="R56"/>
  <c r="Q56"/>
  <c r="R55"/>
  <c r="Q55"/>
  <c r="H60"/>
  <c r="H57"/>
  <c r="H56" s="1"/>
  <c r="H55" s="1"/>
  <c r="G57"/>
  <c r="G56" s="1"/>
  <c r="G55" s="1"/>
  <c r="R53"/>
  <c r="R51"/>
  <c r="R50" s="1"/>
  <c r="R47"/>
  <c r="R44"/>
  <c r="R37"/>
  <c r="R34"/>
  <c r="R33" s="1"/>
  <c r="R32" s="1"/>
  <c r="Q53"/>
  <c r="Q50" s="1"/>
  <c r="Q47"/>
  <c r="Q44"/>
  <c r="Q37"/>
  <c r="Q34"/>
  <c r="Q33" s="1"/>
  <c r="Q32" s="1"/>
  <c r="P37"/>
  <c r="P33" s="1"/>
  <c r="P32" s="1"/>
  <c r="J53"/>
  <c r="J51"/>
  <c r="J50" s="1"/>
  <c r="J32" s="1"/>
  <c r="I53"/>
  <c r="I50" s="1"/>
  <c r="I32" s="1"/>
  <c r="H47"/>
  <c r="H53"/>
  <c r="H50"/>
  <c r="H44"/>
  <c r="H37"/>
  <c r="H34"/>
  <c r="H33" s="1"/>
  <c r="H32" s="1"/>
  <c r="G53"/>
  <c r="G50" s="1"/>
  <c r="G47"/>
  <c r="G44"/>
  <c r="G37"/>
  <c r="G34"/>
  <c r="G33" s="1"/>
  <c r="G32" s="1"/>
  <c r="R28"/>
  <c r="R24"/>
  <c r="R17"/>
  <c r="R14"/>
  <c r="Q28"/>
  <c r="Q24"/>
  <c r="Q17"/>
  <c r="Q14"/>
  <c r="P17"/>
  <c r="J28"/>
  <c r="J24"/>
  <c r="I28"/>
  <c r="H28"/>
  <c r="H24"/>
  <c r="H17"/>
  <c r="H14"/>
  <c r="G28"/>
  <c r="G24"/>
  <c r="G17"/>
  <c r="G14"/>
  <c r="R12"/>
  <c r="R10"/>
  <c r="R7"/>
  <c r="Q12"/>
  <c r="Q10"/>
  <c r="Q7"/>
  <c r="P7"/>
  <c r="J7"/>
  <c r="I7"/>
  <c r="H12"/>
  <c r="H10"/>
  <c r="H7"/>
  <c r="G12"/>
  <c r="G10"/>
  <c r="G7"/>
  <c r="R35" i="82"/>
  <c r="R21"/>
  <c r="R22"/>
  <c r="Q35"/>
  <c r="Q21"/>
  <c r="Q22"/>
  <c r="H35"/>
  <c r="H21"/>
  <c r="H22"/>
  <c r="G35"/>
  <c r="P35"/>
  <c r="O35"/>
  <c r="J35"/>
  <c r="I35"/>
  <c r="G21"/>
  <c r="G22"/>
  <c r="R33"/>
  <c r="Q33"/>
  <c r="H33"/>
  <c r="G33"/>
  <c r="R26"/>
  <c r="Q26"/>
  <c r="H26"/>
  <c r="G26"/>
  <c r="R23"/>
  <c r="Q23"/>
  <c r="H23"/>
  <c r="G23"/>
  <c r="R19"/>
  <c r="Q19"/>
  <c r="R12"/>
  <c r="Q12"/>
  <c r="R9"/>
  <c r="Q9"/>
  <c r="H19"/>
  <c r="H12"/>
  <c r="H9"/>
  <c r="G19"/>
  <c r="G12"/>
  <c r="G9"/>
  <c r="R7"/>
  <c r="Q7"/>
  <c r="H7"/>
  <c r="G7"/>
  <c r="R39" i="81"/>
  <c r="R23"/>
  <c r="R24"/>
  <c r="Q39"/>
  <c r="Q23"/>
  <c r="Q24"/>
  <c r="P39"/>
  <c r="P23"/>
  <c r="P24"/>
  <c r="O39"/>
  <c r="O23"/>
  <c r="O24"/>
  <c r="H39"/>
  <c r="H23"/>
  <c r="H24"/>
  <c r="G39"/>
  <c r="G23"/>
  <c r="G24"/>
  <c r="J39"/>
  <c r="I39"/>
  <c r="R37"/>
  <c r="Q37"/>
  <c r="P37"/>
  <c r="O37"/>
  <c r="R35"/>
  <c r="Q35"/>
  <c r="P35"/>
  <c r="O35"/>
  <c r="R28"/>
  <c r="Q28"/>
  <c r="P28"/>
  <c r="O28"/>
  <c r="H28"/>
  <c r="G28"/>
  <c r="R25"/>
  <c r="Q25"/>
  <c r="H25"/>
  <c r="G25"/>
  <c r="R21"/>
  <c r="R19"/>
  <c r="R12"/>
  <c r="R9"/>
  <c r="Q21"/>
  <c r="Q19"/>
  <c r="Q12"/>
  <c r="Q9"/>
  <c r="P21"/>
  <c r="P19"/>
  <c r="P12"/>
  <c r="O21"/>
  <c r="O19"/>
  <c r="O12"/>
  <c r="H12"/>
  <c r="H9"/>
  <c r="G12"/>
  <c r="G9"/>
  <c r="R7"/>
  <c r="Q7"/>
  <c r="P7"/>
  <c r="O7"/>
  <c r="H7"/>
  <c r="G7"/>
  <c r="R126" i="80"/>
  <c r="Q126"/>
  <c r="P126"/>
  <c r="O126"/>
  <c r="L126"/>
  <c r="K126"/>
  <c r="H126"/>
  <c r="G109"/>
  <c r="J126"/>
  <c r="I126"/>
  <c r="R112"/>
  <c r="R113"/>
  <c r="R124"/>
  <c r="R117"/>
  <c r="R114"/>
  <c r="Q112"/>
  <c r="Q113"/>
  <c r="Q124"/>
  <c r="Q117"/>
  <c r="Q114"/>
  <c r="P117"/>
  <c r="P113"/>
  <c r="P112"/>
  <c r="O112"/>
  <c r="O113"/>
  <c r="O117"/>
  <c r="L117"/>
  <c r="L113"/>
  <c r="L112"/>
  <c r="K112"/>
  <c r="K113"/>
  <c r="K117"/>
  <c r="H112"/>
  <c r="H113"/>
  <c r="H124"/>
  <c r="H117"/>
  <c r="H114"/>
  <c r="G112"/>
  <c r="G113"/>
  <c r="G124"/>
  <c r="G117"/>
  <c r="G114"/>
  <c r="R109"/>
  <c r="R108" s="1"/>
  <c r="R105"/>
  <c r="R98"/>
  <c r="R97" s="1"/>
  <c r="R93"/>
  <c r="R86"/>
  <c r="R83"/>
  <c r="R82" s="1"/>
  <c r="R81" s="1"/>
  <c r="Q109"/>
  <c r="Q108" s="1"/>
  <c r="Q105"/>
  <c r="Q98"/>
  <c r="Q97" s="1"/>
  <c r="Q93"/>
  <c r="Q86"/>
  <c r="Q83"/>
  <c r="Q82" s="1"/>
  <c r="Q81" s="1"/>
  <c r="P86"/>
  <c r="P82"/>
  <c r="P81"/>
  <c r="O86"/>
  <c r="O82" s="1"/>
  <c r="O81" s="1"/>
  <c r="L93"/>
  <c r="L86"/>
  <c r="L82" s="1"/>
  <c r="L81" s="1"/>
  <c r="K93"/>
  <c r="K86"/>
  <c r="K82" s="1"/>
  <c r="K81" s="1"/>
  <c r="H109"/>
  <c r="H108" s="1"/>
  <c r="H105"/>
  <c r="H98"/>
  <c r="H97" s="1"/>
  <c r="H93"/>
  <c r="H86"/>
  <c r="H83"/>
  <c r="H82" s="1"/>
  <c r="H81" s="1"/>
  <c r="G108"/>
  <c r="G105"/>
  <c r="G98"/>
  <c r="G97" s="1"/>
  <c r="G93"/>
  <c r="G86"/>
  <c r="G83"/>
  <c r="G82" s="1"/>
  <c r="R79"/>
  <c r="Q79"/>
  <c r="R78"/>
  <c r="Q78"/>
  <c r="R74"/>
  <c r="Q74"/>
  <c r="R73"/>
  <c r="Q73"/>
  <c r="R70"/>
  <c r="Q70"/>
  <c r="R69"/>
  <c r="Q69"/>
  <c r="R64"/>
  <c r="Q64"/>
  <c r="R63"/>
  <c r="Q63"/>
  <c r="R56"/>
  <c r="Q56"/>
  <c r="R55"/>
  <c r="Q55"/>
  <c r="R54"/>
  <c r="Q54"/>
  <c r="H79"/>
  <c r="H78" s="1"/>
  <c r="H74"/>
  <c r="H73" s="1"/>
  <c r="H70"/>
  <c r="H69" s="1"/>
  <c r="H64"/>
  <c r="H63" s="1"/>
  <c r="H56"/>
  <c r="H55" s="1"/>
  <c r="H54" s="1"/>
  <c r="G79"/>
  <c r="G78" s="1"/>
  <c r="G74"/>
  <c r="G73" s="1"/>
  <c r="G70"/>
  <c r="G69" s="1"/>
  <c r="G64"/>
  <c r="G63" s="1"/>
  <c r="G56"/>
  <c r="G55" s="1"/>
  <c r="G54" s="1"/>
  <c r="R52"/>
  <c r="R51" s="1"/>
  <c r="R48"/>
  <c r="R41"/>
  <c r="R38"/>
  <c r="R37" s="1"/>
  <c r="R36" s="1"/>
  <c r="Q52"/>
  <c r="Q51" s="1"/>
  <c r="Q48"/>
  <c r="Q41"/>
  <c r="Q38"/>
  <c r="Q37" s="1"/>
  <c r="Q36" s="1"/>
  <c r="P48"/>
  <c r="P41"/>
  <c r="P37" s="1"/>
  <c r="P36" s="1"/>
  <c r="O41"/>
  <c r="O37" s="1"/>
  <c r="O36" s="1"/>
  <c r="L48"/>
  <c r="L41"/>
  <c r="L37"/>
  <c r="L36"/>
  <c r="K48"/>
  <c r="K41"/>
  <c r="K37" s="1"/>
  <c r="K36" s="1"/>
  <c r="H52"/>
  <c r="H51" s="1"/>
  <c r="H48"/>
  <c r="H41"/>
  <c r="H38"/>
  <c r="H37" s="1"/>
  <c r="H36" s="1"/>
  <c r="G52"/>
  <c r="G51" s="1"/>
  <c r="G48"/>
  <c r="G41"/>
  <c r="G38"/>
  <c r="G37" s="1"/>
  <c r="G36" s="1"/>
  <c r="R32"/>
  <c r="R25"/>
  <c r="R22"/>
  <c r="Q32"/>
  <c r="Q25"/>
  <c r="Q22"/>
  <c r="P32"/>
  <c r="P25"/>
  <c r="O25"/>
  <c r="L32"/>
  <c r="L25"/>
  <c r="K32"/>
  <c r="K25"/>
  <c r="H32"/>
  <c r="H25"/>
  <c r="H22"/>
  <c r="G32"/>
  <c r="G25"/>
  <c r="G22"/>
  <c r="R20"/>
  <c r="R16"/>
  <c r="R10"/>
  <c r="R7"/>
  <c r="Q20"/>
  <c r="Q16"/>
  <c r="Q10"/>
  <c r="Q7"/>
  <c r="P20"/>
  <c r="O20"/>
  <c r="P16"/>
  <c r="O16"/>
  <c r="P7"/>
  <c r="O7"/>
  <c r="L7"/>
  <c r="L16"/>
  <c r="L20"/>
  <c r="K20"/>
  <c r="K16"/>
  <c r="K7"/>
  <c r="H20"/>
  <c r="H16"/>
  <c r="H10"/>
  <c r="H7"/>
  <c r="G20"/>
  <c r="G16"/>
  <c r="G10"/>
  <c r="G7"/>
  <c r="R450" i="79"/>
  <c r="Q450"/>
  <c r="P450"/>
  <c r="N450"/>
  <c r="M450"/>
  <c r="L450"/>
  <c r="K450"/>
  <c r="J450"/>
  <c r="I450"/>
  <c r="H450"/>
  <c r="G450"/>
  <c r="R417"/>
  <c r="R408"/>
  <c r="R447"/>
  <c r="R448"/>
  <c r="R444"/>
  <c r="R445"/>
  <c r="R442"/>
  <c r="R435"/>
  <c r="R434"/>
  <c r="R432"/>
  <c r="R431"/>
  <c r="R429"/>
  <c r="R428"/>
  <c r="R425"/>
  <c r="R418"/>
  <c r="R414"/>
  <c r="R415"/>
  <c r="R409"/>
  <c r="R412"/>
  <c r="R410"/>
  <c r="Q408"/>
  <c r="Q447"/>
  <c r="Q448"/>
  <c r="Q444"/>
  <c r="Q445"/>
  <c r="Q434"/>
  <c r="Q442"/>
  <c r="Q435"/>
  <c r="Q431"/>
  <c r="Q432"/>
  <c r="Q428"/>
  <c r="Q429"/>
  <c r="Q417"/>
  <c r="Q425"/>
  <c r="Q418"/>
  <c r="Q414"/>
  <c r="Q415"/>
  <c r="Q409"/>
  <c r="Q412"/>
  <c r="N408"/>
  <c r="M408"/>
  <c r="N442"/>
  <c r="N435"/>
  <c r="N434"/>
  <c r="M434"/>
  <c r="M442"/>
  <c r="M435"/>
  <c r="N417"/>
  <c r="N425"/>
  <c r="N418"/>
  <c r="M417"/>
  <c r="M425"/>
  <c r="M418"/>
  <c r="H408"/>
  <c r="H447"/>
  <c r="H448"/>
  <c r="H444"/>
  <c r="H445"/>
  <c r="H442"/>
  <c r="H435"/>
  <c r="H434"/>
  <c r="H432"/>
  <c r="H431"/>
  <c r="H429"/>
  <c r="H428"/>
  <c r="H417"/>
  <c r="H425"/>
  <c r="H418"/>
  <c r="H414"/>
  <c r="H415"/>
  <c r="H409"/>
  <c r="H412"/>
  <c r="H410"/>
  <c r="G408"/>
  <c r="G447"/>
  <c r="G448"/>
  <c r="G444"/>
  <c r="G445"/>
  <c r="G434"/>
  <c r="G442"/>
  <c r="G435"/>
  <c r="G431"/>
  <c r="G432"/>
  <c r="G428"/>
  <c r="G429"/>
  <c r="G417"/>
  <c r="G425"/>
  <c r="G418"/>
  <c r="G414"/>
  <c r="G415"/>
  <c r="G409"/>
  <c r="G412"/>
  <c r="R405"/>
  <c r="R404" s="1"/>
  <c r="R402"/>
  <c r="R401" s="1"/>
  <c r="R400" s="1"/>
  <c r="Q402"/>
  <c r="Q401" s="1"/>
  <c r="Q405"/>
  <c r="Q404" s="1"/>
  <c r="P402"/>
  <c r="P401" s="1"/>
  <c r="P400" s="1"/>
  <c r="J405"/>
  <c r="J404"/>
  <c r="J400"/>
  <c r="I405"/>
  <c r="I404" s="1"/>
  <c r="I400" s="1"/>
  <c r="H402"/>
  <c r="H401"/>
  <c r="H400" s="1"/>
  <c r="G402"/>
  <c r="G401" s="1"/>
  <c r="G400" s="1"/>
  <c r="R398"/>
  <c r="Q398"/>
  <c r="R397"/>
  <c r="Q397"/>
  <c r="R396"/>
  <c r="Q396"/>
  <c r="H398"/>
  <c r="H397" s="1"/>
  <c r="H396" s="1"/>
  <c r="G398"/>
  <c r="G397" s="1"/>
  <c r="G396" s="1"/>
  <c r="R393"/>
  <c r="Q393"/>
  <c r="R392"/>
  <c r="Q392"/>
  <c r="R391"/>
  <c r="Q391"/>
  <c r="H393"/>
  <c r="H392" s="1"/>
  <c r="H391" s="1"/>
  <c r="G393"/>
  <c r="G392" s="1"/>
  <c r="G391" s="1"/>
  <c r="R389"/>
  <c r="R388" s="1"/>
  <c r="R386"/>
  <c r="R384"/>
  <c r="R382"/>
  <c r="R381" s="1"/>
  <c r="R379"/>
  <c r="R371"/>
  <c r="R367" s="1"/>
  <c r="R359"/>
  <c r="R362"/>
  <c r="R352"/>
  <c r="R349"/>
  <c r="R348" s="1"/>
  <c r="R346"/>
  <c r="R339"/>
  <c r="R338" s="1"/>
  <c r="R337" s="1"/>
  <c r="Q389"/>
  <c r="Q388" s="1"/>
  <c r="Q386"/>
  <c r="Q381" s="1"/>
  <c r="Q379"/>
  <c r="Q371"/>
  <c r="Q368"/>
  <c r="Q367" s="1"/>
  <c r="Q362"/>
  <c r="Q359"/>
  <c r="Q352"/>
  <c r="Q349"/>
  <c r="Q348" s="1"/>
  <c r="Q346"/>
  <c r="Q339"/>
  <c r="Q338" s="1"/>
  <c r="Q337" s="1"/>
  <c r="P352"/>
  <c r="P348" s="1"/>
  <c r="P337" s="1"/>
  <c r="O352"/>
  <c r="O348" s="1"/>
  <c r="O337" s="1"/>
  <c r="L362"/>
  <c r="L359"/>
  <c r="L352"/>
  <c r="L349"/>
  <c r="L348" s="1"/>
  <c r="L337" s="1"/>
  <c r="K362"/>
  <c r="K359"/>
  <c r="K352"/>
  <c r="K348" s="1"/>
  <c r="K337" s="1"/>
  <c r="H389"/>
  <c r="H388" s="1"/>
  <c r="H386"/>
  <c r="H384"/>
  <c r="H382"/>
  <c r="H381" s="1"/>
  <c r="H379"/>
  <c r="H371"/>
  <c r="H367" s="1"/>
  <c r="H359"/>
  <c r="H352"/>
  <c r="H349"/>
  <c r="H348" s="1"/>
  <c r="H346"/>
  <c r="H339"/>
  <c r="H338" s="1"/>
  <c r="H337" s="1"/>
  <c r="G389"/>
  <c r="G388" s="1"/>
  <c r="G386"/>
  <c r="G381" s="1"/>
  <c r="G379"/>
  <c r="G371"/>
  <c r="G368"/>
  <c r="G367" s="1"/>
  <c r="G359"/>
  <c r="G352"/>
  <c r="G349"/>
  <c r="G348" s="1"/>
  <c r="G346"/>
  <c r="G339"/>
  <c r="G338" s="1"/>
  <c r="G337" s="1"/>
  <c r="R333"/>
  <c r="R330"/>
  <c r="R325"/>
  <c r="R324" s="1"/>
  <c r="R323" s="1"/>
  <c r="Q333"/>
  <c r="Q330"/>
  <c r="Q325"/>
  <c r="Q324" s="1"/>
  <c r="Q323" s="1"/>
  <c r="L330"/>
  <c r="L324" s="1"/>
  <c r="L323" s="1"/>
  <c r="K330"/>
  <c r="K324" s="1"/>
  <c r="K323" s="1"/>
  <c r="J330"/>
  <c r="J324"/>
  <c r="J323"/>
  <c r="I330"/>
  <c r="I324" s="1"/>
  <c r="I323" s="1"/>
  <c r="H333"/>
  <c r="H330"/>
  <c r="H325"/>
  <c r="H324" s="1"/>
  <c r="H323" s="1"/>
  <c r="G333"/>
  <c r="G330"/>
  <c r="G325"/>
  <c r="G324" s="1"/>
  <c r="G323" s="1"/>
  <c r="R320"/>
  <c r="R318"/>
  <c r="R317" s="1"/>
  <c r="R316" s="1"/>
  <c r="Q320"/>
  <c r="Q318"/>
  <c r="Q317" s="1"/>
  <c r="Q316" s="1"/>
  <c r="L320"/>
  <c r="L317" s="1"/>
  <c r="L316" s="1"/>
  <c r="K320"/>
  <c r="K317" s="1"/>
  <c r="K316" s="1"/>
  <c r="J320"/>
  <c r="J317"/>
  <c r="J316"/>
  <c r="I320"/>
  <c r="I317" s="1"/>
  <c r="I316" s="1"/>
  <c r="H320"/>
  <c r="H318"/>
  <c r="H317" s="1"/>
  <c r="H316" s="1"/>
  <c r="G320"/>
  <c r="G318"/>
  <c r="G317" s="1"/>
  <c r="G316" s="1"/>
  <c r="R313"/>
  <c r="Q313"/>
  <c r="R312"/>
  <c r="Q312"/>
  <c r="H313"/>
  <c r="H312" s="1"/>
  <c r="R310"/>
  <c r="Q310"/>
  <c r="R309"/>
  <c r="Q309"/>
  <c r="H310"/>
  <c r="H309" s="1"/>
  <c r="R304"/>
  <c r="R301"/>
  <c r="R294"/>
  <c r="R291"/>
  <c r="R290" s="1"/>
  <c r="Q304"/>
  <c r="Q301"/>
  <c r="Q294"/>
  <c r="Q291"/>
  <c r="Q290" s="1"/>
  <c r="P304"/>
  <c r="P301"/>
  <c r="P294"/>
  <c r="P290" s="1"/>
  <c r="O304"/>
  <c r="O294"/>
  <c r="O290" s="1"/>
  <c r="L304"/>
  <c r="L294"/>
  <c r="L291"/>
  <c r="L290" s="1"/>
  <c r="K304"/>
  <c r="K294"/>
  <c r="K291"/>
  <c r="K290" s="1"/>
  <c r="H304"/>
  <c r="H301"/>
  <c r="H294"/>
  <c r="H291"/>
  <c r="H290" s="1"/>
  <c r="R283"/>
  <c r="R280"/>
  <c r="R273"/>
  <c r="R270"/>
  <c r="R269" s="1"/>
  <c r="Q283"/>
  <c r="Q280"/>
  <c r="Q273"/>
  <c r="Q270"/>
  <c r="Q269" s="1"/>
  <c r="P283"/>
  <c r="P280"/>
  <c r="P273"/>
  <c r="P269" s="1"/>
  <c r="O283"/>
  <c r="O280"/>
  <c r="O273"/>
  <c r="O269" s="1"/>
  <c r="L283"/>
  <c r="L280"/>
  <c r="L273"/>
  <c r="L270"/>
  <c r="L269" s="1"/>
  <c r="K283"/>
  <c r="K280"/>
  <c r="K273"/>
  <c r="K270"/>
  <c r="K269" s="1"/>
  <c r="J280"/>
  <c r="J283"/>
  <c r="J273"/>
  <c r="J269"/>
  <c r="I283"/>
  <c r="I273"/>
  <c r="I269" s="1"/>
  <c r="H283"/>
  <c r="H280"/>
  <c r="H273"/>
  <c r="H270"/>
  <c r="H269" s="1"/>
  <c r="R262"/>
  <c r="R259"/>
  <c r="R252"/>
  <c r="R249"/>
  <c r="R248" s="1"/>
  <c r="Q262"/>
  <c r="Q259"/>
  <c r="Q252"/>
  <c r="Q249"/>
  <c r="Q248" s="1"/>
  <c r="P262"/>
  <c r="P252"/>
  <c r="P248" s="1"/>
  <c r="O262"/>
  <c r="O252"/>
  <c r="O248" s="1"/>
  <c r="L262"/>
  <c r="L259"/>
  <c r="L252"/>
  <c r="L249"/>
  <c r="L248" s="1"/>
  <c r="K262"/>
  <c r="K252"/>
  <c r="K249"/>
  <c r="K248" s="1"/>
  <c r="H262"/>
  <c r="H259"/>
  <c r="H252"/>
  <c r="H249"/>
  <c r="H248" s="1"/>
  <c r="R241"/>
  <c r="R238"/>
  <c r="R230"/>
  <c r="R227"/>
  <c r="R226" s="1"/>
  <c r="Q241"/>
  <c r="Q238"/>
  <c r="Q230"/>
  <c r="Q227"/>
  <c r="Q226" s="1"/>
  <c r="P241"/>
  <c r="P238"/>
  <c r="P230"/>
  <c r="P226" s="1"/>
  <c r="O241"/>
  <c r="O238"/>
  <c r="O230"/>
  <c r="O226" s="1"/>
  <c r="L241"/>
  <c r="L238"/>
  <c r="L227"/>
  <c r="L230"/>
  <c r="K241"/>
  <c r="K238"/>
  <c r="K230"/>
  <c r="K227"/>
  <c r="J230"/>
  <c r="J226"/>
  <c r="I230"/>
  <c r="I226" s="1"/>
  <c r="H241"/>
  <c r="H238"/>
  <c r="H230"/>
  <c r="H227"/>
  <c r="H226" s="1"/>
  <c r="R224"/>
  <c r="R217"/>
  <c r="R214"/>
  <c r="R211"/>
  <c r="R203"/>
  <c r="R200"/>
  <c r="R199" s="1"/>
  <c r="Q224"/>
  <c r="Q217"/>
  <c r="Q214"/>
  <c r="Q211"/>
  <c r="Q200"/>
  <c r="Q203"/>
  <c r="P217"/>
  <c r="P214"/>
  <c r="P203"/>
  <c r="P199" s="1"/>
  <c r="P194" s="1"/>
  <c r="O217"/>
  <c r="O214"/>
  <c r="O203"/>
  <c r="O199" s="1"/>
  <c r="O194" s="1"/>
  <c r="L224"/>
  <c r="L217"/>
  <c r="L214"/>
  <c r="L211"/>
  <c r="L203"/>
  <c r="L200"/>
  <c r="L199" s="1"/>
  <c r="K224"/>
  <c r="K217"/>
  <c r="K214"/>
  <c r="K211"/>
  <c r="K203"/>
  <c r="K200"/>
  <c r="K199" s="1"/>
  <c r="J203"/>
  <c r="J199"/>
  <c r="J194" s="1"/>
  <c r="I203"/>
  <c r="I199" s="1"/>
  <c r="I194" s="1"/>
  <c r="H217"/>
  <c r="H214"/>
  <c r="H203"/>
  <c r="H200"/>
  <c r="H199" s="1"/>
  <c r="R196"/>
  <c r="R195" s="1"/>
  <c r="R194" s="1"/>
  <c r="Q196"/>
  <c r="Q195" s="1"/>
  <c r="L196"/>
  <c r="L195" s="1"/>
  <c r="K196"/>
  <c r="K195" s="1"/>
  <c r="H196"/>
  <c r="H195" s="1"/>
  <c r="G313"/>
  <c r="G312" s="1"/>
  <c r="G310"/>
  <c r="G309" s="1"/>
  <c r="G304"/>
  <c r="G301"/>
  <c r="G294"/>
  <c r="G291"/>
  <c r="G290" s="1"/>
  <c r="G283"/>
  <c r="G280"/>
  <c r="G273"/>
  <c r="G270"/>
  <c r="G269" s="1"/>
  <c r="G262"/>
  <c r="G259"/>
  <c r="G252"/>
  <c r="G249"/>
  <c r="G248" s="1"/>
  <c r="G241"/>
  <c r="G238"/>
  <c r="G230"/>
  <c r="G227"/>
  <c r="G226" s="1"/>
  <c r="G217"/>
  <c r="G214"/>
  <c r="G203"/>
  <c r="G200"/>
  <c r="G199" s="1"/>
  <c r="G196"/>
  <c r="G195" s="1"/>
  <c r="G194" s="1"/>
  <c r="R191"/>
  <c r="R184"/>
  <c r="R181"/>
  <c r="R180" s="1"/>
  <c r="R177"/>
  <c r="R175"/>
  <c r="R168"/>
  <c r="R167" s="1"/>
  <c r="R164"/>
  <c r="R158"/>
  <c r="R157" s="1"/>
  <c r="R153"/>
  <c r="R150"/>
  <c r="R143"/>
  <c r="R140"/>
  <c r="R139" s="1"/>
  <c r="R138" s="1"/>
  <c r="Q191"/>
  <c r="Q184"/>
  <c r="Q181"/>
  <c r="Q180" s="1"/>
  <c r="Q177"/>
  <c r="Q175"/>
  <c r="Q168"/>
  <c r="Q167" s="1"/>
  <c r="Q164"/>
  <c r="Q158"/>
  <c r="Q157" s="1"/>
  <c r="Q153"/>
  <c r="Q150"/>
  <c r="Q143"/>
  <c r="Q140"/>
  <c r="Q139" s="1"/>
  <c r="P184"/>
  <c r="P180" s="1"/>
  <c r="P177"/>
  <c r="P175"/>
  <c r="P168"/>
  <c r="P167" s="1"/>
  <c r="P153"/>
  <c r="P150"/>
  <c r="P143"/>
  <c r="P139" s="1"/>
  <c r="P138" s="1"/>
  <c r="O184"/>
  <c r="O180" s="1"/>
  <c r="O175"/>
  <c r="O177"/>
  <c r="O168"/>
  <c r="O167" s="1"/>
  <c r="O153"/>
  <c r="O143"/>
  <c r="O139" s="1"/>
  <c r="O138" s="1"/>
  <c r="L184"/>
  <c r="L180"/>
  <c r="L153"/>
  <c r="L150"/>
  <c r="L143"/>
  <c r="L139" s="1"/>
  <c r="L138" s="1"/>
  <c r="K184"/>
  <c r="K180" s="1"/>
  <c r="K153"/>
  <c r="K143"/>
  <c r="K139" s="1"/>
  <c r="K138" s="1"/>
  <c r="J143"/>
  <c r="J139"/>
  <c r="J138"/>
  <c r="I143"/>
  <c r="I139" s="1"/>
  <c r="I138" s="1"/>
  <c r="H191"/>
  <c r="H184"/>
  <c r="H181"/>
  <c r="H180" s="1"/>
  <c r="H175"/>
  <c r="H168"/>
  <c r="H167"/>
  <c r="H164"/>
  <c r="H158"/>
  <c r="H157" s="1"/>
  <c r="H153"/>
  <c r="H150"/>
  <c r="H143"/>
  <c r="H140"/>
  <c r="H139" s="1"/>
  <c r="H138" s="1"/>
  <c r="G191"/>
  <c r="G184"/>
  <c r="G181"/>
  <c r="G180" s="1"/>
  <c r="G175"/>
  <c r="G168"/>
  <c r="G167" s="1"/>
  <c r="G164"/>
  <c r="G158"/>
  <c r="G157" s="1"/>
  <c r="G153"/>
  <c r="G150"/>
  <c r="G143"/>
  <c r="G140"/>
  <c r="G139" s="1"/>
  <c r="G138" s="1"/>
  <c r="R134"/>
  <c r="R128"/>
  <c r="R127" s="1"/>
  <c r="R122"/>
  <c r="R119"/>
  <c r="R112"/>
  <c r="R109"/>
  <c r="R108" s="1"/>
  <c r="R107" s="1"/>
  <c r="Q134"/>
  <c r="Q128"/>
  <c r="Q127" s="1"/>
  <c r="Q122"/>
  <c r="Q119"/>
  <c r="Q112"/>
  <c r="Q109"/>
  <c r="Q108" s="1"/>
  <c r="Q107" s="1"/>
  <c r="P122"/>
  <c r="P112"/>
  <c r="P108" s="1"/>
  <c r="P107" s="1"/>
  <c r="O122"/>
  <c r="O112"/>
  <c r="O108" s="1"/>
  <c r="O107" s="1"/>
  <c r="L122"/>
  <c r="L112"/>
  <c r="L108"/>
  <c r="L107"/>
  <c r="K122"/>
  <c r="K112"/>
  <c r="K108" s="1"/>
  <c r="K107" s="1"/>
  <c r="J112"/>
  <c r="J108"/>
  <c r="J107"/>
  <c r="I112"/>
  <c r="I108" s="1"/>
  <c r="I107" s="1"/>
  <c r="H134"/>
  <c r="H128"/>
  <c r="H127" s="1"/>
  <c r="H122"/>
  <c r="H119"/>
  <c r="H112"/>
  <c r="H109"/>
  <c r="H108" s="1"/>
  <c r="H107" s="1"/>
  <c r="G134"/>
  <c r="G128"/>
  <c r="G127" s="1"/>
  <c r="G122"/>
  <c r="G119"/>
  <c r="G112"/>
  <c r="G109"/>
  <c r="G108" s="1"/>
  <c r="G107" s="1"/>
  <c r="R104"/>
  <c r="R103" s="1"/>
  <c r="R97"/>
  <c r="R94"/>
  <c r="R87"/>
  <c r="R84"/>
  <c r="R83" s="1"/>
  <c r="R82" s="1"/>
  <c r="Q104"/>
  <c r="Q103" s="1"/>
  <c r="Q97"/>
  <c r="Q94"/>
  <c r="Q87"/>
  <c r="Q84"/>
  <c r="Q83" s="1"/>
  <c r="Q82" s="1"/>
  <c r="P97"/>
  <c r="P87"/>
  <c r="P83" s="1"/>
  <c r="P82" s="1"/>
  <c r="O87"/>
  <c r="O83" s="1"/>
  <c r="O82" s="1"/>
  <c r="O450" s="1"/>
  <c r="N97"/>
  <c r="N87"/>
  <c r="N83" s="1"/>
  <c r="N82" s="1"/>
  <c r="M97"/>
  <c r="M87"/>
  <c r="M83" s="1"/>
  <c r="M82" s="1"/>
  <c r="L87"/>
  <c r="L83" s="1"/>
  <c r="L82" s="1"/>
  <c r="K87"/>
  <c r="K84"/>
  <c r="K83" s="1"/>
  <c r="K82" s="1"/>
  <c r="H104"/>
  <c r="H103" s="1"/>
  <c r="G104"/>
  <c r="G103" s="1"/>
  <c r="H97"/>
  <c r="H94"/>
  <c r="H87"/>
  <c r="H84"/>
  <c r="H83" s="1"/>
  <c r="H82" s="1"/>
  <c r="G97"/>
  <c r="G94"/>
  <c r="G87"/>
  <c r="G84"/>
  <c r="G83" s="1"/>
  <c r="G82" s="1"/>
  <c r="R53"/>
  <c r="R56"/>
  <c r="R64"/>
  <c r="R67"/>
  <c r="R70"/>
  <c r="R73"/>
  <c r="R80"/>
  <c r="Q80"/>
  <c r="Q73"/>
  <c r="Q70"/>
  <c r="Q67"/>
  <c r="Q64"/>
  <c r="Q56"/>
  <c r="Q53"/>
  <c r="P73"/>
  <c r="P70"/>
  <c r="P56"/>
  <c r="O73"/>
  <c r="O70"/>
  <c r="O56"/>
  <c r="N73"/>
  <c r="N56"/>
  <c r="M73"/>
  <c r="M56"/>
  <c r="L80"/>
  <c r="L73"/>
  <c r="L70"/>
  <c r="L67"/>
  <c r="L56"/>
  <c r="L53"/>
  <c r="K80"/>
  <c r="K73"/>
  <c r="K70"/>
  <c r="K67"/>
  <c r="K56"/>
  <c r="K53"/>
  <c r="J73"/>
  <c r="J70"/>
  <c r="J56"/>
  <c r="J53"/>
  <c r="I73"/>
  <c r="I70"/>
  <c r="I56"/>
  <c r="I53"/>
  <c r="H73"/>
  <c r="H70"/>
  <c r="H64"/>
  <c r="H56"/>
  <c r="H53"/>
  <c r="G73"/>
  <c r="G70"/>
  <c r="G64"/>
  <c r="G56"/>
  <c r="G53"/>
  <c r="R44"/>
  <c r="R41"/>
  <c r="R39"/>
  <c r="R37"/>
  <c r="R31"/>
  <c r="R29"/>
  <c r="R27"/>
  <c r="R18"/>
  <c r="R13"/>
  <c r="R10"/>
  <c r="R7"/>
  <c r="Q44"/>
  <c r="Q41"/>
  <c r="Q39"/>
  <c r="Q37"/>
  <c r="Q31"/>
  <c r="Q29"/>
  <c r="Q27"/>
  <c r="Q18"/>
  <c r="Q13"/>
  <c r="Q10"/>
  <c r="Q7"/>
  <c r="P41"/>
  <c r="P31"/>
  <c r="P18"/>
  <c r="P13"/>
  <c r="P10"/>
  <c r="P7"/>
  <c r="O31"/>
  <c r="O18"/>
  <c r="O13"/>
  <c r="O10"/>
  <c r="O7"/>
  <c r="N44"/>
  <c r="N7"/>
  <c r="M44"/>
  <c r="M7"/>
  <c r="L31"/>
  <c r="L29"/>
  <c r="L27"/>
  <c r="L18"/>
  <c r="L13"/>
  <c r="L10"/>
  <c r="L7"/>
  <c r="K31"/>
  <c r="K29"/>
  <c r="K27"/>
  <c r="K18"/>
  <c r="K13"/>
  <c r="K10"/>
  <c r="K7"/>
  <c r="J41"/>
  <c r="J29"/>
  <c r="J27"/>
  <c r="J18"/>
  <c r="J13"/>
  <c r="J10"/>
  <c r="I41"/>
  <c r="I29"/>
  <c r="I27"/>
  <c r="I18"/>
  <c r="I13"/>
  <c r="I10"/>
  <c r="H44"/>
  <c r="H41"/>
  <c r="H39"/>
  <c r="H37"/>
  <c r="H31"/>
  <c r="H29"/>
  <c r="H27"/>
  <c r="H18"/>
  <c r="H13"/>
  <c r="H10"/>
  <c r="H7"/>
  <c r="G44"/>
  <c r="G41"/>
  <c r="G39"/>
  <c r="G37"/>
  <c r="G31"/>
  <c r="G29"/>
  <c r="G27"/>
  <c r="G18"/>
  <c r="G13"/>
  <c r="G10"/>
  <c r="G7"/>
  <c r="R45" i="78"/>
  <c r="R26"/>
  <c r="R27"/>
  <c r="Q26"/>
  <c r="Q27"/>
  <c r="J45"/>
  <c r="J26"/>
  <c r="J27"/>
  <c r="I45"/>
  <c r="I26"/>
  <c r="I27"/>
  <c r="H45"/>
  <c r="H26"/>
  <c r="H27"/>
  <c r="G45"/>
  <c r="G26"/>
  <c r="G27"/>
  <c r="R41"/>
  <c r="Q41"/>
  <c r="H41"/>
  <c r="G41"/>
  <c r="R38"/>
  <c r="Q38"/>
  <c r="H38"/>
  <c r="G38"/>
  <c r="R31"/>
  <c r="Q31"/>
  <c r="J31"/>
  <c r="I31"/>
  <c r="H31"/>
  <c r="G31"/>
  <c r="R28"/>
  <c r="Q28"/>
  <c r="H28"/>
  <c r="G28"/>
  <c r="Q45"/>
  <c r="R22"/>
  <c r="R19"/>
  <c r="R12"/>
  <c r="R9"/>
  <c r="Q22"/>
  <c r="Q19"/>
  <c r="Q12"/>
  <c r="Q9"/>
  <c r="J12"/>
  <c r="I12"/>
  <c r="H22"/>
  <c r="H19"/>
  <c r="H12"/>
  <c r="H9"/>
  <c r="G22"/>
  <c r="G19"/>
  <c r="G12"/>
  <c r="G9"/>
  <c r="R7"/>
  <c r="Q7"/>
  <c r="J7"/>
  <c r="I7"/>
  <c r="H7"/>
  <c r="G7"/>
  <c r="R267" i="77"/>
  <c r="R266"/>
  <c r="R264"/>
  <c r="R263"/>
  <c r="R262"/>
  <c r="Q267"/>
  <c r="Q266" s="1"/>
  <c r="Q264"/>
  <c r="Q263"/>
  <c r="Q262" s="1"/>
  <c r="P264"/>
  <c r="P263"/>
  <c r="P262" s="1"/>
  <c r="O264"/>
  <c r="O263" s="1"/>
  <c r="O262" s="1"/>
  <c r="J267"/>
  <c r="J266"/>
  <c r="J262"/>
  <c r="J270" s="1"/>
  <c r="I267"/>
  <c r="I266" s="1"/>
  <c r="I262" s="1"/>
  <c r="I270" s="1"/>
  <c r="R260"/>
  <c r="Q260"/>
  <c r="R259"/>
  <c r="Q259"/>
  <c r="R258"/>
  <c r="Q258"/>
  <c r="H260"/>
  <c r="H259"/>
  <c r="H258"/>
  <c r="G260"/>
  <c r="G259" s="1"/>
  <c r="G258" s="1"/>
  <c r="R256"/>
  <c r="Q256"/>
  <c r="R255"/>
  <c r="Q255"/>
  <c r="R254"/>
  <c r="Q254"/>
  <c r="H256"/>
  <c r="H255"/>
  <c r="H254"/>
  <c r="G256"/>
  <c r="G255" s="1"/>
  <c r="G254" s="1"/>
  <c r="R252"/>
  <c r="Q252"/>
  <c r="R249"/>
  <c r="Q249"/>
  <c r="R248"/>
  <c r="Q248"/>
  <c r="R247"/>
  <c r="Q247"/>
  <c r="H252"/>
  <c r="H249"/>
  <c r="H248" s="1"/>
  <c r="H247" s="1"/>
  <c r="G249"/>
  <c r="G252"/>
  <c r="R245"/>
  <c r="Q245"/>
  <c r="R244"/>
  <c r="Q244"/>
  <c r="R243"/>
  <c r="Q243"/>
  <c r="H245"/>
  <c r="H244"/>
  <c r="H243"/>
  <c r="G245"/>
  <c r="G244" s="1"/>
  <c r="G243" s="1"/>
  <c r="R239"/>
  <c r="Q239"/>
  <c r="R238"/>
  <c r="Q238"/>
  <c r="R237"/>
  <c r="Q237"/>
  <c r="H239"/>
  <c r="H238" s="1"/>
  <c r="H237" s="1"/>
  <c r="G239"/>
  <c r="G238" s="1"/>
  <c r="G237" s="1"/>
  <c r="R235"/>
  <c r="Q235"/>
  <c r="R234"/>
  <c r="Q234"/>
  <c r="R231"/>
  <c r="Q231"/>
  <c r="R230"/>
  <c r="Q230"/>
  <c r="R229"/>
  <c r="Q229"/>
  <c r="H235"/>
  <c r="H234"/>
  <c r="H231"/>
  <c r="H230" s="1"/>
  <c r="H229" s="1"/>
  <c r="G235"/>
  <c r="G234" s="1"/>
  <c r="G231"/>
  <c r="G230" s="1"/>
  <c r="G229" s="1"/>
  <c r="R227"/>
  <c r="Q227"/>
  <c r="R225"/>
  <c r="Q225"/>
  <c r="R224"/>
  <c r="Q224"/>
  <c r="R222"/>
  <c r="Q222"/>
  <c r="R220"/>
  <c r="Q220"/>
  <c r="R219"/>
  <c r="Q219"/>
  <c r="R217"/>
  <c r="Q217"/>
  <c r="R215"/>
  <c r="Q215"/>
  <c r="R213"/>
  <c r="Q213"/>
  <c r="R212"/>
  <c r="Q212"/>
  <c r="R210"/>
  <c r="Q210"/>
  <c r="R209"/>
  <c r="Q209"/>
  <c r="R207"/>
  <c r="Q207"/>
  <c r="R205"/>
  <c r="Q205"/>
  <c r="R202"/>
  <c r="Q202"/>
  <c r="R201"/>
  <c r="Q201"/>
  <c r="R200"/>
  <c r="Q200"/>
  <c r="H227"/>
  <c r="H225"/>
  <c r="H224" s="1"/>
  <c r="H222"/>
  <c r="H220"/>
  <c r="H219" s="1"/>
  <c r="H217"/>
  <c r="H215"/>
  <c r="H213"/>
  <c r="H212" s="1"/>
  <c r="H210"/>
  <c r="H209" s="1"/>
  <c r="H207"/>
  <c r="H205"/>
  <c r="H202"/>
  <c r="H201" s="1"/>
  <c r="G227"/>
  <c r="G225"/>
  <c r="G224" s="1"/>
  <c r="G222"/>
  <c r="G220"/>
  <c r="G219" s="1"/>
  <c r="G217"/>
  <c r="G215"/>
  <c r="G213"/>
  <c r="G212" s="1"/>
  <c r="G210"/>
  <c r="G209" s="1"/>
  <c r="G207"/>
  <c r="G205"/>
  <c r="G202"/>
  <c r="G201" s="1"/>
  <c r="G200" s="1"/>
  <c r="R197"/>
  <c r="Q197"/>
  <c r="R196"/>
  <c r="Q196"/>
  <c r="H197"/>
  <c r="H196"/>
  <c r="G197"/>
  <c r="G196" s="1"/>
  <c r="R191"/>
  <c r="Q191"/>
  <c r="R188"/>
  <c r="Q188"/>
  <c r="R181"/>
  <c r="Q181"/>
  <c r="R180"/>
  <c r="Q180"/>
  <c r="N191"/>
  <c r="N188"/>
  <c r="N181"/>
  <c r="N180" s="1"/>
  <c r="N115" s="1"/>
  <c r="N270" s="1"/>
  <c r="M191"/>
  <c r="M188"/>
  <c r="M181"/>
  <c r="M180" s="1"/>
  <c r="M115" s="1"/>
  <c r="M270" s="1"/>
  <c r="R177"/>
  <c r="R171"/>
  <c r="R170" s="1"/>
  <c r="Q177"/>
  <c r="Q171"/>
  <c r="Q170" s="1"/>
  <c r="P177"/>
  <c r="P171"/>
  <c r="P170"/>
  <c r="O177"/>
  <c r="O171"/>
  <c r="O170" s="1"/>
  <c r="H177"/>
  <c r="H171"/>
  <c r="H170" s="1"/>
  <c r="R165"/>
  <c r="R162"/>
  <c r="R155"/>
  <c r="R152"/>
  <c r="R151" s="1"/>
  <c r="Q165"/>
  <c r="Q162"/>
  <c r="Q155"/>
  <c r="Q152"/>
  <c r="Q151" s="1"/>
  <c r="P165"/>
  <c r="P155"/>
  <c r="P151"/>
  <c r="O165"/>
  <c r="O155"/>
  <c r="O151" s="1"/>
  <c r="L165"/>
  <c r="L162"/>
  <c r="L155"/>
  <c r="L151" s="1"/>
  <c r="K165"/>
  <c r="K155"/>
  <c r="K151" s="1"/>
  <c r="J165"/>
  <c r="J155"/>
  <c r="J151"/>
  <c r="I165"/>
  <c r="I155"/>
  <c r="I151" s="1"/>
  <c r="H165"/>
  <c r="H162"/>
  <c r="H155"/>
  <c r="H152"/>
  <c r="H151" s="1"/>
  <c r="G162"/>
  <c r="G155"/>
  <c r="G152"/>
  <c r="G151" s="1"/>
  <c r="R117"/>
  <c r="H127"/>
  <c r="R131"/>
  <c r="R127"/>
  <c r="R120"/>
  <c r="R116" s="1"/>
  <c r="Q131"/>
  <c r="Q127"/>
  <c r="Q120"/>
  <c r="Q117"/>
  <c r="Q116" s="1"/>
  <c r="P131"/>
  <c r="P120"/>
  <c r="P116"/>
  <c r="O131"/>
  <c r="O120"/>
  <c r="O116" s="1"/>
  <c r="L131"/>
  <c r="L120"/>
  <c r="L116" s="1"/>
  <c r="K131"/>
  <c r="K120"/>
  <c r="K116" s="1"/>
  <c r="J131"/>
  <c r="I131"/>
  <c r="R148"/>
  <c r="R145"/>
  <c r="R138"/>
  <c r="R135"/>
  <c r="R134" s="1"/>
  <c r="Q148"/>
  <c r="Q145"/>
  <c r="Q138"/>
  <c r="Q135"/>
  <c r="Q134" s="1"/>
  <c r="P148"/>
  <c r="P138"/>
  <c r="P134" s="1"/>
  <c r="O148"/>
  <c r="O138"/>
  <c r="O134" s="1"/>
  <c r="L148"/>
  <c r="L138"/>
  <c r="L134" s="1"/>
  <c r="K148"/>
  <c r="K138"/>
  <c r="K134" s="1"/>
  <c r="H145"/>
  <c r="H138"/>
  <c r="H135"/>
  <c r="H134" s="1"/>
  <c r="G145"/>
  <c r="H131"/>
  <c r="J120"/>
  <c r="J116" s="1"/>
  <c r="J115" s="1"/>
  <c r="I120"/>
  <c r="I116" s="1"/>
  <c r="I115" s="1"/>
  <c r="H120"/>
  <c r="H117"/>
  <c r="H116" s="1"/>
  <c r="H115" s="1"/>
  <c r="G138"/>
  <c r="G135"/>
  <c r="G134" s="1"/>
  <c r="G127"/>
  <c r="G120"/>
  <c r="G117"/>
  <c r="G116" s="1"/>
  <c r="R112"/>
  <c r="R111"/>
  <c r="R109"/>
  <c r="R106"/>
  <c r="R99"/>
  <c r="R96"/>
  <c r="R95" s="1"/>
  <c r="R94" s="1"/>
  <c r="Q112"/>
  <c r="Q111" s="1"/>
  <c r="Q106"/>
  <c r="Q99"/>
  <c r="Q96"/>
  <c r="Q95" s="1"/>
  <c r="Q94" s="1"/>
  <c r="L106"/>
  <c r="L99"/>
  <c r="L95" s="1"/>
  <c r="L94" s="1"/>
  <c r="K106"/>
  <c r="K99"/>
  <c r="K95" s="1"/>
  <c r="K94" s="1"/>
  <c r="H109"/>
  <c r="H112"/>
  <c r="H111"/>
  <c r="H106"/>
  <c r="H99"/>
  <c r="H96"/>
  <c r="H95" s="1"/>
  <c r="H94" s="1"/>
  <c r="G112"/>
  <c r="G111" s="1"/>
  <c r="G106"/>
  <c r="G99"/>
  <c r="G96"/>
  <c r="G95" s="1"/>
  <c r="G94" s="1"/>
  <c r="R90"/>
  <c r="R86"/>
  <c r="R84"/>
  <c r="R77"/>
  <c r="R74"/>
  <c r="R73" s="1"/>
  <c r="R72" s="1"/>
  <c r="Q90"/>
  <c r="Q86"/>
  <c r="Q84"/>
  <c r="Q77"/>
  <c r="Q74"/>
  <c r="Q73" s="1"/>
  <c r="Q72" s="1"/>
  <c r="P90"/>
  <c r="P86"/>
  <c r="P77"/>
  <c r="P73" s="1"/>
  <c r="P72" s="1"/>
  <c r="O90"/>
  <c r="O86"/>
  <c r="O77"/>
  <c r="O73" s="1"/>
  <c r="O72" s="1"/>
  <c r="H90"/>
  <c r="H86"/>
  <c r="H84"/>
  <c r="H77"/>
  <c r="H74"/>
  <c r="H73" s="1"/>
  <c r="H72" s="1"/>
  <c r="G90"/>
  <c r="G86"/>
  <c r="G84"/>
  <c r="G77"/>
  <c r="G74"/>
  <c r="R65"/>
  <c r="R62"/>
  <c r="R58"/>
  <c r="R56"/>
  <c r="R52"/>
  <c r="R44"/>
  <c r="R41"/>
  <c r="Q65"/>
  <c r="Q62"/>
  <c r="Q58"/>
  <c r="Q56"/>
  <c r="Q52"/>
  <c r="Q44"/>
  <c r="Q41"/>
  <c r="P65"/>
  <c r="P58"/>
  <c r="P44"/>
  <c r="O65"/>
  <c r="O58"/>
  <c r="O44"/>
  <c r="N65"/>
  <c r="N62"/>
  <c r="N44"/>
  <c r="M65"/>
  <c r="M62"/>
  <c r="M44"/>
  <c r="L65"/>
  <c r="L58"/>
  <c r="L44"/>
  <c r="K65"/>
  <c r="K58"/>
  <c r="K44"/>
  <c r="J65"/>
  <c r="J44"/>
  <c r="J41"/>
  <c r="I65"/>
  <c r="I44"/>
  <c r="I41"/>
  <c r="H65"/>
  <c r="H62"/>
  <c r="H58"/>
  <c r="H56"/>
  <c r="H52"/>
  <c r="H44"/>
  <c r="H41"/>
  <c r="G65"/>
  <c r="G62"/>
  <c r="G58"/>
  <c r="G56"/>
  <c r="G52"/>
  <c r="G44"/>
  <c r="G41"/>
  <c r="R38"/>
  <c r="R36"/>
  <c r="R34"/>
  <c r="Q38"/>
  <c r="Q36"/>
  <c r="Q34"/>
  <c r="R32"/>
  <c r="Q32"/>
  <c r="R30"/>
  <c r="Q30"/>
  <c r="O38"/>
  <c r="J38"/>
  <c r="I38"/>
  <c r="H36"/>
  <c r="H34"/>
  <c r="H32"/>
  <c r="H30"/>
  <c r="G36"/>
  <c r="G34"/>
  <c r="G32"/>
  <c r="G30"/>
  <c r="R28"/>
  <c r="R25"/>
  <c r="R19"/>
  <c r="R12"/>
  <c r="R9"/>
  <c r="R7"/>
  <c r="Q28"/>
  <c r="Q25"/>
  <c r="Q19"/>
  <c r="Q12"/>
  <c r="Q9"/>
  <c r="Q7"/>
  <c r="P12"/>
  <c r="P7"/>
  <c r="O12"/>
  <c r="O7"/>
  <c r="N12"/>
  <c r="M12"/>
  <c r="L12"/>
  <c r="L9"/>
  <c r="K12"/>
  <c r="K9"/>
  <c r="J12"/>
  <c r="I12"/>
  <c r="H28"/>
  <c r="H25"/>
  <c r="H19"/>
  <c r="H12"/>
  <c r="H9"/>
  <c r="H7"/>
  <c r="G28"/>
  <c r="G25"/>
  <c r="G19"/>
  <c r="G12"/>
  <c r="G9"/>
  <c r="G7"/>
  <c r="R23" i="76"/>
  <c r="Q23"/>
  <c r="R20"/>
  <c r="Q20"/>
  <c r="R19"/>
  <c r="Q19"/>
  <c r="R18"/>
  <c r="R29" s="1"/>
  <c r="Q18"/>
  <c r="Q29" s="1"/>
  <c r="H29"/>
  <c r="G29"/>
  <c r="J29"/>
  <c r="I29"/>
  <c r="H18"/>
  <c r="H19"/>
  <c r="G18"/>
  <c r="G19"/>
  <c r="H23"/>
  <c r="G23"/>
  <c r="H20"/>
  <c r="G20"/>
  <c r="R12"/>
  <c r="Q12"/>
  <c r="R9"/>
  <c r="Q9"/>
  <c r="R7"/>
  <c r="Q7"/>
  <c r="H12"/>
  <c r="H9"/>
  <c r="G12"/>
  <c r="G9"/>
  <c r="H7"/>
  <c r="G7"/>
  <c r="R41" i="75"/>
  <c r="R24"/>
  <c r="R25"/>
  <c r="Q41"/>
  <c r="Q24"/>
  <c r="Q25"/>
  <c r="J41"/>
  <c r="J24"/>
  <c r="J25"/>
  <c r="I41"/>
  <c r="I24"/>
  <c r="I25"/>
  <c r="H41"/>
  <c r="H24"/>
  <c r="H25"/>
  <c r="G41"/>
  <c r="P41"/>
  <c r="O41"/>
  <c r="G24"/>
  <c r="G25"/>
  <c r="R36"/>
  <c r="Q36"/>
  <c r="J36"/>
  <c r="I36"/>
  <c r="R29"/>
  <c r="Q29"/>
  <c r="J29"/>
  <c r="I29"/>
  <c r="H29"/>
  <c r="G29"/>
  <c r="R26"/>
  <c r="Q26"/>
  <c r="H26"/>
  <c r="G26"/>
  <c r="R19"/>
  <c r="R12"/>
  <c r="R9"/>
  <c r="Q19"/>
  <c r="Q12"/>
  <c r="Q9"/>
  <c r="J19"/>
  <c r="J12"/>
  <c r="I19"/>
  <c r="I12"/>
  <c r="H12"/>
  <c r="H9"/>
  <c r="G12"/>
  <c r="G9"/>
  <c r="R7"/>
  <c r="Q7"/>
  <c r="J7"/>
  <c r="I7"/>
  <c r="H7"/>
  <c r="G7"/>
  <c r="R67" i="74"/>
  <c r="Q67"/>
  <c r="P67"/>
  <c r="O67"/>
  <c r="J67"/>
  <c r="I67"/>
  <c r="H67"/>
  <c r="G67"/>
  <c r="R61"/>
  <c r="R62"/>
  <c r="R65"/>
  <c r="R63"/>
  <c r="Q61"/>
  <c r="Q62"/>
  <c r="Q65"/>
  <c r="Q63"/>
  <c r="P61"/>
  <c r="P62"/>
  <c r="P65"/>
  <c r="P63"/>
  <c r="O61"/>
  <c r="O62"/>
  <c r="O65"/>
  <c r="O63"/>
  <c r="H65"/>
  <c r="H63"/>
  <c r="H62"/>
  <c r="H61"/>
  <c r="G62"/>
  <c r="G61"/>
  <c r="G65"/>
  <c r="G63"/>
  <c r="R59"/>
  <c r="R58"/>
  <c r="R57"/>
  <c r="Q59"/>
  <c r="Q58" s="1"/>
  <c r="Q57" s="1"/>
  <c r="J59"/>
  <c r="J58"/>
  <c r="J57"/>
  <c r="I59"/>
  <c r="I58" s="1"/>
  <c r="I57" s="1"/>
  <c r="H59"/>
  <c r="H58"/>
  <c r="H57"/>
  <c r="G59"/>
  <c r="G58" s="1"/>
  <c r="G57" s="1"/>
  <c r="R54"/>
  <c r="Q54"/>
  <c r="R53"/>
  <c r="Q53"/>
  <c r="R52"/>
  <c r="Q52"/>
  <c r="G54"/>
  <c r="G53" s="1"/>
  <c r="G52" s="1"/>
  <c r="H54"/>
  <c r="H53" s="1"/>
  <c r="H52" s="1"/>
  <c r="R45"/>
  <c r="R38"/>
  <c r="R35"/>
  <c r="R48"/>
  <c r="Q48"/>
  <c r="Q38"/>
  <c r="Q35"/>
  <c r="Q34" s="1"/>
  <c r="Q33" s="1"/>
  <c r="J48"/>
  <c r="J45"/>
  <c r="J38"/>
  <c r="J34" s="1"/>
  <c r="J33" s="1"/>
  <c r="I48"/>
  <c r="I38"/>
  <c r="I34" s="1"/>
  <c r="I33" s="1"/>
  <c r="H48"/>
  <c r="H45"/>
  <c r="H38"/>
  <c r="H35"/>
  <c r="H34" s="1"/>
  <c r="H33" s="1"/>
  <c r="G48"/>
  <c r="G38"/>
  <c r="G35"/>
  <c r="G34" s="1"/>
  <c r="G33" s="1"/>
  <c r="R25"/>
  <c r="R18"/>
  <c r="R15"/>
  <c r="Q25"/>
  <c r="Q18"/>
  <c r="Q15"/>
  <c r="P18"/>
  <c r="O18"/>
  <c r="J18"/>
  <c r="R28"/>
  <c r="Q28"/>
  <c r="P28"/>
  <c r="O28"/>
  <c r="J28"/>
  <c r="J25" s="1"/>
  <c r="H28"/>
  <c r="G28"/>
  <c r="I28"/>
  <c r="I25"/>
  <c r="I18"/>
  <c r="H25"/>
  <c r="H18"/>
  <c r="H15"/>
  <c r="G25"/>
  <c r="G18"/>
  <c r="G15"/>
  <c r="R13"/>
  <c r="R11"/>
  <c r="R9"/>
  <c r="R7"/>
  <c r="Q13"/>
  <c r="Q11"/>
  <c r="Q9"/>
  <c r="Q7"/>
  <c r="P13"/>
  <c r="O13"/>
  <c r="J11"/>
  <c r="J7"/>
  <c r="I11"/>
  <c r="I7"/>
  <c r="H13"/>
  <c r="H11"/>
  <c r="H9"/>
  <c r="H7"/>
  <c r="G13"/>
  <c r="G11"/>
  <c r="G9"/>
  <c r="G7"/>
  <c r="R60" i="73"/>
  <c r="Q60"/>
  <c r="H60"/>
  <c r="G60"/>
  <c r="R58"/>
  <c r="Q58"/>
  <c r="R57"/>
  <c r="Q57"/>
  <c r="H58"/>
  <c r="H57"/>
  <c r="G57"/>
  <c r="G58"/>
  <c r="R55"/>
  <c r="Q55"/>
  <c r="R54"/>
  <c r="Q54"/>
  <c r="R52"/>
  <c r="Q52"/>
  <c r="R51"/>
  <c r="Q51"/>
  <c r="R50"/>
  <c r="Q50"/>
  <c r="H55"/>
  <c r="H54"/>
  <c r="H52"/>
  <c r="H51"/>
  <c r="H50"/>
  <c r="G55"/>
  <c r="G54" s="1"/>
  <c r="G52"/>
  <c r="G51" s="1"/>
  <c r="G50" s="1"/>
  <c r="R46"/>
  <c r="Q46"/>
  <c r="R44"/>
  <c r="R37"/>
  <c r="Q37"/>
  <c r="R34"/>
  <c r="Q34"/>
  <c r="R33"/>
  <c r="Q33"/>
  <c r="R32"/>
  <c r="Q32"/>
  <c r="H46"/>
  <c r="H44"/>
  <c r="H37"/>
  <c r="H34"/>
  <c r="H33" s="1"/>
  <c r="H32" s="1"/>
  <c r="G46"/>
  <c r="G37"/>
  <c r="G34"/>
  <c r="G33" s="1"/>
  <c r="G32" s="1"/>
  <c r="R27"/>
  <c r="R24"/>
  <c r="R17"/>
  <c r="R14"/>
  <c r="Q27"/>
  <c r="Q24"/>
  <c r="Q17"/>
  <c r="Q14"/>
  <c r="H27"/>
  <c r="H24"/>
  <c r="H17"/>
  <c r="H14"/>
  <c r="G27"/>
  <c r="G24"/>
  <c r="G17"/>
  <c r="G14"/>
  <c r="R12"/>
  <c r="R9"/>
  <c r="R7"/>
  <c r="Q12"/>
  <c r="Q9"/>
  <c r="Q7"/>
  <c r="H12"/>
  <c r="H9"/>
  <c r="H7"/>
  <c r="G12"/>
  <c r="G9"/>
  <c r="G7"/>
  <c r="R102" i="72"/>
  <c r="Q102"/>
  <c r="M102"/>
  <c r="L102"/>
  <c r="K102"/>
  <c r="J102"/>
  <c r="I102"/>
  <c r="H102"/>
  <c r="G102"/>
  <c r="R99"/>
  <c r="Q99"/>
  <c r="R98"/>
  <c r="Q98"/>
  <c r="R97"/>
  <c r="Q97"/>
  <c r="H99"/>
  <c r="H98"/>
  <c r="H97"/>
  <c r="G97"/>
  <c r="G98"/>
  <c r="G99"/>
  <c r="R94"/>
  <c r="R92"/>
  <c r="R85"/>
  <c r="R82"/>
  <c r="R81" s="1"/>
  <c r="R80" s="1"/>
  <c r="Q94"/>
  <c r="Q92"/>
  <c r="Q85"/>
  <c r="Q82"/>
  <c r="Q81" s="1"/>
  <c r="Q80" s="1"/>
  <c r="L92"/>
  <c r="L85"/>
  <c r="L81" s="1"/>
  <c r="L80" s="1"/>
  <c r="K92"/>
  <c r="K85"/>
  <c r="K81" s="1"/>
  <c r="K80" s="1"/>
  <c r="H94"/>
  <c r="H85"/>
  <c r="H82"/>
  <c r="H81" s="1"/>
  <c r="H80" s="1"/>
  <c r="G94"/>
  <c r="G85"/>
  <c r="G82"/>
  <c r="G81" s="1"/>
  <c r="G80" s="1"/>
  <c r="R78"/>
  <c r="R76"/>
  <c r="R69"/>
  <c r="R66"/>
  <c r="Q78"/>
  <c r="Q76"/>
  <c r="Q69"/>
  <c r="Q66"/>
  <c r="Q65" s="1"/>
  <c r="Q64" s="1"/>
  <c r="L78"/>
  <c r="L76"/>
  <c r="L69"/>
  <c r="L66"/>
  <c r="L65" s="1"/>
  <c r="L64" s="1"/>
  <c r="K78"/>
  <c r="K76"/>
  <c r="K69"/>
  <c r="K66"/>
  <c r="K65" s="1"/>
  <c r="K64" s="1"/>
  <c r="H78"/>
  <c r="H69"/>
  <c r="H66"/>
  <c r="H65" s="1"/>
  <c r="H64" s="1"/>
  <c r="G78"/>
  <c r="G69"/>
  <c r="G66"/>
  <c r="G65" s="1"/>
  <c r="G64" s="1"/>
  <c r="R62"/>
  <c r="R55"/>
  <c r="R52"/>
  <c r="R51" s="1"/>
  <c r="R50" s="1"/>
  <c r="Q62"/>
  <c r="Q55"/>
  <c r="Q52"/>
  <c r="Q51" s="1"/>
  <c r="Q50" s="1"/>
  <c r="L62"/>
  <c r="L55"/>
  <c r="L51" s="1"/>
  <c r="L50" s="1"/>
  <c r="K62"/>
  <c r="K55"/>
  <c r="K51" s="1"/>
  <c r="K50" s="1"/>
  <c r="H62"/>
  <c r="H55"/>
  <c r="H52"/>
  <c r="H51" s="1"/>
  <c r="H50" s="1"/>
  <c r="G62"/>
  <c r="G55"/>
  <c r="G52"/>
  <c r="R48"/>
  <c r="R45"/>
  <c r="R38"/>
  <c r="R35"/>
  <c r="R34" s="1"/>
  <c r="R33" s="1"/>
  <c r="Q48"/>
  <c r="Q45"/>
  <c r="Q38"/>
  <c r="Q35"/>
  <c r="Q34" s="1"/>
  <c r="Q33" s="1"/>
  <c r="J48"/>
  <c r="J45"/>
  <c r="J38"/>
  <c r="J34" s="1"/>
  <c r="J33" s="1"/>
  <c r="I48"/>
  <c r="I45"/>
  <c r="I38"/>
  <c r="I34" s="1"/>
  <c r="I33" s="1"/>
  <c r="H45"/>
  <c r="H38"/>
  <c r="H35"/>
  <c r="H34" s="1"/>
  <c r="H33" s="1"/>
  <c r="G38"/>
  <c r="G35"/>
  <c r="G34" s="1"/>
  <c r="G33" s="1"/>
  <c r="R30"/>
  <c r="R27"/>
  <c r="R20"/>
  <c r="R17"/>
  <c r="Q30"/>
  <c r="Q27"/>
  <c r="Q20"/>
  <c r="Q17"/>
  <c r="L30"/>
  <c r="L27"/>
  <c r="L20"/>
  <c r="L17"/>
  <c r="K30"/>
  <c r="K27"/>
  <c r="K20"/>
  <c r="K17"/>
  <c r="J30"/>
  <c r="J27"/>
  <c r="J20"/>
  <c r="I30"/>
  <c r="I27"/>
  <c r="I20"/>
  <c r="H30"/>
  <c r="H27"/>
  <c r="H20"/>
  <c r="H17"/>
  <c r="G30"/>
  <c r="G20"/>
  <c r="G17"/>
  <c r="R7"/>
  <c r="R9"/>
  <c r="R11"/>
  <c r="R13"/>
  <c r="R15"/>
  <c r="Q15"/>
  <c r="Q13"/>
  <c r="Q11"/>
  <c r="Q9"/>
  <c r="Q7"/>
  <c r="L13"/>
  <c r="L11"/>
  <c r="L9"/>
  <c r="K13"/>
  <c r="K11"/>
  <c r="K9"/>
  <c r="J7"/>
  <c r="I7"/>
  <c r="H15"/>
  <c r="H13"/>
  <c r="H11"/>
  <c r="H9"/>
  <c r="H7"/>
  <c r="G15"/>
  <c r="G13"/>
  <c r="G11"/>
  <c r="G9"/>
  <c r="G7"/>
  <c r="R28" i="71"/>
  <c r="R61"/>
  <c r="Q28"/>
  <c r="Q61"/>
  <c r="J61"/>
  <c r="I61"/>
  <c r="H28"/>
  <c r="H61"/>
  <c r="G28"/>
  <c r="G61"/>
  <c r="R54"/>
  <c r="R55"/>
  <c r="R56"/>
  <c r="Q54"/>
  <c r="Q55"/>
  <c r="Q56"/>
  <c r="J56"/>
  <c r="J55"/>
  <c r="J54"/>
  <c r="I54"/>
  <c r="I55"/>
  <c r="I56"/>
  <c r="H54"/>
  <c r="H55"/>
  <c r="H56"/>
  <c r="G54"/>
  <c r="G55"/>
  <c r="G56"/>
  <c r="R52"/>
  <c r="R46"/>
  <c r="R45" s="1"/>
  <c r="R44" s="1"/>
  <c r="Q46"/>
  <c r="Q45" s="1"/>
  <c r="Q44" s="1"/>
  <c r="J52"/>
  <c r="J46"/>
  <c r="J45" s="1"/>
  <c r="J44" s="1"/>
  <c r="I46"/>
  <c r="I45" s="1"/>
  <c r="I44" s="1"/>
  <c r="H46"/>
  <c r="H45" s="1"/>
  <c r="H44" s="1"/>
  <c r="G46"/>
  <c r="G45" s="1"/>
  <c r="G44" s="1"/>
  <c r="R42"/>
  <c r="Q42"/>
  <c r="R40"/>
  <c r="R33"/>
  <c r="Q33"/>
  <c r="R30"/>
  <c r="Q30"/>
  <c r="R29"/>
  <c r="Q29"/>
  <c r="H42"/>
  <c r="H40"/>
  <c r="H33"/>
  <c r="H30"/>
  <c r="H29" s="1"/>
  <c r="G42"/>
  <c r="G33"/>
  <c r="G30"/>
  <c r="G29" s="1"/>
  <c r="R26"/>
  <c r="R23"/>
  <c r="R16"/>
  <c r="R13"/>
  <c r="Q26"/>
  <c r="Q16"/>
  <c r="Q13"/>
  <c r="J23"/>
  <c r="J16"/>
  <c r="I16"/>
  <c r="H26"/>
  <c r="H23"/>
  <c r="H16"/>
  <c r="H13"/>
  <c r="G26"/>
  <c r="G16"/>
  <c r="G13"/>
  <c r="R11"/>
  <c r="R9"/>
  <c r="R7"/>
  <c r="Q11"/>
  <c r="Q9"/>
  <c r="Q7"/>
  <c r="J11"/>
  <c r="J9"/>
  <c r="I11"/>
  <c r="I9"/>
  <c r="H11"/>
  <c r="H9"/>
  <c r="H7"/>
  <c r="G11"/>
  <c r="G9"/>
  <c r="G7"/>
  <c r="H198" i="70"/>
  <c r="R214"/>
  <c r="R212"/>
  <c r="R210"/>
  <c r="R205"/>
  <c r="R204" s="1"/>
  <c r="R202"/>
  <c r="R200"/>
  <c r="R198"/>
  <c r="R197" s="1"/>
  <c r="R195"/>
  <c r="R193"/>
  <c r="R192" s="1"/>
  <c r="R190"/>
  <c r="R188"/>
  <c r="R185"/>
  <c r="R182"/>
  <c r="R181" s="1"/>
  <c r="R180" s="1"/>
  <c r="R216" s="1"/>
  <c r="Q214"/>
  <c r="Q212"/>
  <c r="Q210"/>
  <c r="Q205"/>
  <c r="Q204" s="1"/>
  <c r="Q202"/>
  <c r="Q200"/>
  <c r="Q198"/>
  <c r="Q197" s="1"/>
  <c r="Q195"/>
  <c r="Q193"/>
  <c r="Q192" s="1"/>
  <c r="Q185"/>
  <c r="Q182"/>
  <c r="Q181" s="1"/>
  <c r="Q180" s="1"/>
  <c r="Q216" s="1"/>
  <c r="P195"/>
  <c r="P192" s="1"/>
  <c r="P180" s="1"/>
  <c r="P216" s="1"/>
  <c r="O195"/>
  <c r="O192" s="1"/>
  <c r="O180" s="1"/>
  <c r="O216" s="1"/>
  <c r="N212"/>
  <c r="N204"/>
  <c r="N180" s="1"/>
  <c r="N216" s="1"/>
  <c r="M212"/>
  <c r="M204" s="1"/>
  <c r="M195"/>
  <c r="M192" s="1"/>
  <c r="M180" s="1"/>
  <c r="M216" s="1"/>
  <c r="H214"/>
  <c r="H212"/>
  <c r="H210"/>
  <c r="H205"/>
  <c r="H204" s="1"/>
  <c r="H202"/>
  <c r="H200"/>
  <c r="H197" s="1"/>
  <c r="H193"/>
  <c r="H192" s="1"/>
  <c r="H190"/>
  <c r="H188"/>
  <c r="H185"/>
  <c r="H182"/>
  <c r="H181" s="1"/>
  <c r="G214"/>
  <c r="G212"/>
  <c r="G210"/>
  <c r="G205"/>
  <c r="G204" s="1"/>
  <c r="G202"/>
  <c r="G200"/>
  <c r="G198"/>
  <c r="G197" s="1"/>
  <c r="G193"/>
  <c r="G192" s="1"/>
  <c r="G185"/>
  <c r="G182"/>
  <c r="R177"/>
  <c r="R172"/>
  <c r="R169"/>
  <c r="R168" s="1"/>
  <c r="R166"/>
  <c r="R162"/>
  <c r="R159"/>
  <c r="R158" s="1"/>
  <c r="R156"/>
  <c r="R152"/>
  <c r="R149"/>
  <c r="R148" s="1"/>
  <c r="R147" s="1"/>
  <c r="Q177"/>
  <c r="Q172"/>
  <c r="Q169"/>
  <c r="Q168" s="1"/>
  <c r="Q166"/>
  <c r="Q162"/>
  <c r="Q159"/>
  <c r="Q158" s="1"/>
  <c r="Q156"/>
  <c r="Q152"/>
  <c r="Q149"/>
  <c r="Q148" s="1"/>
  <c r="Q147" s="1"/>
  <c r="J177"/>
  <c r="J172"/>
  <c r="J168" s="1"/>
  <c r="J162"/>
  <c r="J158" s="1"/>
  <c r="J156"/>
  <c r="J148" s="1"/>
  <c r="J147" s="1"/>
  <c r="I177"/>
  <c r="I172"/>
  <c r="I168" s="1"/>
  <c r="I162"/>
  <c r="I158" s="1"/>
  <c r="I156"/>
  <c r="I148" s="1"/>
  <c r="I147" s="1"/>
  <c r="I216" s="1"/>
  <c r="H159"/>
  <c r="H166"/>
  <c r="H162"/>
  <c r="H158"/>
  <c r="H156"/>
  <c r="H152"/>
  <c r="H149"/>
  <c r="H148" s="1"/>
  <c r="H169"/>
  <c r="H177"/>
  <c r="H172"/>
  <c r="G177"/>
  <c r="G172"/>
  <c r="G169"/>
  <c r="G168" s="1"/>
  <c r="G166"/>
  <c r="G162"/>
  <c r="G159"/>
  <c r="G158" s="1"/>
  <c r="G156"/>
  <c r="G152"/>
  <c r="G149"/>
  <c r="G148" s="1"/>
  <c r="G147" s="1"/>
  <c r="R145"/>
  <c r="R142"/>
  <c r="R141" s="1"/>
  <c r="R137"/>
  <c r="R134"/>
  <c r="R133" s="1"/>
  <c r="R131"/>
  <c r="R126"/>
  <c r="R123"/>
  <c r="R122" s="1"/>
  <c r="R118"/>
  <c r="R115"/>
  <c r="R114" s="1"/>
  <c r="R113" s="1"/>
  <c r="Q145"/>
  <c r="Q142"/>
  <c r="Q141" s="1"/>
  <c r="Q137"/>
  <c r="Q134"/>
  <c r="Q133" s="1"/>
  <c r="Q131"/>
  <c r="Q126"/>
  <c r="Q123"/>
  <c r="Q122" s="1"/>
  <c r="Q118"/>
  <c r="Q115"/>
  <c r="Q114" s="1"/>
  <c r="Q113" s="1"/>
  <c r="J118"/>
  <c r="J114"/>
  <c r="J113"/>
  <c r="I118"/>
  <c r="I114" s="1"/>
  <c r="I113" s="1"/>
  <c r="H145"/>
  <c r="H142"/>
  <c r="H141" s="1"/>
  <c r="H137"/>
  <c r="H134"/>
  <c r="H133" s="1"/>
  <c r="H131"/>
  <c r="H126"/>
  <c r="H123"/>
  <c r="H122" s="1"/>
  <c r="H118"/>
  <c r="H115"/>
  <c r="H114" s="1"/>
  <c r="H113" s="1"/>
  <c r="G145"/>
  <c r="G142"/>
  <c r="G141" s="1"/>
  <c r="G137"/>
  <c r="G134"/>
  <c r="G133" s="1"/>
  <c r="G131"/>
  <c r="G126"/>
  <c r="G123"/>
  <c r="G122" s="1"/>
  <c r="G118"/>
  <c r="G115"/>
  <c r="G114" s="1"/>
  <c r="G113" s="1"/>
  <c r="R106"/>
  <c r="R103"/>
  <c r="R102" s="1"/>
  <c r="R100"/>
  <c r="R98"/>
  <c r="R95"/>
  <c r="R92"/>
  <c r="R91" s="1"/>
  <c r="R90" s="1"/>
  <c r="Q106"/>
  <c r="Q103"/>
  <c r="Q102" s="1"/>
  <c r="Q100"/>
  <c r="Q95"/>
  <c r="Q92"/>
  <c r="Q91" s="1"/>
  <c r="Q90" s="1"/>
  <c r="J98"/>
  <c r="J95"/>
  <c r="J91" s="1"/>
  <c r="J106"/>
  <c r="J102"/>
  <c r="I106"/>
  <c r="I102" s="1"/>
  <c r="I95"/>
  <c r="I91" s="1"/>
  <c r="I90" s="1"/>
  <c r="H106"/>
  <c r="H103"/>
  <c r="H102" s="1"/>
  <c r="H100"/>
  <c r="H98"/>
  <c r="H95"/>
  <c r="H92"/>
  <c r="H91" s="1"/>
  <c r="H90" s="1"/>
  <c r="G106"/>
  <c r="G103"/>
  <c r="G102" s="1"/>
  <c r="G100"/>
  <c r="G95"/>
  <c r="G92"/>
  <c r="G91" s="1"/>
  <c r="G90" s="1"/>
  <c r="R88"/>
  <c r="Q88"/>
  <c r="R85"/>
  <c r="Q85"/>
  <c r="R84"/>
  <c r="Q84"/>
  <c r="H88"/>
  <c r="H85"/>
  <c r="H84"/>
  <c r="G88"/>
  <c r="G85"/>
  <c r="G84" s="1"/>
  <c r="R80"/>
  <c r="Q80"/>
  <c r="R77"/>
  <c r="Q77"/>
  <c r="R76"/>
  <c r="Q76"/>
  <c r="H80"/>
  <c r="H77"/>
  <c r="H76" s="1"/>
  <c r="G80"/>
  <c r="G77"/>
  <c r="G76" s="1"/>
  <c r="R73"/>
  <c r="R70"/>
  <c r="R69" s="1"/>
  <c r="Q73"/>
  <c r="Q70"/>
  <c r="Q69" s="1"/>
  <c r="H73"/>
  <c r="H70"/>
  <c r="H69" s="1"/>
  <c r="G73"/>
  <c r="G70"/>
  <c r="G69" s="1"/>
  <c r="R67"/>
  <c r="R64"/>
  <c r="Q67"/>
  <c r="Q64"/>
  <c r="J64"/>
  <c r="J57"/>
  <c r="J53" s="1"/>
  <c r="J52" s="1"/>
  <c r="I64"/>
  <c r="H67"/>
  <c r="H64"/>
  <c r="G67"/>
  <c r="G64"/>
  <c r="R57"/>
  <c r="Q57"/>
  <c r="I57"/>
  <c r="I53" s="1"/>
  <c r="I52" s="1"/>
  <c r="H57"/>
  <c r="G57"/>
  <c r="R54"/>
  <c r="R53" s="1"/>
  <c r="R52" s="1"/>
  <c r="Q54"/>
  <c r="Q53" s="1"/>
  <c r="Q52" s="1"/>
  <c r="H54"/>
  <c r="H53" s="1"/>
  <c r="H52" s="1"/>
  <c r="G54"/>
  <c r="G53" s="1"/>
  <c r="G52" s="1"/>
  <c r="R50"/>
  <c r="R45"/>
  <c r="R42"/>
  <c r="R40"/>
  <c r="R32"/>
  <c r="R29"/>
  <c r="Q50"/>
  <c r="Q45"/>
  <c r="Q42"/>
  <c r="Q40"/>
  <c r="Q32"/>
  <c r="Q29"/>
  <c r="P45"/>
  <c r="O45"/>
  <c r="N45"/>
  <c r="M45"/>
  <c r="J45"/>
  <c r="J42"/>
  <c r="J32"/>
  <c r="I45"/>
  <c r="I42"/>
  <c r="I32"/>
  <c r="H50"/>
  <c r="H45"/>
  <c r="H42"/>
  <c r="H40"/>
  <c r="H32"/>
  <c r="H29"/>
  <c r="G50"/>
  <c r="G45"/>
  <c r="G42"/>
  <c r="G40"/>
  <c r="G32"/>
  <c r="G29"/>
  <c r="R24"/>
  <c r="R20"/>
  <c r="R15"/>
  <c r="R12"/>
  <c r="R7"/>
  <c r="Q24"/>
  <c r="Q20"/>
  <c r="Q15"/>
  <c r="Q12"/>
  <c r="Q7"/>
  <c r="P24"/>
  <c r="O24"/>
  <c r="N24"/>
  <c r="M24"/>
  <c r="J20"/>
  <c r="J15"/>
  <c r="J12"/>
  <c r="J7"/>
  <c r="I20"/>
  <c r="I15"/>
  <c r="I12"/>
  <c r="I7"/>
  <c r="H24"/>
  <c r="H20"/>
  <c r="H15"/>
  <c r="H12"/>
  <c r="H7"/>
  <c r="G24"/>
  <c r="G20"/>
  <c r="G15"/>
  <c r="G12"/>
  <c r="G7"/>
  <c r="R41" i="69"/>
  <c r="Q41"/>
  <c r="R39"/>
  <c r="Q39"/>
  <c r="R32"/>
  <c r="Q32"/>
  <c r="R29"/>
  <c r="Q29"/>
  <c r="R28"/>
  <c r="Q28"/>
  <c r="R27"/>
  <c r="R47" s="1"/>
  <c r="Q27"/>
  <c r="Q47" s="1"/>
  <c r="H47"/>
  <c r="H27"/>
  <c r="H28"/>
  <c r="G47"/>
  <c r="G27"/>
  <c r="G28"/>
  <c r="H41"/>
  <c r="G41"/>
  <c r="H39"/>
  <c r="G39"/>
  <c r="H32"/>
  <c r="G32"/>
  <c r="H29"/>
  <c r="G29"/>
  <c r="R21"/>
  <c r="Q21"/>
  <c r="R19"/>
  <c r="Q19"/>
  <c r="R12"/>
  <c r="Q12"/>
  <c r="R9"/>
  <c r="Q9"/>
  <c r="H21"/>
  <c r="H19"/>
  <c r="H12"/>
  <c r="H9"/>
  <c r="G21"/>
  <c r="G19"/>
  <c r="G12"/>
  <c r="G9"/>
  <c r="R7"/>
  <c r="Q7"/>
  <c r="H7"/>
  <c r="G7"/>
  <c r="R34" i="68"/>
  <c r="R27"/>
  <c r="R24"/>
  <c r="R23"/>
  <c r="R22"/>
  <c r="R37" s="1"/>
  <c r="H37"/>
  <c r="H22"/>
  <c r="H23"/>
  <c r="Q34"/>
  <c r="Q27"/>
  <c r="Q24"/>
  <c r="Q23"/>
  <c r="Q22"/>
  <c r="Q37" s="1"/>
  <c r="G37"/>
  <c r="G22"/>
  <c r="G23"/>
  <c r="H34"/>
  <c r="G34"/>
  <c r="H27"/>
  <c r="G27"/>
  <c r="H24"/>
  <c r="G24"/>
  <c r="R19"/>
  <c r="Q19"/>
  <c r="R12"/>
  <c r="Q12"/>
  <c r="R9"/>
  <c r="Q9"/>
  <c r="H19"/>
  <c r="H12"/>
  <c r="H9"/>
  <c r="G19"/>
  <c r="G12"/>
  <c r="G9"/>
  <c r="R7"/>
  <c r="Q7"/>
  <c r="H7"/>
  <c r="G7"/>
  <c r="R45" i="67"/>
  <c r="R26"/>
  <c r="R27"/>
  <c r="Q45"/>
  <c r="Q26"/>
  <c r="Q27"/>
  <c r="H45"/>
  <c r="H26"/>
  <c r="H27"/>
  <c r="G45"/>
  <c r="G26"/>
  <c r="G27"/>
  <c r="R40"/>
  <c r="Q40"/>
  <c r="H40"/>
  <c r="G40"/>
  <c r="R38"/>
  <c r="Q38"/>
  <c r="H38"/>
  <c r="G38"/>
  <c r="R31"/>
  <c r="Q31"/>
  <c r="H31"/>
  <c r="G31"/>
  <c r="R28"/>
  <c r="Q28"/>
  <c r="H28"/>
  <c r="G28"/>
  <c r="R21"/>
  <c r="Q21"/>
  <c r="R19"/>
  <c r="Q19"/>
  <c r="R12"/>
  <c r="Q12"/>
  <c r="R9"/>
  <c r="Q9"/>
  <c r="H21"/>
  <c r="H19"/>
  <c r="H12"/>
  <c r="H9"/>
  <c r="G21"/>
  <c r="G19"/>
  <c r="G12"/>
  <c r="G9"/>
  <c r="R7"/>
  <c r="Q7"/>
  <c r="H7"/>
  <c r="G7"/>
  <c r="R168" i="66"/>
  <c r="Q168"/>
  <c r="P168"/>
  <c r="O168"/>
  <c r="N168"/>
  <c r="M168"/>
  <c r="J168"/>
  <c r="I168"/>
  <c r="H168"/>
  <c r="G168"/>
  <c r="R165"/>
  <c r="Q165"/>
  <c r="R164"/>
  <c r="Q164"/>
  <c r="R163"/>
  <c r="Q163"/>
  <c r="H165"/>
  <c r="H164"/>
  <c r="H163"/>
  <c r="G163"/>
  <c r="G164"/>
  <c r="G165"/>
  <c r="R161"/>
  <c r="R159"/>
  <c r="R157"/>
  <c r="R156" s="1"/>
  <c r="R155" s="1"/>
  <c r="Q161"/>
  <c r="Q159"/>
  <c r="Q157"/>
  <c r="Q156" s="1"/>
  <c r="Q155" s="1"/>
  <c r="N161"/>
  <c r="N156" s="1"/>
  <c r="N155" s="1"/>
  <c r="M161"/>
  <c r="M156" s="1"/>
  <c r="M155" s="1"/>
  <c r="H161"/>
  <c r="H159"/>
  <c r="H157"/>
  <c r="H156" s="1"/>
  <c r="H155" s="1"/>
  <c r="G161"/>
  <c r="G159"/>
  <c r="G157"/>
  <c r="G156" s="1"/>
  <c r="G155" s="1"/>
  <c r="R153"/>
  <c r="R152"/>
  <c r="R149"/>
  <c r="R148" s="1"/>
  <c r="R146"/>
  <c r="R145" s="1"/>
  <c r="R143"/>
  <c r="R142" s="1"/>
  <c r="R140"/>
  <c r="R139" s="1"/>
  <c r="R136"/>
  <c r="R134"/>
  <c r="R132"/>
  <c r="R131" s="1"/>
  <c r="R129"/>
  <c r="R127"/>
  <c r="R126" s="1"/>
  <c r="R124"/>
  <c r="R123" s="1"/>
  <c r="R121"/>
  <c r="R119"/>
  <c r="R117"/>
  <c r="R116" s="1"/>
  <c r="R114"/>
  <c r="R113" s="1"/>
  <c r="R108"/>
  <c r="R106"/>
  <c r="R103"/>
  <c r="R100"/>
  <c r="R99" s="1"/>
  <c r="R98" s="1"/>
  <c r="Q153"/>
  <c r="Q152" s="1"/>
  <c r="Q149"/>
  <c r="Q148" s="1"/>
  <c r="Q146"/>
  <c r="Q145" s="1"/>
  <c r="Q143"/>
  <c r="Q142" s="1"/>
  <c r="Q140"/>
  <c r="Q139" s="1"/>
  <c r="Q136"/>
  <c r="Q132"/>
  <c r="Q131" s="1"/>
  <c r="Q129"/>
  <c r="Q127"/>
  <c r="Q126" s="1"/>
  <c r="Q124"/>
  <c r="Q123" s="1"/>
  <c r="Q121"/>
  <c r="Q117"/>
  <c r="Q116" s="1"/>
  <c r="Q108"/>
  <c r="Q103"/>
  <c r="Q100"/>
  <c r="Q99" s="1"/>
  <c r="Q98" s="1"/>
  <c r="P117"/>
  <c r="P116"/>
  <c r="P98" s="1"/>
  <c r="O117"/>
  <c r="O116" s="1"/>
  <c r="O98" s="1"/>
  <c r="N129"/>
  <c r="N127"/>
  <c r="N126" s="1"/>
  <c r="N121"/>
  <c r="N117"/>
  <c r="N116" s="1"/>
  <c r="N98" s="1"/>
  <c r="M136"/>
  <c r="M131" s="1"/>
  <c r="M129"/>
  <c r="M127"/>
  <c r="M126" s="1"/>
  <c r="M121"/>
  <c r="M117"/>
  <c r="M116" s="1"/>
  <c r="M98" s="1"/>
  <c r="H153"/>
  <c r="H152" s="1"/>
  <c r="H149"/>
  <c r="H148" s="1"/>
  <c r="H146"/>
  <c r="H145" s="1"/>
  <c r="H143"/>
  <c r="H142" s="1"/>
  <c r="H140"/>
  <c r="H139" s="1"/>
  <c r="H136"/>
  <c r="H134"/>
  <c r="H132"/>
  <c r="H131" s="1"/>
  <c r="H129"/>
  <c r="H127"/>
  <c r="H126" s="1"/>
  <c r="H124"/>
  <c r="H123" s="1"/>
  <c r="H121"/>
  <c r="H119"/>
  <c r="H117"/>
  <c r="H116" s="1"/>
  <c r="H114"/>
  <c r="H113" s="1"/>
  <c r="H108"/>
  <c r="H106"/>
  <c r="H103"/>
  <c r="H100"/>
  <c r="H99" s="1"/>
  <c r="H98" s="1"/>
  <c r="G153"/>
  <c r="G152" s="1"/>
  <c r="G149"/>
  <c r="G148" s="1"/>
  <c r="G146"/>
  <c r="G145" s="1"/>
  <c r="G143"/>
  <c r="G142" s="1"/>
  <c r="G140"/>
  <c r="G139" s="1"/>
  <c r="G136"/>
  <c r="G132"/>
  <c r="G131" s="1"/>
  <c r="G129"/>
  <c r="G127"/>
  <c r="G126" s="1"/>
  <c r="G124"/>
  <c r="G123" s="1"/>
  <c r="G121"/>
  <c r="G117"/>
  <c r="G116" s="1"/>
  <c r="G108"/>
  <c r="G103"/>
  <c r="G100"/>
  <c r="G99" s="1"/>
  <c r="G98" s="1"/>
  <c r="R96"/>
  <c r="R95" s="1"/>
  <c r="R91"/>
  <c r="R89"/>
  <c r="R85"/>
  <c r="R82"/>
  <c r="R81" s="1"/>
  <c r="R80" s="1"/>
  <c r="Q96"/>
  <c r="Q95" s="1"/>
  <c r="Q91"/>
  <c r="Q89"/>
  <c r="Q85"/>
  <c r="Q82"/>
  <c r="Q81" s="1"/>
  <c r="Q80" s="1"/>
  <c r="N96"/>
  <c r="N95"/>
  <c r="N80" s="1"/>
  <c r="M96"/>
  <c r="M95" s="1"/>
  <c r="M80" s="1"/>
  <c r="H91"/>
  <c r="H89"/>
  <c r="H85"/>
  <c r="H82"/>
  <c r="H81" s="1"/>
  <c r="H80" s="1"/>
  <c r="G91"/>
  <c r="G89"/>
  <c r="G85"/>
  <c r="G82"/>
  <c r="G81" s="1"/>
  <c r="G80" s="1"/>
  <c r="R77"/>
  <c r="Q77"/>
  <c r="R76"/>
  <c r="Q76"/>
  <c r="R74"/>
  <c r="Q74"/>
  <c r="R73"/>
  <c r="Q73"/>
  <c r="H77"/>
  <c r="H76"/>
  <c r="H74"/>
  <c r="H73"/>
  <c r="G77"/>
  <c r="G76" s="1"/>
  <c r="G74"/>
  <c r="G73" s="1"/>
  <c r="R68"/>
  <c r="R65"/>
  <c r="R58"/>
  <c r="R55"/>
  <c r="R54" s="1"/>
  <c r="R53" s="1"/>
  <c r="Q68"/>
  <c r="Q65"/>
  <c r="Q58"/>
  <c r="Q55"/>
  <c r="Q54" s="1"/>
  <c r="Q53" s="1"/>
  <c r="J68"/>
  <c r="J65"/>
  <c r="J58"/>
  <c r="J54" s="1"/>
  <c r="J53" s="1"/>
  <c r="I68"/>
  <c r="I65"/>
  <c r="I58"/>
  <c r="I54" s="1"/>
  <c r="I53" s="1"/>
  <c r="H68"/>
  <c r="H65"/>
  <c r="H58"/>
  <c r="H55"/>
  <c r="H54" s="1"/>
  <c r="H53" s="1"/>
  <c r="G68"/>
  <c r="G65"/>
  <c r="G58"/>
  <c r="G55"/>
  <c r="G54" s="1"/>
  <c r="G53" s="1"/>
  <c r="R44"/>
  <c r="R40"/>
  <c r="R33"/>
  <c r="R30"/>
  <c r="Q44"/>
  <c r="Q40"/>
  <c r="Q33"/>
  <c r="Q30"/>
  <c r="P33"/>
  <c r="O33"/>
  <c r="N44"/>
  <c r="M44"/>
  <c r="N33"/>
  <c r="M33"/>
  <c r="J33"/>
  <c r="J40"/>
  <c r="J44"/>
  <c r="I44"/>
  <c r="I40"/>
  <c r="I33"/>
  <c r="H44"/>
  <c r="H40"/>
  <c r="H33"/>
  <c r="H30"/>
  <c r="G44"/>
  <c r="G40"/>
  <c r="G33"/>
  <c r="G30"/>
  <c r="R28"/>
  <c r="R26"/>
  <c r="R14"/>
  <c r="R11"/>
  <c r="R7"/>
  <c r="Q28"/>
  <c r="Q26"/>
  <c r="Q14"/>
  <c r="Q11"/>
  <c r="Q7"/>
  <c r="P14"/>
  <c r="O14"/>
  <c r="N26"/>
  <c r="N14"/>
  <c r="N11"/>
  <c r="M26"/>
  <c r="M14"/>
  <c r="M11"/>
  <c r="J7"/>
  <c r="I7"/>
  <c r="H28"/>
  <c r="H26"/>
  <c r="H14"/>
  <c r="H11"/>
  <c r="H7"/>
  <c r="G28"/>
  <c r="G26"/>
  <c r="G14"/>
  <c r="G11"/>
  <c r="G7"/>
  <c r="R24" i="65"/>
  <c r="Q24"/>
  <c r="R21"/>
  <c r="Q21"/>
  <c r="R20"/>
  <c r="Q20"/>
  <c r="R19"/>
  <c r="R31" s="1"/>
  <c r="Q19"/>
  <c r="Q31" s="1"/>
  <c r="H31"/>
  <c r="G31"/>
  <c r="H19"/>
  <c r="H20"/>
  <c r="G19"/>
  <c r="G20"/>
  <c r="H24"/>
  <c r="G24"/>
  <c r="H21"/>
  <c r="G21"/>
  <c r="R12"/>
  <c r="Q12"/>
  <c r="R9"/>
  <c r="Q9"/>
  <c r="H12"/>
  <c r="H9"/>
  <c r="G12"/>
  <c r="G9"/>
  <c r="R7"/>
  <c r="Q7"/>
  <c r="H7"/>
  <c r="G7"/>
  <c r="R140" i="64"/>
  <c r="Q140"/>
  <c r="P140"/>
  <c r="O140"/>
  <c r="L140"/>
  <c r="K140"/>
  <c r="J140"/>
  <c r="I140"/>
  <c r="H140"/>
  <c r="G140"/>
  <c r="Q119"/>
  <c r="Q120"/>
  <c r="R119"/>
  <c r="R120"/>
  <c r="R121"/>
  <c r="R124"/>
  <c r="R131"/>
  <c r="R135"/>
  <c r="Q135"/>
  <c r="Q131"/>
  <c r="Q124"/>
  <c r="Q121"/>
  <c r="P135"/>
  <c r="P124"/>
  <c r="P120"/>
  <c r="P119"/>
  <c r="O119"/>
  <c r="O120"/>
  <c r="O135"/>
  <c r="O124"/>
  <c r="J119"/>
  <c r="J120"/>
  <c r="J135"/>
  <c r="J131"/>
  <c r="J124"/>
  <c r="I119"/>
  <c r="I120"/>
  <c r="I135"/>
  <c r="I131"/>
  <c r="I124"/>
  <c r="H135"/>
  <c r="H131"/>
  <c r="H124"/>
  <c r="H121"/>
  <c r="H120"/>
  <c r="H119"/>
  <c r="G119"/>
  <c r="G120"/>
  <c r="G135"/>
  <c r="G131"/>
  <c r="G124"/>
  <c r="G121"/>
  <c r="R112"/>
  <c r="Q112"/>
  <c r="R109"/>
  <c r="Q109"/>
  <c r="R108"/>
  <c r="Q108"/>
  <c r="R107"/>
  <c r="Q107"/>
  <c r="H112"/>
  <c r="H109"/>
  <c r="H108" s="1"/>
  <c r="H107" s="1"/>
  <c r="G112"/>
  <c r="G109"/>
  <c r="G108" s="1"/>
  <c r="G107" s="1"/>
  <c r="R104"/>
  <c r="R97"/>
  <c r="R96"/>
  <c r="R95"/>
  <c r="Q104"/>
  <c r="Q97"/>
  <c r="Q96" s="1"/>
  <c r="Q95" s="1"/>
  <c r="L104"/>
  <c r="L97"/>
  <c r="L96"/>
  <c r="L95"/>
  <c r="K104"/>
  <c r="K97"/>
  <c r="K96" s="1"/>
  <c r="K95" s="1"/>
  <c r="H104"/>
  <c r="H97"/>
  <c r="H96"/>
  <c r="H95"/>
  <c r="G104"/>
  <c r="G97"/>
  <c r="G96" s="1"/>
  <c r="G95" s="1"/>
  <c r="R90"/>
  <c r="R87"/>
  <c r="R86"/>
  <c r="R85"/>
  <c r="Q90"/>
  <c r="Q87"/>
  <c r="Q86" s="1"/>
  <c r="Q85" s="1"/>
  <c r="H90"/>
  <c r="H87"/>
  <c r="H86" s="1"/>
  <c r="H85" s="1"/>
  <c r="G90"/>
  <c r="G87"/>
  <c r="G86" s="1"/>
  <c r="G85" s="1"/>
  <c r="R73"/>
  <c r="R72" s="1"/>
  <c r="R70"/>
  <c r="R69" s="1"/>
  <c r="R66"/>
  <c r="R64"/>
  <c r="R63" s="1"/>
  <c r="Q73"/>
  <c r="Q72" s="1"/>
  <c r="Q70"/>
  <c r="Q69" s="1"/>
  <c r="Q66"/>
  <c r="Q64"/>
  <c r="Q63" s="1"/>
  <c r="P73"/>
  <c r="P72"/>
  <c r="P66"/>
  <c r="P64"/>
  <c r="P63" s="1"/>
  <c r="P62" s="1"/>
  <c r="O73"/>
  <c r="O72" s="1"/>
  <c r="O66"/>
  <c r="O64"/>
  <c r="O63" s="1"/>
  <c r="O62" s="1"/>
  <c r="H73"/>
  <c r="H72" s="1"/>
  <c r="H66"/>
  <c r="H63" s="1"/>
  <c r="H70"/>
  <c r="H69" s="1"/>
  <c r="R83"/>
  <c r="Q83"/>
  <c r="R82"/>
  <c r="Q82"/>
  <c r="H83"/>
  <c r="H82"/>
  <c r="G83"/>
  <c r="G82" s="1"/>
  <c r="R79"/>
  <c r="R76"/>
  <c r="R75" s="1"/>
  <c r="Q79"/>
  <c r="Q76"/>
  <c r="Q75" s="1"/>
  <c r="H79"/>
  <c r="H76"/>
  <c r="H75" s="1"/>
  <c r="G79"/>
  <c r="G76"/>
  <c r="G75" s="1"/>
  <c r="G73"/>
  <c r="G72" s="1"/>
  <c r="G70"/>
  <c r="G69" s="1"/>
  <c r="G66"/>
  <c r="G63" s="1"/>
  <c r="G62" s="1"/>
  <c r="R60"/>
  <c r="R57"/>
  <c r="R50"/>
  <c r="R47"/>
  <c r="R46" s="1"/>
  <c r="R45" s="1"/>
  <c r="Q60"/>
  <c r="Q57"/>
  <c r="Q50"/>
  <c r="Q47"/>
  <c r="Q46" s="1"/>
  <c r="Q45" s="1"/>
  <c r="J50"/>
  <c r="J46"/>
  <c r="J45"/>
  <c r="I50"/>
  <c r="I46" s="1"/>
  <c r="I45" s="1"/>
  <c r="H60"/>
  <c r="H57"/>
  <c r="H50"/>
  <c r="H47"/>
  <c r="H46" s="1"/>
  <c r="H45" s="1"/>
  <c r="G60"/>
  <c r="G57"/>
  <c r="G50"/>
  <c r="G47"/>
  <c r="G46" s="1"/>
  <c r="G45" s="1"/>
  <c r="R38"/>
  <c r="R34"/>
  <c r="R26"/>
  <c r="R23"/>
  <c r="Q38"/>
  <c r="Q34"/>
  <c r="Q26"/>
  <c r="Q23"/>
  <c r="P38"/>
  <c r="P26"/>
  <c r="O38"/>
  <c r="O26"/>
  <c r="L38"/>
  <c r="L26"/>
  <c r="K38"/>
  <c r="K26"/>
  <c r="J38"/>
  <c r="J34"/>
  <c r="J26"/>
  <c r="I38"/>
  <c r="I34"/>
  <c r="I26"/>
  <c r="H38"/>
  <c r="H34"/>
  <c r="H26"/>
  <c r="H23"/>
  <c r="G38"/>
  <c r="G34"/>
  <c r="G26"/>
  <c r="G23"/>
  <c r="R21"/>
  <c r="R19"/>
  <c r="R17"/>
  <c r="R15"/>
  <c r="R9"/>
  <c r="R7"/>
  <c r="Q21"/>
  <c r="Q19"/>
  <c r="Q17"/>
  <c r="Q15"/>
  <c r="Q9"/>
  <c r="Q7"/>
  <c r="P9"/>
  <c r="P21"/>
  <c r="O21"/>
  <c r="O9"/>
  <c r="L17"/>
  <c r="K17"/>
  <c r="J21"/>
  <c r="J7"/>
  <c r="I21"/>
  <c r="I7"/>
  <c r="H21"/>
  <c r="H19"/>
  <c r="H17"/>
  <c r="H15"/>
  <c r="H9"/>
  <c r="H7"/>
  <c r="G21"/>
  <c r="G19"/>
  <c r="G17"/>
  <c r="G15"/>
  <c r="G9"/>
  <c r="G7"/>
  <c r="R41" i="63"/>
  <c r="R24"/>
  <c r="R25"/>
  <c r="Q41"/>
  <c r="Q24"/>
  <c r="Q25"/>
  <c r="P41"/>
  <c r="P24"/>
  <c r="P25"/>
  <c r="O41"/>
  <c r="O24"/>
  <c r="O25"/>
  <c r="L41"/>
  <c r="L24"/>
  <c r="L25"/>
  <c r="K41"/>
  <c r="K24"/>
  <c r="K25"/>
  <c r="J41"/>
  <c r="I41"/>
  <c r="H41"/>
  <c r="G41"/>
  <c r="R38"/>
  <c r="Q38"/>
  <c r="P38"/>
  <c r="O38"/>
  <c r="L38"/>
  <c r="K38"/>
  <c r="R36"/>
  <c r="Q36"/>
  <c r="L36"/>
  <c r="K36"/>
  <c r="R29"/>
  <c r="Q29"/>
  <c r="P29"/>
  <c r="O29"/>
  <c r="L29"/>
  <c r="K29"/>
  <c r="R26"/>
  <c r="Q26"/>
  <c r="L26"/>
  <c r="K26"/>
  <c r="R12"/>
  <c r="R21"/>
  <c r="R19"/>
  <c r="Q21"/>
  <c r="Q19"/>
  <c r="Q12"/>
  <c r="R9"/>
  <c r="Q9"/>
  <c r="P21"/>
  <c r="P12"/>
  <c r="O21"/>
  <c r="O12"/>
  <c r="L21"/>
  <c r="L19"/>
  <c r="K21"/>
  <c r="K19"/>
  <c r="L12"/>
  <c r="K12"/>
  <c r="L9"/>
  <c r="K9"/>
  <c r="R7"/>
  <c r="Q7"/>
  <c r="P7"/>
  <c r="O7"/>
  <c r="L7"/>
  <c r="K7"/>
  <c r="R45" i="62"/>
  <c r="R26"/>
  <c r="R27"/>
  <c r="Q45"/>
  <c r="Q26"/>
  <c r="Q27"/>
  <c r="H45"/>
  <c r="H26"/>
  <c r="H27"/>
  <c r="G45"/>
  <c r="G26"/>
  <c r="G27"/>
  <c r="L45"/>
  <c r="K45"/>
  <c r="J45"/>
  <c r="I45"/>
  <c r="R41"/>
  <c r="Q41"/>
  <c r="H41"/>
  <c r="G41"/>
  <c r="R38"/>
  <c r="H38"/>
  <c r="R31"/>
  <c r="Q31"/>
  <c r="H31"/>
  <c r="G31"/>
  <c r="R28"/>
  <c r="Q28"/>
  <c r="H28"/>
  <c r="G28"/>
  <c r="R22"/>
  <c r="Q22"/>
  <c r="R19"/>
  <c r="R12"/>
  <c r="Q12"/>
  <c r="R9"/>
  <c r="Q9"/>
  <c r="H22"/>
  <c r="H19"/>
  <c r="H12"/>
  <c r="H9"/>
  <c r="G22"/>
  <c r="G12"/>
  <c r="G9"/>
  <c r="R7"/>
  <c r="Q7"/>
  <c r="H7"/>
  <c r="G7"/>
  <c r="R41" i="61"/>
  <c r="R23"/>
  <c r="R24"/>
  <c r="Q41"/>
  <c r="Q23"/>
  <c r="Q24"/>
  <c r="H41"/>
  <c r="H23"/>
  <c r="H24"/>
  <c r="G41"/>
  <c r="L41"/>
  <c r="K41"/>
  <c r="J41"/>
  <c r="I41"/>
  <c r="G23"/>
  <c r="G24"/>
  <c r="R37"/>
  <c r="Q37"/>
  <c r="H37"/>
  <c r="G37"/>
  <c r="R35"/>
  <c r="H35"/>
  <c r="R28"/>
  <c r="Q28"/>
  <c r="H28"/>
  <c r="G28"/>
  <c r="R25"/>
  <c r="Q25"/>
  <c r="H25"/>
  <c r="G25"/>
  <c r="R19"/>
  <c r="R17"/>
  <c r="R10"/>
  <c r="R7"/>
  <c r="Q19"/>
  <c r="Q10"/>
  <c r="Q7"/>
  <c r="H19"/>
  <c r="H17"/>
  <c r="H10"/>
  <c r="H7"/>
  <c r="G19"/>
  <c r="G10"/>
  <c r="G7"/>
  <c r="R32" i="60"/>
  <c r="R58"/>
  <c r="R55"/>
  <c r="R56"/>
  <c r="R45"/>
  <c r="R44"/>
  <c r="R48"/>
  <c r="R46"/>
  <c r="R33"/>
  <c r="R37"/>
  <c r="R34"/>
  <c r="Q58"/>
  <c r="Q44"/>
  <c r="Q45"/>
  <c r="Q48"/>
  <c r="Q32"/>
  <c r="Q33"/>
  <c r="Q37"/>
  <c r="Q34"/>
  <c r="L58"/>
  <c r="L48"/>
  <c r="L45"/>
  <c r="L44"/>
  <c r="L32"/>
  <c r="L33"/>
  <c r="L37"/>
  <c r="K58"/>
  <c r="K44"/>
  <c r="K32"/>
  <c r="K45"/>
  <c r="K48"/>
  <c r="K33"/>
  <c r="K37"/>
  <c r="H58"/>
  <c r="H44"/>
  <c r="H45"/>
  <c r="H48"/>
  <c r="G48"/>
  <c r="H56"/>
  <c r="H46"/>
  <c r="H32"/>
  <c r="H33"/>
  <c r="H37"/>
  <c r="H34"/>
  <c r="G45"/>
  <c r="G44" s="1"/>
  <c r="G58" s="1"/>
  <c r="G32"/>
  <c r="G33"/>
  <c r="G37"/>
  <c r="G34"/>
  <c r="J58"/>
  <c r="I58"/>
  <c r="R25"/>
  <c r="R22"/>
  <c r="R15"/>
  <c r="R12"/>
  <c r="Q25"/>
  <c r="Q15"/>
  <c r="Q12"/>
  <c r="L25"/>
  <c r="L15"/>
  <c r="K25"/>
  <c r="K15"/>
  <c r="H25"/>
  <c r="H22"/>
  <c r="H15"/>
  <c r="H12"/>
  <c r="G25"/>
  <c r="G15"/>
  <c r="G12"/>
  <c r="R9"/>
  <c r="R7"/>
  <c r="Q9"/>
  <c r="Q7"/>
  <c r="L9"/>
  <c r="L7"/>
  <c r="K9"/>
  <c r="K7"/>
  <c r="H9"/>
  <c r="H7"/>
  <c r="G9"/>
  <c r="G7"/>
  <c r="R26" i="59"/>
  <c r="Q43"/>
  <c r="L43"/>
  <c r="K43"/>
  <c r="J43"/>
  <c r="I43"/>
  <c r="H43"/>
  <c r="G43"/>
  <c r="R25"/>
  <c r="R43" s="1"/>
  <c r="Q25"/>
  <c r="Q26"/>
  <c r="L25"/>
  <c r="L26"/>
  <c r="K25"/>
  <c r="K26"/>
  <c r="J25"/>
  <c r="J26"/>
  <c r="I25"/>
  <c r="I26"/>
  <c r="H25"/>
  <c r="H26"/>
  <c r="G25"/>
  <c r="G26"/>
  <c r="R40"/>
  <c r="Q40"/>
  <c r="H40"/>
  <c r="G40"/>
  <c r="R37"/>
  <c r="Q37"/>
  <c r="J37"/>
  <c r="I37"/>
  <c r="H37"/>
  <c r="G37"/>
  <c r="R30"/>
  <c r="Q30"/>
  <c r="L30"/>
  <c r="K30"/>
  <c r="H30"/>
  <c r="G30"/>
  <c r="R27"/>
  <c r="Q27"/>
  <c r="H27"/>
  <c r="G27"/>
  <c r="R9"/>
  <c r="R12"/>
  <c r="R19"/>
  <c r="R22"/>
  <c r="Q22"/>
  <c r="Q19"/>
  <c r="Q12"/>
  <c r="Q9"/>
  <c r="L12"/>
  <c r="K12"/>
  <c r="J19"/>
  <c r="I19"/>
  <c r="H22"/>
  <c r="H19"/>
  <c r="H12"/>
  <c r="H9"/>
  <c r="G22"/>
  <c r="G19"/>
  <c r="G12"/>
  <c r="G9"/>
  <c r="R7"/>
  <c r="Q7"/>
  <c r="L7"/>
  <c r="K7"/>
  <c r="J7"/>
  <c r="I7"/>
  <c r="H7"/>
  <c r="G7"/>
  <c r="R59" i="58"/>
  <c r="Q59"/>
  <c r="I59"/>
  <c r="H59"/>
  <c r="G59"/>
  <c r="R48"/>
  <c r="R56"/>
  <c r="R57"/>
  <c r="R49"/>
  <c r="R53"/>
  <c r="R50"/>
  <c r="Q48"/>
  <c r="Q56"/>
  <c r="Q57"/>
  <c r="Q49"/>
  <c r="Q53"/>
  <c r="Q50"/>
  <c r="H48"/>
  <c r="H56"/>
  <c r="H57"/>
  <c r="H49"/>
  <c r="H53"/>
  <c r="H50"/>
  <c r="G48"/>
  <c r="G56"/>
  <c r="G57"/>
  <c r="G49"/>
  <c r="G53"/>
  <c r="G50"/>
  <c r="R45"/>
  <c r="R44" s="1"/>
  <c r="R42"/>
  <c r="R40"/>
  <c r="R33"/>
  <c r="R30"/>
  <c r="R29" s="1"/>
  <c r="R28" s="1"/>
  <c r="Q45"/>
  <c r="Q44" s="1"/>
  <c r="Q33"/>
  <c r="Q30"/>
  <c r="Q29" s="1"/>
  <c r="Q28" s="1"/>
  <c r="H45"/>
  <c r="H44" s="1"/>
  <c r="H42"/>
  <c r="H40"/>
  <c r="H33"/>
  <c r="H30"/>
  <c r="H29" s="1"/>
  <c r="H28" s="1"/>
  <c r="G45"/>
  <c r="G44" s="1"/>
  <c r="G33"/>
  <c r="G30"/>
  <c r="G29" s="1"/>
  <c r="G28" s="1"/>
  <c r="R26"/>
  <c r="R23"/>
  <c r="R16"/>
  <c r="R13"/>
  <c r="Q23"/>
  <c r="Q16"/>
  <c r="Q13"/>
  <c r="H26"/>
  <c r="H23"/>
  <c r="H16"/>
  <c r="H13"/>
  <c r="G23"/>
  <c r="G16"/>
  <c r="G13"/>
  <c r="R10"/>
  <c r="R7"/>
  <c r="Q10"/>
  <c r="Q7"/>
  <c r="H10"/>
  <c r="H7"/>
  <c r="G10"/>
  <c r="G7"/>
  <c r="R263" i="57"/>
  <c r="R262" s="1"/>
  <c r="R261" s="1"/>
  <c r="R265" s="1"/>
  <c r="P263"/>
  <c r="P262" s="1"/>
  <c r="P261" s="1"/>
  <c r="P265" s="1"/>
  <c r="Q263"/>
  <c r="Q262"/>
  <c r="Q261"/>
  <c r="Q265" s="1"/>
  <c r="H263"/>
  <c r="H262"/>
  <c r="H261"/>
  <c r="G263"/>
  <c r="G262" s="1"/>
  <c r="G261" s="1"/>
  <c r="R258"/>
  <c r="R254"/>
  <c r="R253"/>
  <c r="R252"/>
  <c r="Q258"/>
  <c r="Q254"/>
  <c r="Q253"/>
  <c r="Q252"/>
  <c r="H258"/>
  <c r="H254"/>
  <c r="H253"/>
  <c r="H252"/>
  <c r="G258"/>
  <c r="G254"/>
  <c r="G253" s="1"/>
  <c r="G252" s="1"/>
  <c r="R247"/>
  <c r="R245"/>
  <c r="R238"/>
  <c r="R235"/>
  <c r="R234" s="1"/>
  <c r="R227"/>
  <c r="R224"/>
  <c r="R223" s="1"/>
  <c r="R222" s="1"/>
  <c r="Q247"/>
  <c r="Q245"/>
  <c r="Q238"/>
  <c r="Q235"/>
  <c r="Q234" s="1"/>
  <c r="Q227"/>
  <c r="Q224"/>
  <c r="Q223" s="1"/>
  <c r="Q222" s="1"/>
  <c r="P227"/>
  <c r="P223"/>
  <c r="P222"/>
  <c r="O227"/>
  <c r="O223" s="1"/>
  <c r="O222" s="1"/>
  <c r="O265" s="1"/>
  <c r="J247"/>
  <c r="J245"/>
  <c r="J238"/>
  <c r="J234" s="1"/>
  <c r="J227"/>
  <c r="J223" s="1"/>
  <c r="J222" s="1"/>
  <c r="J265" s="1"/>
  <c r="I247"/>
  <c r="I245"/>
  <c r="I238"/>
  <c r="I234" s="1"/>
  <c r="I227"/>
  <c r="I223" s="1"/>
  <c r="I222" s="1"/>
  <c r="I265" s="1"/>
  <c r="H238"/>
  <c r="H235"/>
  <c r="H234" s="1"/>
  <c r="H227"/>
  <c r="H224"/>
  <c r="H223" s="1"/>
  <c r="H222" s="1"/>
  <c r="G238"/>
  <c r="G235"/>
  <c r="G234" s="1"/>
  <c r="G227"/>
  <c r="G224"/>
  <c r="G223" s="1"/>
  <c r="G222" s="1"/>
  <c r="R220"/>
  <c r="R218"/>
  <c r="R211"/>
  <c r="R208"/>
  <c r="R207" s="1"/>
  <c r="R206" s="1"/>
  <c r="Q220"/>
  <c r="Q218"/>
  <c r="Q211"/>
  <c r="Q208"/>
  <c r="Q207" s="1"/>
  <c r="Q206" s="1"/>
  <c r="P218"/>
  <c r="P211"/>
  <c r="P207" s="1"/>
  <c r="P206" s="1"/>
  <c r="O218"/>
  <c r="O211"/>
  <c r="O207" s="1"/>
  <c r="O206" s="1"/>
  <c r="L211"/>
  <c r="L207" s="1"/>
  <c r="L206" s="1"/>
  <c r="L265" s="1"/>
  <c r="K211"/>
  <c r="K207" s="1"/>
  <c r="K206" s="1"/>
  <c r="K265" s="1"/>
  <c r="H220"/>
  <c r="H218"/>
  <c r="H211"/>
  <c r="H208"/>
  <c r="H207" s="1"/>
  <c r="H206" s="1"/>
  <c r="G220"/>
  <c r="G218"/>
  <c r="G211"/>
  <c r="G208"/>
  <c r="G207" s="1"/>
  <c r="G206" s="1"/>
  <c r="R204"/>
  <c r="R202"/>
  <c r="R198"/>
  <c r="R195"/>
  <c r="R194" s="1"/>
  <c r="R187"/>
  <c r="R184"/>
  <c r="R183" s="1"/>
  <c r="R182" s="1"/>
  <c r="Q204"/>
  <c r="Q202"/>
  <c r="Q198"/>
  <c r="Q195"/>
  <c r="Q194" s="1"/>
  <c r="Q187"/>
  <c r="Q184"/>
  <c r="Q183" s="1"/>
  <c r="Q182" s="1"/>
  <c r="P187"/>
  <c r="P183" s="1"/>
  <c r="P182" s="1"/>
  <c r="O187"/>
  <c r="O183" s="1"/>
  <c r="O182" s="1"/>
  <c r="J198"/>
  <c r="J194" s="1"/>
  <c r="J187"/>
  <c r="J183" s="1"/>
  <c r="J182" s="1"/>
  <c r="I198"/>
  <c r="I194" s="1"/>
  <c r="I187"/>
  <c r="I183" s="1"/>
  <c r="I182" s="1"/>
  <c r="H204"/>
  <c r="H202"/>
  <c r="H198"/>
  <c r="H195"/>
  <c r="H194" s="1"/>
  <c r="H187"/>
  <c r="H184"/>
  <c r="H183" s="1"/>
  <c r="H182" s="1"/>
  <c r="G204"/>
  <c r="G202"/>
  <c r="G198"/>
  <c r="G195"/>
  <c r="G194" s="1"/>
  <c r="G187"/>
  <c r="G184"/>
  <c r="G183" s="1"/>
  <c r="G182" s="1"/>
  <c r="R178"/>
  <c r="R171"/>
  <c r="R168"/>
  <c r="R167" s="1"/>
  <c r="R164"/>
  <c r="R162"/>
  <c r="R156"/>
  <c r="R153"/>
  <c r="R152" s="1"/>
  <c r="R151" s="1"/>
  <c r="Q178"/>
  <c r="Q171"/>
  <c r="Q168"/>
  <c r="Q167" s="1"/>
  <c r="Q164"/>
  <c r="Q156"/>
  <c r="Q153"/>
  <c r="Q152" s="1"/>
  <c r="Q151" s="1"/>
  <c r="L171"/>
  <c r="L167" s="1"/>
  <c r="L151" s="1"/>
  <c r="K171"/>
  <c r="K167" s="1"/>
  <c r="K151" s="1"/>
  <c r="J162"/>
  <c r="J156"/>
  <c r="J152" s="1"/>
  <c r="J151" s="1"/>
  <c r="I156"/>
  <c r="I152" s="1"/>
  <c r="I151" s="1"/>
  <c r="H178"/>
  <c r="H171"/>
  <c r="H168"/>
  <c r="H167" s="1"/>
  <c r="H164"/>
  <c r="H156"/>
  <c r="H153"/>
  <c r="H152" s="1"/>
  <c r="H151" s="1"/>
  <c r="G178"/>
  <c r="G171"/>
  <c r="G168"/>
  <c r="G167" s="1"/>
  <c r="G164"/>
  <c r="G156"/>
  <c r="G153"/>
  <c r="G152" s="1"/>
  <c r="G151" s="1"/>
  <c r="R149"/>
  <c r="R146"/>
  <c r="R145" s="1"/>
  <c r="R143"/>
  <c r="R141"/>
  <c r="R140" s="1"/>
  <c r="R138"/>
  <c r="R134"/>
  <c r="R131"/>
  <c r="R130" s="1"/>
  <c r="Q143"/>
  <c r="Q141"/>
  <c r="Q140" s="1"/>
  <c r="Q138"/>
  <c r="Q134"/>
  <c r="Q131"/>
  <c r="Q130" s="1"/>
  <c r="P138"/>
  <c r="P130" s="1"/>
  <c r="H149"/>
  <c r="H146"/>
  <c r="H145" s="1"/>
  <c r="H143"/>
  <c r="H141"/>
  <c r="H140" s="1"/>
  <c r="H138"/>
  <c r="H134"/>
  <c r="H131"/>
  <c r="H130" s="1"/>
  <c r="G143"/>
  <c r="G141"/>
  <c r="G140" s="1"/>
  <c r="G138"/>
  <c r="G134"/>
  <c r="G131"/>
  <c r="G130" s="1"/>
  <c r="R128"/>
  <c r="R123"/>
  <c r="R120"/>
  <c r="R119" s="1"/>
  <c r="R117"/>
  <c r="R113"/>
  <c r="R110"/>
  <c r="R109" s="1"/>
  <c r="Q128"/>
  <c r="Q123"/>
  <c r="Q120"/>
  <c r="Q119" s="1"/>
  <c r="Q117"/>
  <c r="Q113"/>
  <c r="Q110"/>
  <c r="Q109" s="1"/>
  <c r="H128"/>
  <c r="H123"/>
  <c r="H120"/>
  <c r="H117"/>
  <c r="H113"/>
  <c r="H110"/>
  <c r="H109" s="1"/>
  <c r="G120"/>
  <c r="G128"/>
  <c r="G123"/>
  <c r="G117"/>
  <c r="G113"/>
  <c r="G110"/>
  <c r="G109" s="1"/>
  <c r="R105"/>
  <c r="R98"/>
  <c r="R95"/>
  <c r="R94" s="1"/>
  <c r="Q105"/>
  <c r="Q98"/>
  <c r="Q95"/>
  <c r="Q94" s="1"/>
  <c r="J105"/>
  <c r="J98"/>
  <c r="J95"/>
  <c r="J94" s="1"/>
  <c r="I105"/>
  <c r="I98"/>
  <c r="I95"/>
  <c r="I94" s="1"/>
  <c r="R91"/>
  <c r="Q91"/>
  <c r="H91"/>
  <c r="G91"/>
  <c r="R88"/>
  <c r="R81"/>
  <c r="R78"/>
  <c r="R77" s="1"/>
  <c r="Q88"/>
  <c r="Q81"/>
  <c r="Q78"/>
  <c r="Q77" s="1"/>
  <c r="P81"/>
  <c r="P77" s="1"/>
  <c r="P56" s="1"/>
  <c r="O81"/>
  <c r="O77" s="1"/>
  <c r="O56" s="1"/>
  <c r="H78"/>
  <c r="H88"/>
  <c r="H81"/>
  <c r="G88"/>
  <c r="G81"/>
  <c r="G78"/>
  <c r="G77" s="1"/>
  <c r="R71"/>
  <c r="R68"/>
  <c r="R61"/>
  <c r="R58"/>
  <c r="R57" s="1"/>
  <c r="R56" s="1"/>
  <c r="Q71"/>
  <c r="Q68"/>
  <c r="Q61"/>
  <c r="Q58"/>
  <c r="Q57" s="1"/>
  <c r="Q56" s="1"/>
  <c r="J68"/>
  <c r="J61"/>
  <c r="J57" s="1"/>
  <c r="J56" s="1"/>
  <c r="I61"/>
  <c r="I57" s="1"/>
  <c r="I56" s="1"/>
  <c r="H71"/>
  <c r="H68"/>
  <c r="H61"/>
  <c r="H58"/>
  <c r="H57" s="1"/>
  <c r="G71"/>
  <c r="G68"/>
  <c r="G61"/>
  <c r="G58"/>
  <c r="G57" s="1"/>
  <c r="J24"/>
  <c r="J19"/>
  <c r="J16"/>
  <c r="J7"/>
  <c r="H41"/>
  <c r="R54"/>
  <c r="R47"/>
  <c r="R43"/>
  <c r="R41"/>
  <c r="R34"/>
  <c r="R31"/>
  <c r="Q54"/>
  <c r="Q47"/>
  <c r="Q43"/>
  <c r="Q41"/>
  <c r="Q34"/>
  <c r="Q31"/>
  <c r="P43"/>
  <c r="P34"/>
  <c r="O43"/>
  <c r="O34"/>
  <c r="L34"/>
  <c r="K34"/>
  <c r="J47"/>
  <c r="J43"/>
  <c r="J34"/>
  <c r="J31"/>
  <c r="I47"/>
  <c r="I43"/>
  <c r="I34"/>
  <c r="I31"/>
  <c r="H54"/>
  <c r="H47"/>
  <c r="H43"/>
  <c r="H34"/>
  <c r="H31"/>
  <c r="G54"/>
  <c r="G47"/>
  <c r="G43"/>
  <c r="G41"/>
  <c r="G34"/>
  <c r="G31"/>
  <c r="R29"/>
  <c r="R27"/>
  <c r="R24"/>
  <c r="R22"/>
  <c r="R19"/>
  <c r="R16"/>
  <c r="R7"/>
  <c r="Q29"/>
  <c r="Q27"/>
  <c r="Q24"/>
  <c r="Q22"/>
  <c r="Q19"/>
  <c r="Q16"/>
  <c r="Q7"/>
  <c r="P29"/>
  <c r="P24"/>
  <c r="P22"/>
  <c r="P19"/>
  <c r="P7"/>
  <c r="O24"/>
  <c r="O22"/>
  <c r="O19"/>
  <c r="O7"/>
  <c r="L22"/>
  <c r="L16"/>
  <c r="K22"/>
  <c r="K16"/>
  <c r="I24"/>
  <c r="I19"/>
  <c r="I16"/>
  <c r="I7"/>
  <c r="H29"/>
  <c r="H27"/>
  <c r="H24"/>
  <c r="H22"/>
  <c r="H19"/>
  <c r="H16"/>
  <c r="H7"/>
  <c r="G29"/>
  <c r="G27"/>
  <c r="G24"/>
  <c r="G22"/>
  <c r="G19"/>
  <c r="G16"/>
  <c r="G7"/>
  <c r="R35" i="56"/>
  <c r="Q35"/>
  <c r="H35"/>
  <c r="G35"/>
  <c r="L35"/>
  <c r="K35"/>
  <c r="J35"/>
  <c r="I35"/>
  <c r="R22"/>
  <c r="Q22"/>
  <c r="H22"/>
  <c r="G22"/>
  <c r="R33"/>
  <c r="Q33"/>
  <c r="H33"/>
  <c r="G33"/>
  <c r="R26"/>
  <c r="Q26"/>
  <c r="H26"/>
  <c r="G26"/>
  <c r="R23"/>
  <c r="Q23"/>
  <c r="H23"/>
  <c r="G23"/>
  <c r="R21"/>
  <c r="Q21"/>
  <c r="H21"/>
  <c r="G21"/>
  <c r="R7"/>
  <c r="R9"/>
  <c r="R19"/>
  <c r="R12"/>
  <c r="Q19"/>
  <c r="Q12"/>
  <c r="Q7"/>
  <c r="Q9"/>
  <c r="H7"/>
  <c r="H9"/>
  <c r="H19"/>
  <c r="H12"/>
  <c r="G19"/>
  <c r="G12"/>
  <c r="G9"/>
  <c r="G7"/>
  <c r="R45" i="55"/>
  <c r="Q45"/>
  <c r="L45"/>
  <c r="K45"/>
  <c r="G45"/>
  <c r="J45"/>
  <c r="I45"/>
  <c r="H45"/>
  <c r="R26"/>
  <c r="R27"/>
  <c r="Q26"/>
  <c r="Q27"/>
  <c r="L26"/>
  <c r="L27"/>
  <c r="K26"/>
  <c r="K27"/>
  <c r="R38"/>
  <c r="Q38"/>
  <c r="L38"/>
  <c r="K38"/>
  <c r="R31"/>
  <c r="Q31"/>
  <c r="L31"/>
  <c r="K31"/>
  <c r="R28"/>
  <c r="Q28"/>
  <c r="L28"/>
  <c r="K28"/>
  <c r="R7"/>
  <c r="Q7"/>
  <c r="R12"/>
  <c r="Q12"/>
  <c r="R9"/>
  <c r="Q9"/>
  <c r="R19"/>
  <c r="Q19"/>
  <c r="L19"/>
  <c r="L12"/>
  <c r="L9"/>
  <c r="L7"/>
  <c r="K19"/>
  <c r="K12"/>
  <c r="K9"/>
  <c r="K7"/>
  <c r="R23" i="54"/>
  <c r="R24"/>
  <c r="Q23"/>
  <c r="Q24"/>
  <c r="H39"/>
  <c r="G39"/>
  <c r="H23"/>
  <c r="H24"/>
  <c r="G23"/>
  <c r="G24"/>
  <c r="R39"/>
  <c r="Q39"/>
  <c r="L39"/>
  <c r="K39"/>
  <c r="J39"/>
  <c r="I39"/>
  <c r="R35"/>
  <c r="Q35"/>
  <c r="H35"/>
  <c r="G35"/>
  <c r="R28"/>
  <c r="Q28"/>
  <c r="H28"/>
  <c r="G28"/>
  <c r="R25"/>
  <c r="Q25"/>
  <c r="H25"/>
  <c r="G25"/>
  <c r="R19"/>
  <c r="R12"/>
  <c r="R9"/>
  <c r="R7"/>
  <c r="Q19"/>
  <c r="Q12"/>
  <c r="Q9"/>
  <c r="Q7"/>
  <c r="H19"/>
  <c r="H12"/>
  <c r="H9"/>
  <c r="H7"/>
  <c r="G19"/>
  <c r="G12"/>
  <c r="G9"/>
  <c r="G7"/>
  <c r="R55" i="53"/>
  <c r="Q55"/>
  <c r="J55"/>
  <c r="I55"/>
  <c r="H55"/>
  <c r="G55"/>
  <c r="P55"/>
  <c r="O55"/>
  <c r="N55"/>
  <c r="M55"/>
  <c r="L55"/>
  <c r="K55"/>
  <c r="R30"/>
  <c r="Q30"/>
  <c r="J30"/>
  <c r="I30"/>
  <c r="H30"/>
  <c r="G30"/>
  <c r="R53"/>
  <c r="Q53"/>
  <c r="R52"/>
  <c r="Q52"/>
  <c r="R51"/>
  <c r="Q51"/>
  <c r="H53"/>
  <c r="H52"/>
  <c r="H51"/>
  <c r="G51"/>
  <c r="G52"/>
  <c r="G53"/>
  <c r="I22"/>
  <c r="I43"/>
  <c r="R46"/>
  <c r="Q46"/>
  <c r="J46"/>
  <c r="I46"/>
  <c r="H46"/>
  <c r="G46"/>
  <c r="R43"/>
  <c r="Q43"/>
  <c r="J43"/>
  <c r="H43"/>
  <c r="R35"/>
  <c r="Q35"/>
  <c r="J35"/>
  <c r="I35"/>
  <c r="I31" s="1"/>
  <c r="H35"/>
  <c r="G35"/>
  <c r="R32"/>
  <c r="R31" s="1"/>
  <c r="Q32"/>
  <c r="Q31" s="1"/>
  <c r="J32"/>
  <c r="J31" s="1"/>
  <c r="H32"/>
  <c r="H31" s="1"/>
  <c r="G32"/>
  <c r="G31" s="1"/>
  <c r="R25"/>
  <c r="R22"/>
  <c r="R14"/>
  <c r="R11"/>
  <c r="R9"/>
  <c r="R7"/>
  <c r="Q25"/>
  <c r="Q22"/>
  <c r="Q14"/>
  <c r="Q11"/>
  <c r="Q9"/>
  <c r="Q7"/>
  <c r="J25"/>
  <c r="J22"/>
  <c r="J14"/>
  <c r="J11"/>
  <c r="J7"/>
  <c r="I25"/>
  <c r="I14"/>
  <c r="I7"/>
  <c r="H25"/>
  <c r="H22"/>
  <c r="H14"/>
  <c r="H11"/>
  <c r="H9"/>
  <c r="H7"/>
  <c r="G25"/>
  <c r="G14"/>
  <c r="G11"/>
  <c r="G9"/>
  <c r="G7"/>
  <c r="Q55" i="52"/>
  <c r="R55"/>
  <c r="R31"/>
  <c r="R32"/>
  <c r="R53"/>
  <c r="R48"/>
  <c r="R45"/>
  <c r="R43"/>
  <c r="R36"/>
  <c r="R33"/>
  <c r="R29"/>
  <c r="R24"/>
  <c r="R21"/>
  <c r="R19"/>
  <c r="R12"/>
  <c r="R9"/>
  <c r="R7"/>
  <c r="Q31"/>
  <c r="Q32"/>
  <c r="Q53"/>
  <c r="Q48"/>
  <c r="Q45"/>
  <c r="Q43"/>
  <c r="Q36"/>
  <c r="Q33"/>
  <c r="Q29"/>
  <c r="Q24"/>
  <c r="Q21"/>
  <c r="Q19"/>
  <c r="Q12"/>
  <c r="Q7"/>
  <c r="Q9"/>
  <c r="L55"/>
  <c r="L31"/>
  <c r="L32"/>
  <c r="L48"/>
  <c r="L45"/>
  <c r="L36"/>
  <c r="L24"/>
  <c r="L21"/>
  <c r="L12"/>
  <c r="K55"/>
  <c r="K31"/>
  <c r="K32"/>
  <c r="K48"/>
  <c r="K45"/>
  <c r="K36"/>
  <c r="K24"/>
  <c r="K21"/>
  <c r="K12"/>
  <c r="K7"/>
  <c r="H55"/>
  <c r="H31"/>
  <c r="H32"/>
  <c r="H53"/>
  <c r="H45"/>
  <c r="H43"/>
  <c r="H36"/>
  <c r="H33"/>
  <c r="H29"/>
  <c r="H21"/>
  <c r="H19"/>
  <c r="H12"/>
  <c r="H9"/>
  <c r="H7"/>
  <c r="G55"/>
  <c r="G31"/>
  <c r="G32"/>
  <c r="G53"/>
  <c r="G43"/>
  <c r="G36"/>
  <c r="G33"/>
  <c r="G29"/>
  <c r="G19"/>
  <c r="G12"/>
  <c r="G9"/>
  <c r="G7"/>
  <c r="P55"/>
  <c r="O55"/>
  <c r="N55"/>
  <c r="M55"/>
  <c r="J55"/>
  <c r="I55"/>
  <c r="R71" i="51"/>
  <c r="Q71"/>
  <c r="P71"/>
  <c r="O71"/>
  <c r="N71"/>
  <c r="M71"/>
  <c r="L71"/>
  <c r="J32"/>
  <c r="J33"/>
  <c r="J47"/>
  <c r="J44"/>
  <c r="J37"/>
  <c r="J71"/>
  <c r="I71"/>
  <c r="H71"/>
  <c r="G71"/>
  <c r="R60"/>
  <c r="R61"/>
  <c r="R65"/>
  <c r="R68"/>
  <c r="R66"/>
  <c r="R62"/>
  <c r="Q60"/>
  <c r="Q61"/>
  <c r="Q62"/>
  <c r="P60"/>
  <c r="P65"/>
  <c r="P68"/>
  <c r="P66"/>
  <c r="P61"/>
  <c r="P62"/>
  <c r="O60"/>
  <c r="O61"/>
  <c r="O62"/>
  <c r="H62"/>
  <c r="H61"/>
  <c r="H60"/>
  <c r="G60"/>
  <c r="G61"/>
  <c r="G62"/>
  <c r="R58"/>
  <c r="R57" s="1"/>
  <c r="R55"/>
  <c r="R52"/>
  <c r="R51" s="1"/>
  <c r="R47"/>
  <c r="R44"/>
  <c r="R37"/>
  <c r="R34"/>
  <c r="R33" s="1"/>
  <c r="R32" s="1"/>
  <c r="Q52"/>
  <c r="Q51" s="1"/>
  <c r="Q47"/>
  <c r="Q44"/>
  <c r="Q37"/>
  <c r="Q34"/>
  <c r="Q33" s="1"/>
  <c r="Q32" s="1"/>
  <c r="N58"/>
  <c r="N57" s="1"/>
  <c r="N32" s="1"/>
  <c r="L47"/>
  <c r="L37"/>
  <c r="L33" s="1"/>
  <c r="L32" s="1"/>
  <c r="H55"/>
  <c r="H52"/>
  <c r="H51" s="1"/>
  <c r="G52"/>
  <c r="G51" s="1"/>
  <c r="I47"/>
  <c r="I44"/>
  <c r="I37"/>
  <c r="I33" s="1"/>
  <c r="I32" s="1"/>
  <c r="H47"/>
  <c r="H44"/>
  <c r="H37"/>
  <c r="H34"/>
  <c r="H33" s="1"/>
  <c r="H32" s="1"/>
  <c r="G47"/>
  <c r="G37"/>
  <c r="G34"/>
  <c r="G33" s="1"/>
  <c r="G32" s="1"/>
  <c r="R27"/>
  <c r="R24"/>
  <c r="R17"/>
  <c r="R14"/>
  <c r="Q27"/>
  <c r="Q24"/>
  <c r="Q14"/>
  <c r="Q17"/>
  <c r="P27"/>
  <c r="P17"/>
  <c r="O17"/>
  <c r="N27"/>
  <c r="L27"/>
  <c r="L17"/>
  <c r="J27"/>
  <c r="J24"/>
  <c r="J17"/>
  <c r="I27"/>
  <c r="I24"/>
  <c r="I17"/>
  <c r="H27"/>
  <c r="H24"/>
  <c r="H17"/>
  <c r="H14"/>
  <c r="G27"/>
  <c r="G17"/>
  <c r="G14"/>
  <c r="R11"/>
  <c r="R7"/>
  <c r="Q11"/>
  <c r="Q7"/>
  <c r="P11"/>
  <c r="O11"/>
  <c r="N7"/>
  <c r="L7"/>
  <c r="J7"/>
  <c r="I7"/>
  <c r="H11"/>
  <c r="H7"/>
  <c r="G11"/>
  <c r="G7"/>
  <c r="R111" i="50"/>
  <c r="Q111"/>
  <c r="P111"/>
  <c r="O111"/>
  <c r="N111"/>
  <c r="M111"/>
  <c r="L111"/>
  <c r="H111"/>
  <c r="G111"/>
  <c r="O79"/>
  <c r="R78"/>
  <c r="R106"/>
  <c r="R109"/>
  <c r="R107"/>
  <c r="R96"/>
  <c r="R103"/>
  <c r="R101"/>
  <c r="R97"/>
  <c r="R89"/>
  <c r="R93"/>
  <c r="R90"/>
  <c r="R79"/>
  <c r="R86"/>
  <c r="R84"/>
  <c r="R80"/>
  <c r="Q78"/>
  <c r="Q106"/>
  <c r="Q109"/>
  <c r="Q107"/>
  <c r="Q96"/>
  <c r="Q103"/>
  <c r="Q101"/>
  <c r="Q97"/>
  <c r="Q89"/>
  <c r="Q93"/>
  <c r="Q90"/>
  <c r="Q79"/>
  <c r="Q86"/>
  <c r="Q84"/>
  <c r="Q80"/>
  <c r="P78"/>
  <c r="P106"/>
  <c r="P109"/>
  <c r="P107"/>
  <c r="P96"/>
  <c r="P103"/>
  <c r="P101"/>
  <c r="P97"/>
  <c r="P89"/>
  <c r="P93"/>
  <c r="P90"/>
  <c r="P79"/>
  <c r="P86"/>
  <c r="P84"/>
  <c r="P80"/>
  <c r="O78"/>
  <c r="O96"/>
  <c r="O106"/>
  <c r="O109"/>
  <c r="O107"/>
  <c r="O103"/>
  <c r="O101"/>
  <c r="O97"/>
  <c r="O89"/>
  <c r="O93"/>
  <c r="O90"/>
  <c r="O86"/>
  <c r="O84"/>
  <c r="O80"/>
  <c r="N78"/>
  <c r="N89"/>
  <c r="N93"/>
  <c r="M78"/>
  <c r="M89"/>
  <c r="M93"/>
  <c r="L96"/>
  <c r="L78"/>
  <c r="L101"/>
  <c r="L79"/>
  <c r="L86"/>
  <c r="L80"/>
  <c r="H78"/>
  <c r="H96"/>
  <c r="H103"/>
  <c r="H101"/>
  <c r="H89"/>
  <c r="H97"/>
  <c r="H93"/>
  <c r="H79"/>
  <c r="H90"/>
  <c r="H86"/>
  <c r="H84"/>
  <c r="H80"/>
  <c r="G78"/>
  <c r="G96"/>
  <c r="G103"/>
  <c r="G101"/>
  <c r="G97"/>
  <c r="G79"/>
  <c r="G89"/>
  <c r="G93"/>
  <c r="G90"/>
  <c r="G86"/>
  <c r="G84"/>
  <c r="G80"/>
  <c r="R76"/>
  <c r="Q76"/>
  <c r="R75"/>
  <c r="Q75"/>
  <c r="R74"/>
  <c r="Q74"/>
  <c r="H76"/>
  <c r="H75"/>
  <c r="H74"/>
  <c r="G76"/>
  <c r="G75" s="1"/>
  <c r="G74" s="1"/>
  <c r="R71"/>
  <c r="Q71"/>
  <c r="R70"/>
  <c r="Q70"/>
  <c r="R69"/>
  <c r="Q69"/>
  <c r="H71"/>
  <c r="H70"/>
  <c r="H69"/>
  <c r="G71"/>
  <c r="G70" s="1"/>
  <c r="G69" s="1"/>
  <c r="R66"/>
  <c r="R65" s="1"/>
  <c r="Q66"/>
  <c r="Q65" s="1"/>
  <c r="H66"/>
  <c r="H65" s="1"/>
  <c r="G66"/>
  <c r="G65" s="1"/>
  <c r="R62"/>
  <c r="R57"/>
  <c r="R54"/>
  <c r="R51"/>
  <c r="R47"/>
  <c r="R46" s="1"/>
  <c r="R45" s="1"/>
  <c r="Q62"/>
  <c r="Q57"/>
  <c r="Q54"/>
  <c r="Q51"/>
  <c r="Q49"/>
  <c r="Q47"/>
  <c r="Q46" s="1"/>
  <c r="Q45" s="1"/>
  <c r="H62"/>
  <c r="H57"/>
  <c r="H54"/>
  <c r="H51"/>
  <c r="H47"/>
  <c r="H46" s="1"/>
  <c r="H45" s="1"/>
  <c r="G62"/>
  <c r="G57"/>
  <c r="G54"/>
  <c r="G51"/>
  <c r="G49"/>
  <c r="G47"/>
  <c r="G46" s="1"/>
  <c r="G45" s="1"/>
  <c r="R42"/>
  <c r="R36"/>
  <c r="R33"/>
  <c r="Q42"/>
  <c r="Q36"/>
  <c r="Q33"/>
  <c r="P33"/>
  <c r="P36"/>
  <c r="O36"/>
  <c r="O33"/>
  <c r="N36"/>
  <c r="M36"/>
  <c r="L36"/>
  <c r="L33"/>
  <c r="H42"/>
  <c r="H36"/>
  <c r="H33"/>
  <c r="G42"/>
  <c r="G36"/>
  <c r="G33"/>
  <c r="R30"/>
  <c r="R28"/>
  <c r="R22"/>
  <c r="R19"/>
  <c r="Q30"/>
  <c r="Q28"/>
  <c r="Q26"/>
  <c r="Q22"/>
  <c r="Q19"/>
  <c r="P22"/>
  <c r="O22"/>
  <c r="L22"/>
  <c r="H30"/>
  <c r="H28"/>
  <c r="H22"/>
  <c r="H19"/>
  <c r="G30"/>
  <c r="G28"/>
  <c r="G26"/>
  <c r="G22"/>
  <c r="G19"/>
  <c r="R14"/>
  <c r="Q14"/>
  <c r="R12"/>
  <c r="Q12"/>
  <c r="R10"/>
  <c r="Q10"/>
  <c r="Q7"/>
  <c r="P14"/>
  <c r="O14"/>
  <c r="N14"/>
  <c r="M14"/>
  <c r="L14"/>
  <c r="H14"/>
  <c r="H12"/>
  <c r="H10"/>
  <c r="H7"/>
  <c r="G14"/>
  <c r="G12"/>
  <c r="G10"/>
  <c r="G7"/>
  <c r="O162" i="49"/>
  <c r="R159"/>
  <c r="Q159"/>
  <c r="R158"/>
  <c r="Q158"/>
  <c r="R157"/>
  <c r="Q157"/>
  <c r="J159"/>
  <c r="J158"/>
  <c r="J157"/>
  <c r="J162" s="1"/>
  <c r="I159"/>
  <c r="I158" s="1"/>
  <c r="I157" s="1"/>
  <c r="I162" s="1"/>
  <c r="R154"/>
  <c r="R147"/>
  <c r="R144"/>
  <c r="R143" s="1"/>
  <c r="R142" s="1"/>
  <c r="Q154"/>
  <c r="Q147"/>
  <c r="Q144"/>
  <c r="Q143" s="1"/>
  <c r="Q142" s="1"/>
  <c r="P147"/>
  <c r="P143" s="1"/>
  <c r="P142" s="1"/>
  <c r="P162" s="1"/>
  <c r="H154"/>
  <c r="H147"/>
  <c r="H144"/>
  <c r="H143"/>
  <c r="H142"/>
  <c r="H162" s="1"/>
  <c r="G154"/>
  <c r="G147"/>
  <c r="G144"/>
  <c r="G143" s="1"/>
  <c r="G142" s="1"/>
  <c r="R140"/>
  <c r="R137"/>
  <c r="R136" s="1"/>
  <c r="R133"/>
  <c r="R127"/>
  <c r="R124"/>
  <c r="R123" s="1"/>
  <c r="R122" s="1"/>
  <c r="Q140"/>
  <c r="Q137"/>
  <c r="Q136" s="1"/>
  <c r="Q133"/>
  <c r="Q127"/>
  <c r="Q124"/>
  <c r="Q123" s="1"/>
  <c r="Q122" s="1"/>
  <c r="N133"/>
  <c r="N127"/>
  <c r="N123" s="1"/>
  <c r="N122" s="1"/>
  <c r="N162" s="1"/>
  <c r="M133"/>
  <c r="M127"/>
  <c r="M123" s="1"/>
  <c r="M122" s="1"/>
  <c r="M162" s="1"/>
  <c r="H140"/>
  <c r="H137"/>
  <c r="H136" s="1"/>
  <c r="H127"/>
  <c r="H124"/>
  <c r="H123" s="1"/>
  <c r="H122" s="1"/>
  <c r="G140"/>
  <c r="G137"/>
  <c r="G136" s="1"/>
  <c r="G127"/>
  <c r="G124"/>
  <c r="G123" s="1"/>
  <c r="G122" s="1"/>
  <c r="R119"/>
  <c r="R112"/>
  <c r="R109"/>
  <c r="R108" s="1"/>
  <c r="R107" s="1"/>
  <c r="Q119"/>
  <c r="Q112"/>
  <c r="Q109"/>
  <c r="Q108" s="1"/>
  <c r="Q107" s="1"/>
  <c r="L112"/>
  <c r="L108" s="1"/>
  <c r="L107" s="1"/>
  <c r="L162" s="1"/>
  <c r="K112"/>
  <c r="K108" s="1"/>
  <c r="K107" s="1"/>
  <c r="K162" s="1"/>
  <c r="J119"/>
  <c r="J112"/>
  <c r="J109"/>
  <c r="J108" s="1"/>
  <c r="J107" s="1"/>
  <c r="I119"/>
  <c r="I112"/>
  <c r="I108" s="1"/>
  <c r="I107" s="1"/>
  <c r="H119"/>
  <c r="H112"/>
  <c r="H109"/>
  <c r="H108"/>
  <c r="H107"/>
  <c r="G119"/>
  <c r="G112"/>
  <c r="G109"/>
  <c r="G108" s="1"/>
  <c r="G107" s="1"/>
  <c r="R102"/>
  <c r="R99"/>
  <c r="R98" s="1"/>
  <c r="R97" s="1"/>
  <c r="Q102"/>
  <c r="Q99"/>
  <c r="Q98" s="1"/>
  <c r="Q97" s="1"/>
  <c r="H102"/>
  <c r="H99"/>
  <c r="H98" s="1"/>
  <c r="H97" s="1"/>
  <c r="G102"/>
  <c r="G99"/>
  <c r="G98" s="1"/>
  <c r="G97" s="1"/>
  <c r="R76"/>
  <c r="R73"/>
  <c r="R72" s="1"/>
  <c r="Q76"/>
  <c r="Q73"/>
  <c r="Q72" s="1"/>
  <c r="R93"/>
  <c r="R91"/>
  <c r="R83"/>
  <c r="R82" s="1"/>
  <c r="Q93"/>
  <c r="Q91"/>
  <c r="Q83"/>
  <c r="Q82" s="1"/>
  <c r="P93"/>
  <c r="P91"/>
  <c r="P83"/>
  <c r="P82" s="1"/>
  <c r="P71" s="1"/>
  <c r="N93"/>
  <c r="N91"/>
  <c r="N83"/>
  <c r="N82" s="1"/>
  <c r="N71" s="1"/>
  <c r="M93"/>
  <c r="M91"/>
  <c r="G83"/>
  <c r="G82" s="1"/>
  <c r="M83"/>
  <c r="M82" s="1"/>
  <c r="M71" s="1"/>
  <c r="H76"/>
  <c r="H73"/>
  <c r="H72" s="1"/>
  <c r="H71" s="1"/>
  <c r="G76"/>
  <c r="G73"/>
  <c r="G72" s="1"/>
  <c r="R69"/>
  <c r="R68" s="1"/>
  <c r="H69"/>
  <c r="H68" s="1"/>
  <c r="R61"/>
  <c r="R58"/>
  <c r="R50"/>
  <c r="R47"/>
  <c r="R46" s="1"/>
  <c r="R45" s="1"/>
  <c r="Q61"/>
  <c r="Q58"/>
  <c r="Q50"/>
  <c r="Q47"/>
  <c r="Q46" s="1"/>
  <c r="Q45" s="1"/>
  <c r="L50"/>
  <c r="L46" s="1"/>
  <c r="L45" s="1"/>
  <c r="J61"/>
  <c r="J58"/>
  <c r="J50"/>
  <c r="J46" s="1"/>
  <c r="J45" s="1"/>
  <c r="I50"/>
  <c r="I46" s="1"/>
  <c r="I45" s="1"/>
  <c r="H61"/>
  <c r="H58"/>
  <c r="H50"/>
  <c r="H47"/>
  <c r="H46" s="1"/>
  <c r="H45" s="1"/>
  <c r="G61"/>
  <c r="G58"/>
  <c r="G50"/>
  <c r="G47"/>
  <c r="G46" s="1"/>
  <c r="G45" s="1"/>
  <c r="R38"/>
  <c r="R35"/>
  <c r="R27"/>
  <c r="R24"/>
  <c r="Q38"/>
  <c r="Q35"/>
  <c r="Q27"/>
  <c r="Q24"/>
  <c r="P38"/>
  <c r="P35"/>
  <c r="P27"/>
  <c r="N38"/>
  <c r="N35"/>
  <c r="N27"/>
  <c r="M38"/>
  <c r="M35"/>
  <c r="M27"/>
  <c r="L27"/>
  <c r="K27"/>
  <c r="J38"/>
  <c r="J35"/>
  <c r="J27"/>
  <c r="J24"/>
  <c r="I38"/>
  <c r="I27"/>
  <c r="I24"/>
  <c r="H38"/>
  <c r="H35"/>
  <c r="H27"/>
  <c r="H24"/>
  <c r="G38"/>
  <c r="G35"/>
  <c r="G27"/>
  <c r="G24"/>
  <c r="R22"/>
  <c r="R20"/>
  <c r="R17"/>
  <c r="R15"/>
  <c r="R13"/>
  <c r="R10"/>
  <c r="R7"/>
  <c r="Q22"/>
  <c r="Q20"/>
  <c r="Q17"/>
  <c r="Q15"/>
  <c r="Q13"/>
  <c r="Q10"/>
  <c r="Q7"/>
  <c r="P20"/>
  <c r="P10"/>
  <c r="N17"/>
  <c r="N10"/>
  <c r="M17"/>
  <c r="M10"/>
  <c r="L7"/>
  <c r="L15"/>
  <c r="K15"/>
  <c r="J22"/>
  <c r="J15"/>
  <c r="J7"/>
  <c r="I22"/>
  <c r="I15"/>
  <c r="I7"/>
  <c r="H20"/>
  <c r="H17"/>
  <c r="H15"/>
  <c r="H13"/>
  <c r="H10"/>
  <c r="H7"/>
  <c r="G20"/>
  <c r="G17"/>
  <c r="G15"/>
  <c r="G13"/>
  <c r="G10"/>
  <c r="G7"/>
  <c r="R96" i="48"/>
  <c r="Q96"/>
  <c r="P96"/>
  <c r="H96"/>
  <c r="G96"/>
  <c r="O96"/>
  <c r="N96"/>
  <c r="M96"/>
  <c r="L96"/>
  <c r="K96"/>
  <c r="J96"/>
  <c r="I96"/>
  <c r="R94"/>
  <c r="Q94"/>
  <c r="R93"/>
  <c r="Q93"/>
  <c r="R92"/>
  <c r="Q92"/>
  <c r="H94"/>
  <c r="H93"/>
  <c r="H92"/>
  <c r="G92"/>
  <c r="G93"/>
  <c r="G94"/>
  <c r="R90"/>
  <c r="Q90"/>
  <c r="R89"/>
  <c r="Q89"/>
  <c r="R86"/>
  <c r="Q86"/>
  <c r="R85"/>
  <c r="Q85"/>
  <c r="R84"/>
  <c r="Q84"/>
  <c r="H90"/>
  <c r="H89"/>
  <c r="H86"/>
  <c r="H85"/>
  <c r="H84"/>
  <c r="G84"/>
  <c r="G89"/>
  <c r="G90"/>
  <c r="G85"/>
  <c r="G86"/>
  <c r="R81"/>
  <c r="Q81"/>
  <c r="R80"/>
  <c r="Q80"/>
  <c r="R79"/>
  <c r="Q79"/>
  <c r="H81"/>
  <c r="H80"/>
  <c r="H79"/>
  <c r="G81"/>
  <c r="G80"/>
  <c r="G79" s="1"/>
  <c r="R76"/>
  <c r="R73"/>
  <c r="R72"/>
  <c r="Q76"/>
  <c r="Q73"/>
  <c r="Q72" s="1"/>
  <c r="H76"/>
  <c r="H73"/>
  <c r="H72"/>
  <c r="G76"/>
  <c r="G73"/>
  <c r="G72" s="1"/>
  <c r="R68"/>
  <c r="R61"/>
  <c r="R58"/>
  <c r="R57" s="1"/>
  <c r="R56" s="1"/>
  <c r="Q68"/>
  <c r="Q61"/>
  <c r="Q58"/>
  <c r="Q57" s="1"/>
  <c r="Q56" s="1"/>
  <c r="H68"/>
  <c r="H61"/>
  <c r="H58"/>
  <c r="H57" s="1"/>
  <c r="H56" s="1"/>
  <c r="G68"/>
  <c r="G61"/>
  <c r="G58"/>
  <c r="G57" s="1"/>
  <c r="G56" s="1"/>
  <c r="R52"/>
  <c r="R49"/>
  <c r="R42"/>
  <c r="R39"/>
  <c r="R38" s="1"/>
  <c r="R37" s="1"/>
  <c r="R32" s="1"/>
  <c r="Q52"/>
  <c r="Q42"/>
  <c r="Q39"/>
  <c r="Q38" s="1"/>
  <c r="Q37" s="1"/>
  <c r="P42"/>
  <c r="P38" s="1"/>
  <c r="P37" s="1"/>
  <c r="H52"/>
  <c r="H49"/>
  <c r="H42"/>
  <c r="H39"/>
  <c r="H38" s="1"/>
  <c r="H37" s="1"/>
  <c r="G52"/>
  <c r="G42"/>
  <c r="G39"/>
  <c r="G38" s="1"/>
  <c r="G37" s="1"/>
  <c r="Q32"/>
  <c r="H32"/>
  <c r="R29"/>
  <c r="H29"/>
  <c r="G32"/>
  <c r="R22"/>
  <c r="R19"/>
  <c r="Q22"/>
  <c r="Q19"/>
  <c r="P22"/>
  <c r="H22"/>
  <c r="H19"/>
  <c r="G22"/>
  <c r="G19"/>
  <c r="R17"/>
  <c r="R14"/>
  <c r="R12"/>
  <c r="R9"/>
  <c r="R7"/>
  <c r="Q17"/>
  <c r="Q14"/>
  <c r="Q12"/>
  <c r="Q9"/>
  <c r="Q7"/>
  <c r="P7"/>
  <c r="H17"/>
  <c r="H14"/>
  <c r="H12"/>
  <c r="H9"/>
  <c r="H7"/>
  <c r="G17"/>
  <c r="G14"/>
  <c r="G12"/>
  <c r="G9"/>
  <c r="G7"/>
  <c r="R37" i="47"/>
  <c r="Q37"/>
  <c r="H37"/>
  <c r="G37"/>
  <c r="P37"/>
  <c r="O37"/>
  <c r="N37"/>
  <c r="M37"/>
  <c r="L37"/>
  <c r="K37"/>
  <c r="J37"/>
  <c r="I37"/>
  <c r="R22"/>
  <c r="R23"/>
  <c r="Q22"/>
  <c r="Q23"/>
  <c r="H22"/>
  <c r="G22"/>
  <c r="H23"/>
  <c r="G23"/>
  <c r="R34"/>
  <c r="Q34"/>
  <c r="H34"/>
  <c r="G34"/>
  <c r="R27"/>
  <c r="Q27"/>
  <c r="H27"/>
  <c r="G27"/>
  <c r="R24"/>
  <c r="Q24"/>
  <c r="H24"/>
  <c r="G24"/>
  <c r="R19"/>
  <c r="R12"/>
  <c r="R9"/>
  <c r="Q19"/>
  <c r="Q12"/>
  <c r="Q9"/>
  <c r="H19"/>
  <c r="H12"/>
  <c r="H9"/>
  <c r="G19"/>
  <c r="G12"/>
  <c r="G9"/>
  <c r="R7"/>
  <c r="Q7"/>
  <c r="H7"/>
  <c r="G7"/>
  <c r="R52" i="46"/>
  <c r="Q52"/>
  <c r="P52"/>
  <c r="O52"/>
  <c r="N52"/>
  <c r="M52"/>
  <c r="L52"/>
  <c r="K52"/>
  <c r="J52"/>
  <c r="I52"/>
  <c r="H52"/>
  <c r="G52"/>
  <c r="R28"/>
  <c r="Q28"/>
  <c r="J28"/>
  <c r="I28"/>
  <c r="H28"/>
  <c r="G28"/>
  <c r="R49"/>
  <c r="R48"/>
  <c r="Q48"/>
  <c r="Q49"/>
  <c r="H48"/>
  <c r="H49"/>
  <c r="G48"/>
  <c r="G49"/>
  <c r="R43"/>
  <c r="R40"/>
  <c r="R33"/>
  <c r="R30"/>
  <c r="R29" s="1"/>
  <c r="Q43"/>
  <c r="Q40"/>
  <c r="Q33"/>
  <c r="Q30"/>
  <c r="Q29" s="1"/>
  <c r="J43"/>
  <c r="J40"/>
  <c r="J33"/>
  <c r="J30"/>
  <c r="J29" s="1"/>
  <c r="I43"/>
  <c r="I33"/>
  <c r="I30"/>
  <c r="I29" s="1"/>
  <c r="H40"/>
  <c r="H33"/>
  <c r="H30"/>
  <c r="H29" s="1"/>
  <c r="G40"/>
  <c r="G33"/>
  <c r="G30"/>
  <c r="G29" s="1"/>
  <c r="R23"/>
  <c r="R20"/>
  <c r="R13"/>
  <c r="R10"/>
  <c r="Q23"/>
  <c r="Q20"/>
  <c r="Q13"/>
  <c r="Q10"/>
  <c r="J23"/>
  <c r="J20"/>
  <c r="J13"/>
  <c r="J10"/>
  <c r="I23"/>
  <c r="I13"/>
  <c r="I10"/>
  <c r="H23"/>
  <c r="H20"/>
  <c r="H13"/>
  <c r="H10"/>
  <c r="G23"/>
  <c r="G20"/>
  <c r="G13"/>
  <c r="G10"/>
  <c r="R7"/>
  <c r="Q7"/>
  <c r="J7"/>
  <c r="I7"/>
  <c r="H7"/>
  <c r="G7"/>
  <c r="R81" i="45"/>
  <c r="Q81"/>
  <c r="N81"/>
  <c r="M81"/>
  <c r="L81"/>
  <c r="K81"/>
  <c r="I81"/>
  <c r="H81"/>
  <c r="G81"/>
  <c r="J81"/>
  <c r="R47"/>
  <c r="Q47"/>
  <c r="N47"/>
  <c r="M47"/>
  <c r="L47"/>
  <c r="K47"/>
  <c r="H47"/>
  <c r="G47"/>
  <c r="R70"/>
  <c r="R78"/>
  <c r="R71"/>
  <c r="Q70"/>
  <c r="Q78"/>
  <c r="Q71"/>
  <c r="N70"/>
  <c r="N78"/>
  <c r="N71"/>
  <c r="M70"/>
  <c r="M78"/>
  <c r="M71"/>
  <c r="H70"/>
  <c r="H78"/>
  <c r="H71"/>
  <c r="G70"/>
  <c r="G78"/>
  <c r="G71"/>
  <c r="R65"/>
  <c r="R63"/>
  <c r="R60"/>
  <c r="R53"/>
  <c r="R49"/>
  <c r="R48" s="1"/>
  <c r="Q65"/>
  <c r="Q63"/>
  <c r="Q60"/>
  <c r="Q53"/>
  <c r="Q49"/>
  <c r="Q48" s="1"/>
  <c r="L65"/>
  <c r="L63"/>
  <c r="L60"/>
  <c r="L53"/>
  <c r="L48" s="1"/>
  <c r="K65"/>
  <c r="K63"/>
  <c r="K60"/>
  <c r="K53"/>
  <c r="K48" s="1"/>
  <c r="H65"/>
  <c r="H63"/>
  <c r="H60"/>
  <c r="H53"/>
  <c r="H49"/>
  <c r="H48" s="1"/>
  <c r="G63"/>
  <c r="G60"/>
  <c r="G53"/>
  <c r="G49"/>
  <c r="G48" s="1"/>
  <c r="R45"/>
  <c r="R38"/>
  <c r="R35"/>
  <c r="R34" s="1"/>
  <c r="R33" s="1"/>
  <c r="Q45"/>
  <c r="Q38"/>
  <c r="Q35"/>
  <c r="Q34" s="1"/>
  <c r="Q33" s="1"/>
  <c r="H45"/>
  <c r="H38"/>
  <c r="H35"/>
  <c r="H34" s="1"/>
  <c r="H33" s="1"/>
  <c r="G45"/>
  <c r="G38"/>
  <c r="G35"/>
  <c r="G34" s="1"/>
  <c r="G33" s="1"/>
  <c r="R28"/>
  <c r="R26"/>
  <c r="R23"/>
  <c r="R16"/>
  <c r="R12"/>
  <c r="Q28"/>
  <c r="Q26"/>
  <c r="Q23"/>
  <c r="Q16"/>
  <c r="Q12"/>
  <c r="N28"/>
  <c r="N16"/>
  <c r="M28"/>
  <c r="M16"/>
  <c r="L28"/>
  <c r="L26"/>
  <c r="L23"/>
  <c r="L16"/>
  <c r="K28"/>
  <c r="K26"/>
  <c r="K23"/>
  <c r="K16"/>
  <c r="H28"/>
  <c r="H26"/>
  <c r="H23"/>
  <c r="H16"/>
  <c r="H12"/>
  <c r="G28"/>
  <c r="G26"/>
  <c r="G23"/>
  <c r="G16"/>
  <c r="G12"/>
  <c r="R9"/>
  <c r="R7"/>
  <c r="Q9"/>
  <c r="Q7"/>
  <c r="N9"/>
  <c r="M9"/>
  <c r="L9"/>
  <c r="K9"/>
  <c r="H9"/>
  <c r="H7"/>
  <c r="G9"/>
  <c r="G7"/>
  <c r="R69" i="44"/>
  <c r="Q69"/>
  <c r="J69"/>
  <c r="I69"/>
  <c r="H69"/>
  <c r="G69"/>
  <c r="R65"/>
  <c r="R66"/>
  <c r="R67"/>
  <c r="Q65"/>
  <c r="Q66"/>
  <c r="Q67"/>
  <c r="H65"/>
  <c r="H67"/>
  <c r="H66"/>
  <c r="G65"/>
  <c r="G66"/>
  <c r="G67"/>
  <c r="R61"/>
  <c r="R60" s="1"/>
  <c r="R56"/>
  <c r="R55" s="1"/>
  <c r="R54" s="1"/>
  <c r="Q61"/>
  <c r="Q60" s="1"/>
  <c r="Q56"/>
  <c r="Q55" s="1"/>
  <c r="Q54" s="1"/>
  <c r="H61"/>
  <c r="H60"/>
  <c r="H56"/>
  <c r="H55"/>
  <c r="H54"/>
  <c r="G61"/>
  <c r="G60" s="1"/>
  <c r="G56"/>
  <c r="G55" s="1"/>
  <c r="G54" s="1"/>
  <c r="R49"/>
  <c r="R45"/>
  <c r="R38"/>
  <c r="R35"/>
  <c r="R34" s="1"/>
  <c r="R33" s="1"/>
  <c r="Q49"/>
  <c r="Q45"/>
  <c r="Q38"/>
  <c r="Q35"/>
  <c r="Q34" s="1"/>
  <c r="Q33" s="1"/>
  <c r="J49"/>
  <c r="J45"/>
  <c r="J38"/>
  <c r="J34" s="1"/>
  <c r="J33" s="1"/>
  <c r="I49"/>
  <c r="I45"/>
  <c r="I38"/>
  <c r="I34" s="1"/>
  <c r="I33" s="1"/>
  <c r="H49"/>
  <c r="H45"/>
  <c r="H38"/>
  <c r="H35"/>
  <c r="H34" s="1"/>
  <c r="H33" s="1"/>
  <c r="G49"/>
  <c r="G45"/>
  <c r="G38"/>
  <c r="G35"/>
  <c r="G34" s="1"/>
  <c r="G33" s="1"/>
  <c r="R28"/>
  <c r="R24"/>
  <c r="R17"/>
  <c r="R14"/>
  <c r="Q28"/>
  <c r="Q24"/>
  <c r="Q17"/>
  <c r="Q14"/>
  <c r="J28"/>
  <c r="J24"/>
  <c r="J17"/>
  <c r="I28"/>
  <c r="I24"/>
  <c r="I17"/>
  <c r="H28"/>
  <c r="H24"/>
  <c r="H17"/>
  <c r="H14"/>
  <c r="G28"/>
  <c r="G24"/>
  <c r="G17"/>
  <c r="G14"/>
  <c r="R7"/>
  <c r="R9"/>
  <c r="R12"/>
  <c r="Q7"/>
  <c r="Q9"/>
  <c r="Q12"/>
  <c r="J7"/>
  <c r="I7"/>
  <c r="H7"/>
  <c r="H12"/>
  <c r="H9"/>
  <c r="G7"/>
  <c r="G12"/>
  <c r="G9"/>
  <c r="R162" i="43"/>
  <c r="R161" s="1"/>
  <c r="R160" s="1"/>
  <c r="R156"/>
  <c r="R155" s="1"/>
  <c r="R154" s="1"/>
  <c r="M174"/>
  <c r="R165"/>
  <c r="R171"/>
  <c r="R170" s="1"/>
  <c r="R164" s="1"/>
  <c r="R166"/>
  <c r="Q171"/>
  <c r="Q170" s="1"/>
  <c r="Q166"/>
  <c r="Q165" s="1"/>
  <c r="Q164" s="1"/>
  <c r="Q162"/>
  <c r="Q161" s="1"/>
  <c r="Q160" s="1"/>
  <c r="Q156"/>
  <c r="Q155" s="1"/>
  <c r="Q154" s="1"/>
  <c r="H171"/>
  <c r="H170" s="1"/>
  <c r="H166"/>
  <c r="H165" s="1"/>
  <c r="H164" s="1"/>
  <c r="H162"/>
  <c r="H161" s="1"/>
  <c r="H160" s="1"/>
  <c r="H156"/>
  <c r="H155" s="1"/>
  <c r="H154" s="1"/>
  <c r="G171"/>
  <c r="G170" s="1"/>
  <c r="G166"/>
  <c r="G165" s="1"/>
  <c r="G164" s="1"/>
  <c r="G162"/>
  <c r="G161" s="1"/>
  <c r="G160" s="1"/>
  <c r="G156"/>
  <c r="G155" s="1"/>
  <c r="G154" s="1"/>
  <c r="R152"/>
  <c r="R145"/>
  <c r="R144" s="1"/>
  <c r="R143" s="1"/>
  <c r="Q152"/>
  <c r="Q145"/>
  <c r="Q144" s="1"/>
  <c r="Q143" s="1"/>
  <c r="H152"/>
  <c r="H145"/>
  <c r="H144" s="1"/>
  <c r="H143" s="1"/>
  <c r="G152"/>
  <c r="G145"/>
  <c r="G144" s="1"/>
  <c r="G143" s="1"/>
  <c r="R136"/>
  <c r="R133"/>
  <c r="R132" s="1"/>
  <c r="R131" s="1"/>
  <c r="Q136"/>
  <c r="Q133"/>
  <c r="Q132" s="1"/>
  <c r="Q131" s="1"/>
  <c r="H136"/>
  <c r="H133"/>
  <c r="H132" s="1"/>
  <c r="H131" s="1"/>
  <c r="G136"/>
  <c r="G133"/>
  <c r="G132" s="1"/>
  <c r="G131" s="1"/>
  <c r="R129"/>
  <c r="R128" s="1"/>
  <c r="R123"/>
  <c r="R122" s="1"/>
  <c r="R117"/>
  <c r="R116" s="1"/>
  <c r="R109"/>
  <c r="R106"/>
  <c r="R105" s="1"/>
  <c r="R98"/>
  <c r="R97" s="1"/>
  <c r="R93"/>
  <c r="R90"/>
  <c r="R83"/>
  <c r="R79"/>
  <c r="R78" s="1"/>
  <c r="R77" s="1"/>
  <c r="Q129"/>
  <c r="Q128" s="1"/>
  <c r="Q123"/>
  <c r="Q122" s="1"/>
  <c r="Q117"/>
  <c r="Q116" s="1"/>
  <c r="Q109"/>
  <c r="Q106"/>
  <c r="Q105" s="1"/>
  <c r="Q98"/>
  <c r="Q97" s="1"/>
  <c r="Q93"/>
  <c r="Q90"/>
  <c r="Q83"/>
  <c r="Q79"/>
  <c r="Q78" s="1"/>
  <c r="Q77" s="1"/>
  <c r="P93"/>
  <c r="P90"/>
  <c r="P78" s="1"/>
  <c r="P77" s="1"/>
  <c r="P174" s="1"/>
  <c r="O90"/>
  <c r="O78" s="1"/>
  <c r="O77" s="1"/>
  <c r="O174" s="1"/>
  <c r="J93"/>
  <c r="J90"/>
  <c r="J83"/>
  <c r="J78" s="1"/>
  <c r="J77" s="1"/>
  <c r="J174" s="1"/>
  <c r="I93"/>
  <c r="I90"/>
  <c r="I83"/>
  <c r="I78" s="1"/>
  <c r="I77" s="1"/>
  <c r="I174" s="1"/>
  <c r="H129"/>
  <c r="H128" s="1"/>
  <c r="H123"/>
  <c r="H122" s="1"/>
  <c r="H117"/>
  <c r="H116" s="1"/>
  <c r="H109"/>
  <c r="H106"/>
  <c r="H105" s="1"/>
  <c r="H98"/>
  <c r="H97" s="1"/>
  <c r="H90"/>
  <c r="H83"/>
  <c r="H79"/>
  <c r="H78" s="1"/>
  <c r="H77" s="1"/>
  <c r="G109"/>
  <c r="G129"/>
  <c r="G128" s="1"/>
  <c r="G123"/>
  <c r="G122" s="1"/>
  <c r="G117"/>
  <c r="G116" s="1"/>
  <c r="G106"/>
  <c r="G105" s="1"/>
  <c r="G98"/>
  <c r="G97" s="1"/>
  <c r="G83"/>
  <c r="G79"/>
  <c r="G78" s="1"/>
  <c r="G77" s="1"/>
  <c r="R73"/>
  <c r="R67"/>
  <c r="R64"/>
  <c r="R63" s="1"/>
  <c r="R56"/>
  <c r="R53"/>
  <c r="R52" s="1"/>
  <c r="R51" s="1"/>
  <c r="Q73"/>
  <c r="Q67"/>
  <c r="Q64"/>
  <c r="Q63" s="1"/>
  <c r="Q56"/>
  <c r="Q53"/>
  <c r="Q52" s="1"/>
  <c r="Q51" s="1"/>
  <c r="L73"/>
  <c r="L67"/>
  <c r="L63" s="1"/>
  <c r="L51" s="1"/>
  <c r="L174" s="1"/>
  <c r="K73"/>
  <c r="K67"/>
  <c r="K63" s="1"/>
  <c r="K51" s="1"/>
  <c r="K174" s="1"/>
  <c r="H64"/>
  <c r="H63" s="1"/>
  <c r="H56"/>
  <c r="H53"/>
  <c r="G64"/>
  <c r="G63" s="1"/>
  <c r="G56"/>
  <c r="G53"/>
  <c r="G52" s="1"/>
  <c r="G51" s="1"/>
  <c r="R45"/>
  <c r="R42"/>
  <c r="R40"/>
  <c r="R33"/>
  <c r="R29"/>
  <c r="Q45"/>
  <c r="Q42"/>
  <c r="Q40"/>
  <c r="Q33"/>
  <c r="Q29"/>
  <c r="P45"/>
  <c r="P42"/>
  <c r="O42"/>
  <c r="L45"/>
  <c r="L33"/>
  <c r="K45"/>
  <c r="K33"/>
  <c r="J45"/>
  <c r="J42"/>
  <c r="J33"/>
  <c r="I45"/>
  <c r="I42"/>
  <c r="I33"/>
  <c r="H45"/>
  <c r="H42"/>
  <c r="H40"/>
  <c r="H33"/>
  <c r="H29"/>
  <c r="G45"/>
  <c r="G40"/>
  <c r="G33"/>
  <c r="G29"/>
  <c r="H21"/>
  <c r="R25"/>
  <c r="R23"/>
  <c r="R21"/>
  <c r="R19"/>
  <c r="R17"/>
  <c r="R10"/>
  <c r="R7"/>
  <c r="Q25"/>
  <c r="Q23"/>
  <c r="Q21"/>
  <c r="Q19"/>
  <c r="Q17"/>
  <c r="Q10"/>
  <c r="Q7"/>
  <c r="P10"/>
  <c r="P28" s="1"/>
  <c r="O10"/>
  <c r="O28" s="1"/>
  <c r="L7"/>
  <c r="L28" s="1"/>
  <c r="K7"/>
  <c r="K28" s="1"/>
  <c r="J10"/>
  <c r="J28" s="1"/>
  <c r="I10"/>
  <c r="I28" s="1"/>
  <c r="H25"/>
  <c r="H23"/>
  <c r="H19"/>
  <c r="H17"/>
  <c r="H10"/>
  <c r="H7"/>
  <c r="G25"/>
  <c r="G23"/>
  <c r="G21"/>
  <c r="G19"/>
  <c r="G17"/>
  <c r="G10"/>
  <c r="G7"/>
  <c r="R45" i="42"/>
  <c r="R44" s="1"/>
  <c r="R43" s="1"/>
  <c r="R40"/>
  <c r="R38"/>
  <c r="R31"/>
  <c r="R28"/>
  <c r="R27" s="1"/>
  <c r="R26" s="1"/>
  <c r="Q45"/>
  <c r="Q44" s="1"/>
  <c r="Q43" s="1"/>
  <c r="Q40"/>
  <c r="Q38"/>
  <c r="Q31"/>
  <c r="Q28"/>
  <c r="Q27" s="1"/>
  <c r="Q26" s="1"/>
  <c r="J31"/>
  <c r="J27"/>
  <c r="J26"/>
  <c r="J49" s="1"/>
  <c r="I31"/>
  <c r="I27" s="1"/>
  <c r="I26" s="1"/>
  <c r="I49" s="1"/>
  <c r="H45"/>
  <c r="H44" s="1"/>
  <c r="H43" s="1"/>
  <c r="H40"/>
  <c r="H38"/>
  <c r="H31"/>
  <c r="H28"/>
  <c r="H27" s="1"/>
  <c r="H26" s="1"/>
  <c r="G44"/>
  <c r="G43" s="1"/>
  <c r="G45"/>
  <c r="G40"/>
  <c r="G38"/>
  <c r="G31"/>
  <c r="G28"/>
  <c r="G27" s="1"/>
  <c r="G26" s="1"/>
  <c r="R23"/>
  <c r="R21"/>
  <c r="R14"/>
  <c r="R11"/>
  <c r="Q23"/>
  <c r="Q21"/>
  <c r="Q14"/>
  <c r="Q11"/>
  <c r="J14"/>
  <c r="I14"/>
  <c r="H23"/>
  <c r="H21"/>
  <c r="H14"/>
  <c r="H11"/>
  <c r="G23"/>
  <c r="G21"/>
  <c r="G14"/>
  <c r="G11"/>
  <c r="R7"/>
  <c r="R9"/>
  <c r="Q7"/>
  <c r="Q9"/>
  <c r="J7"/>
  <c r="I7"/>
  <c r="H7"/>
  <c r="H9"/>
  <c r="G7"/>
  <c r="G9"/>
  <c r="R53" i="41"/>
  <c r="Q45"/>
  <c r="Q30"/>
  <c r="J53"/>
  <c r="I53"/>
  <c r="H53"/>
  <c r="G53"/>
  <c r="R51"/>
  <c r="Q51"/>
  <c r="R50"/>
  <c r="Q50"/>
  <c r="R49"/>
  <c r="Q49"/>
  <c r="H51"/>
  <c r="H50"/>
  <c r="H49"/>
  <c r="G49"/>
  <c r="G50"/>
  <c r="G51"/>
  <c r="R29"/>
  <c r="R30"/>
  <c r="R45"/>
  <c r="R41"/>
  <c r="R34"/>
  <c r="R31"/>
  <c r="Q29"/>
  <c r="Q53" s="1"/>
  <c r="Q41"/>
  <c r="Q34"/>
  <c r="Q31"/>
  <c r="J29"/>
  <c r="J30"/>
  <c r="J45"/>
  <c r="J41"/>
  <c r="J34"/>
  <c r="I29"/>
  <c r="I45"/>
  <c r="I30"/>
  <c r="I41"/>
  <c r="I34"/>
  <c r="H29"/>
  <c r="H30"/>
  <c r="H41"/>
  <c r="H34"/>
  <c r="H31"/>
  <c r="G29"/>
  <c r="G30"/>
  <c r="G41"/>
  <c r="G34"/>
  <c r="G31"/>
  <c r="R25"/>
  <c r="R21"/>
  <c r="R14"/>
  <c r="R11"/>
  <c r="Q25"/>
  <c r="Q21"/>
  <c r="Q14"/>
  <c r="Q11"/>
  <c r="J25"/>
  <c r="J21"/>
  <c r="J14"/>
  <c r="I25"/>
  <c r="I21"/>
  <c r="I14"/>
  <c r="H21"/>
  <c r="H14"/>
  <c r="H11"/>
  <c r="G21"/>
  <c r="G14"/>
  <c r="G11"/>
  <c r="R9"/>
  <c r="R7"/>
  <c r="Q9"/>
  <c r="Q7"/>
  <c r="J7"/>
  <c r="I7"/>
  <c r="H9"/>
  <c r="H7"/>
  <c r="G9"/>
  <c r="G7"/>
  <c r="R45" i="40"/>
  <c r="Q45"/>
  <c r="H45"/>
  <c r="G45"/>
  <c r="R37"/>
  <c r="R38"/>
  <c r="R42"/>
  <c r="R39"/>
  <c r="Q37"/>
  <c r="Q38"/>
  <c r="Q42"/>
  <c r="Q39"/>
  <c r="H37"/>
  <c r="H38"/>
  <c r="H42"/>
  <c r="H39"/>
  <c r="G37"/>
  <c r="G38"/>
  <c r="G42"/>
  <c r="G39"/>
  <c r="H35"/>
  <c r="H28"/>
  <c r="H25"/>
  <c r="H24" s="1"/>
  <c r="H23" s="1"/>
  <c r="G35"/>
  <c r="G28"/>
  <c r="G25"/>
  <c r="G24" s="1"/>
  <c r="G23" s="1"/>
  <c r="R35"/>
  <c r="R28"/>
  <c r="R25"/>
  <c r="R24" s="1"/>
  <c r="R23" s="1"/>
  <c r="Q35"/>
  <c r="Q25"/>
  <c r="Q28"/>
  <c r="R21"/>
  <c r="R14"/>
  <c r="R11"/>
  <c r="Q21"/>
  <c r="Q14"/>
  <c r="Q11"/>
  <c r="H21"/>
  <c r="H14"/>
  <c r="H11"/>
  <c r="G21"/>
  <c r="G14"/>
  <c r="G11"/>
  <c r="R7"/>
  <c r="R9"/>
  <c r="Q7"/>
  <c r="Q9"/>
  <c r="H7"/>
  <c r="H9"/>
  <c r="G7"/>
  <c r="G9"/>
  <c r="R176" i="39"/>
  <c r="Q176"/>
  <c r="P176"/>
  <c r="O176"/>
  <c r="L176"/>
  <c r="K176"/>
  <c r="J176"/>
  <c r="I176"/>
  <c r="H176"/>
  <c r="G176"/>
  <c r="R168"/>
  <c r="R169"/>
  <c r="R170"/>
  <c r="Q168"/>
  <c r="Q169"/>
  <c r="Q170"/>
  <c r="H168"/>
  <c r="H169"/>
  <c r="H170"/>
  <c r="G168"/>
  <c r="G169"/>
  <c r="G170"/>
  <c r="R166"/>
  <c r="R165" s="1"/>
  <c r="R164" s="1"/>
  <c r="Q166"/>
  <c r="Q165" s="1"/>
  <c r="Q164" s="1"/>
  <c r="H166"/>
  <c r="H165" s="1"/>
  <c r="H164" s="1"/>
  <c r="G166"/>
  <c r="G165" s="1"/>
  <c r="G164" s="1"/>
  <c r="R162"/>
  <c r="R155"/>
  <c r="R154" s="1"/>
  <c r="R153" s="1"/>
  <c r="Q162"/>
  <c r="Q155"/>
  <c r="Q154" s="1"/>
  <c r="Q153" s="1"/>
  <c r="J155"/>
  <c r="J154" s="1"/>
  <c r="J153" s="1"/>
  <c r="I155"/>
  <c r="I154" s="1"/>
  <c r="I153" s="1"/>
  <c r="H162"/>
  <c r="H155"/>
  <c r="H154" s="1"/>
  <c r="H153" s="1"/>
  <c r="G162"/>
  <c r="G155"/>
  <c r="G154" s="1"/>
  <c r="G153" s="1"/>
  <c r="G151"/>
  <c r="G150" s="1"/>
  <c r="H151"/>
  <c r="H150" s="1"/>
  <c r="I151"/>
  <c r="I150" s="1"/>
  <c r="J151"/>
  <c r="J150" s="1"/>
  <c r="Q151"/>
  <c r="Q150" s="1"/>
  <c r="R151"/>
  <c r="R150" s="1"/>
  <c r="R143"/>
  <c r="R142" s="1"/>
  <c r="Q143"/>
  <c r="Q142" s="1"/>
  <c r="L143"/>
  <c r="L142" s="1"/>
  <c r="L137" s="1"/>
  <c r="K143"/>
  <c r="K142" s="1"/>
  <c r="K137" s="1"/>
  <c r="H143"/>
  <c r="H142" s="1"/>
  <c r="G143"/>
  <c r="G142" s="1"/>
  <c r="R139"/>
  <c r="R138" s="1"/>
  <c r="R137" s="1"/>
  <c r="Q139"/>
  <c r="Q138" s="1"/>
  <c r="Q137" s="1"/>
  <c r="J139"/>
  <c r="J138" s="1"/>
  <c r="J137" s="1"/>
  <c r="I139"/>
  <c r="I138" s="1"/>
  <c r="I137" s="1"/>
  <c r="H139"/>
  <c r="H138" s="1"/>
  <c r="H137" s="1"/>
  <c r="G139"/>
  <c r="G138" s="1"/>
  <c r="R135"/>
  <c r="R133"/>
  <c r="R132" s="1"/>
  <c r="R131" s="1"/>
  <c r="Q135"/>
  <c r="Q133"/>
  <c r="Q132" s="1"/>
  <c r="Q131" s="1"/>
  <c r="H135"/>
  <c r="H133"/>
  <c r="H132" s="1"/>
  <c r="H131" s="1"/>
  <c r="G135"/>
  <c r="G133"/>
  <c r="G132" s="1"/>
  <c r="G131" s="1"/>
  <c r="R106"/>
  <c r="R100"/>
  <c r="R96"/>
  <c r="R95" s="1"/>
  <c r="Q106"/>
  <c r="Q100"/>
  <c r="Q96"/>
  <c r="Q95" s="1"/>
  <c r="J106"/>
  <c r="J100"/>
  <c r="J95" s="1"/>
  <c r="I100"/>
  <c r="I95" s="1"/>
  <c r="H106"/>
  <c r="H100"/>
  <c r="H96"/>
  <c r="H95"/>
  <c r="R128"/>
  <c r="R127" s="1"/>
  <c r="Q128"/>
  <c r="Q127" s="1"/>
  <c r="H128"/>
  <c r="H127" s="1"/>
  <c r="G128"/>
  <c r="G127" s="1"/>
  <c r="L125"/>
  <c r="L118"/>
  <c r="L117" s="1"/>
  <c r="L94" s="1"/>
  <c r="R125"/>
  <c r="R118"/>
  <c r="R117" s="1"/>
  <c r="Q118"/>
  <c r="Q117" s="1"/>
  <c r="K118"/>
  <c r="K117" s="1"/>
  <c r="K94" s="1"/>
  <c r="J125"/>
  <c r="J118"/>
  <c r="J117" s="1"/>
  <c r="I118"/>
  <c r="I117" s="1"/>
  <c r="H125"/>
  <c r="H118"/>
  <c r="H117" s="1"/>
  <c r="G118"/>
  <c r="G117" s="1"/>
  <c r="R115"/>
  <c r="R110"/>
  <c r="R109" s="1"/>
  <c r="Q115"/>
  <c r="Q110"/>
  <c r="Q109" s="1"/>
  <c r="J110"/>
  <c r="J109" s="1"/>
  <c r="I110"/>
  <c r="I109" s="1"/>
  <c r="H115"/>
  <c r="H110"/>
  <c r="H109" s="1"/>
  <c r="H94" s="1"/>
  <c r="G115"/>
  <c r="G110"/>
  <c r="G109" s="1"/>
  <c r="G106"/>
  <c r="G100"/>
  <c r="G96"/>
  <c r="G95" s="1"/>
  <c r="G94" s="1"/>
  <c r="R69"/>
  <c r="R91"/>
  <c r="R90" s="1"/>
  <c r="R88"/>
  <c r="R86"/>
  <c r="R85" s="1"/>
  <c r="R82"/>
  <c r="R81" s="1"/>
  <c r="R79"/>
  <c r="R72"/>
  <c r="R68" s="1"/>
  <c r="Q91"/>
  <c r="Q90" s="1"/>
  <c r="Q88"/>
  <c r="Q86"/>
  <c r="Q85" s="1"/>
  <c r="Q82"/>
  <c r="Q81" s="1"/>
  <c r="Q72"/>
  <c r="Q69"/>
  <c r="Q68" s="1"/>
  <c r="P82"/>
  <c r="P81" s="1"/>
  <c r="P72"/>
  <c r="P68" s="1"/>
  <c r="O72"/>
  <c r="O68" s="1"/>
  <c r="J72"/>
  <c r="J68"/>
  <c r="I72"/>
  <c r="I68" s="1"/>
  <c r="H88"/>
  <c r="H86"/>
  <c r="H85" s="1"/>
  <c r="H91"/>
  <c r="H90" s="1"/>
  <c r="H82"/>
  <c r="H81" s="1"/>
  <c r="H79"/>
  <c r="H72"/>
  <c r="H69"/>
  <c r="H68" s="1"/>
  <c r="G91"/>
  <c r="G90" s="1"/>
  <c r="G88"/>
  <c r="G86"/>
  <c r="G85" s="1"/>
  <c r="G82"/>
  <c r="G81" s="1"/>
  <c r="G72"/>
  <c r="G69"/>
  <c r="G68" s="1"/>
  <c r="R64"/>
  <c r="R57"/>
  <c r="R54"/>
  <c r="R53" s="1"/>
  <c r="R52" s="1"/>
  <c r="Q64"/>
  <c r="Q57"/>
  <c r="Q54"/>
  <c r="Q53" s="1"/>
  <c r="Q52" s="1"/>
  <c r="P64"/>
  <c r="P57"/>
  <c r="P53" s="1"/>
  <c r="P52" s="1"/>
  <c r="O64"/>
  <c r="O57"/>
  <c r="O53" s="1"/>
  <c r="O52" s="1"/>
  <c r="J64"/>
  <c r="J57"/>
  <c r="J53" s="1"/>
  <c r="J52" s="1"/>
  <c r="I64"/>
  <c r="I57"/>
  <c r="I53" s="1"/>
  <c r="I52" s="1"/>
  <c r="H64"/>
  <c r="H57"/>
  <c r="H54"/>
  <c r="H53" s="1"/>
  <c r="H52" s="1"/>
  <c r="G64"/>
  <c r="G57"/>
  <c r="G54"/>
  <c r="G53" s="1"/>
  <c r="G52" s="1"/>
  <c r="R47"/>
  <c r="R43"/>
  <c r="R41"/>
  <c r="R34"/>
  <c r="R30"/>
  <c r="Q47"/>
  <c r="Q43"/>
  <c r="Q41"/>
  <c r="Q34"/>
  <c r="Q30"/>
  <c r="P47"/>
  <c r="P43"/>
  <c r="P34"/>
  <c r="O43"/>
  <c r="O34"/>
  <c r="L43"/>
  <c r="L34"/>
  <c r="K34"/>
  <c r="J47"/>
  <c r="J43"/>
  <c r="J34"/>
  <c r="I47"/>
  <c r="I43"/>
  <c r="I34"/>
  <c r="H47"/>
  <c r="H43"/>
  <c r="H41"/>
  <c r="H34"/>
  <c r="H30"/>
  <c r="G47"/>
  <c r="G43"/>
  <c r="G41"/>
  <c r="G34"/>
  <c r="G30"/>
  <c r="R28"/>
  <c r="R26"/>
  <c r="R24"/>
  <c r="R20"/>
  <c r="R18"/>
  <c r="R13"/>
  <c r="R7"/>
  <c r="Q28"/>
  <c r="Q26"/>
  <c r="Q24"/>
  <c r="Q20"/>
  <c r="Q18"/>
  <c r="Q13"/>
  <c r="Q7"/>
  <c r="P7"/>
  <c r="O7"/>
  <c r="K20"/>
  <c r="K13"/>
  <c r="J24"/>
  <c r="J20"/>
  <c r="J13"/>
  <c r="J7"/>
  <c r="I24"/>
  <c r="I20"/>
  <c r="I13"/>
  <c r="I7"/>
  <c r="H28"/>
  <c r="H26"/>
  <c r="H24"/>
  <c r="H20"/>
  <c r="H18"/>
  <c r="H13"/>
  <c r="H7"/>
  <c r="G28"/>
  <c r="G26"/>
  <c r="G24"/>
  <c r="G20"/>
  <c r="G18"/>
  <c r="G13"/>
  <c r="G7"/>
  <c r="R39" i="38"/>
  <c r="Q39"/>
  <c r="H39"/>
  <c r="G39"/>
  <c r="R35"/>
  <c r="Q35"/>
  <c r="H35"/>
  <c r="G35"/>
  <c r="R28"/>
  <c r="Q28"/>
  <c r="H28"/>
  <c r="G28"/>
  <c r="R25"/>
  <c r="Q25"/>
  <c r="H25"/>
  <c r="G25"/>
  <c r="R23"/>
  <c r="Q23"/>
  <c r="H23"/>
  <c r="G23"/>
  <c r="R7"/>
  <c r="R19"/>
  <c r="R12"/>
  <c r="R9"/>
  <c r="Q7"/>
  <c r="Q19"/>
  <c r="Q12"/>
  <c r="Q9"/>
  <c r="H7"/>
  <c r="H19"/>
  <c r="H12"/>
  <c r="H9"/>
  <c r="G7"/>
  <c r="G19"/>
  <c r="G12"/>
  <c r="G9"/>
  <c r="R43" i="37"/>
  <c r="Q43"/>
  <c r="H43"/>
  <c r="G43"/>
  <c r="R39"/>
  <c r="Q39"/>
  <c r="H39"/>
  <c r="G39"/>
  <c r="R37"/>
  <c r="Q37"/>
  <c r="H37"/>
  <c r="G37"/>
  <c r="R30"/>
  <c r="Q30"/>
  <c r="H30"/>
  <c r="G30"/>
  <c r="R27"/>
  <c r="Q27"/>
  <c r="H27"/>
  <c r="G27"/>
  <c r="R25"/>
  <c r="Q25"/>
  <c r="H25"/>
  <c r="G25"/>
  <c r="R7"/>
  <c r="R21"/>
  <c r="R19"/>
  <c r="R12"/>
  <c r="R9"/>
  <c r="Q7"/>
  <c r="Q21"/>
  <c r="Q19"/>
  <c r="Q12"/>
  <c r="Q9"/>
  <c r="H7"/>
  <c r="H21"/>
  <c r="H19"/>
  <c r="H12"/>
  <c r="H9"/>
  <c r="G7"/>
  <c r="G21"/>
  <c r="G19"/>
  <c r="G12"/>
  <c r="G9"/>
  <c r="R39" i="36"/>
  <c r="Q39"/>
  <c r="H39"/>
  <c r="G39"/>
  <c r="R37"/>
  <c r="Q37"/>
  <c r="H37"/>
  <c r="G37"/>
  <c r="R35"/>
  <c r="H35"/>
  <c r="R28"/>
  <c r="Q28"/>
  <c r="H28"/>
  <c r="G28"/>
  <c r="R25"/>
  <c r="Q25"/>
  <c r="H25"/>
  <c r="G25"/>
  <c r="R23"/>
  <c r="Q23"/>
  <c r="H23"/>
  <c r="G23"/>
  <c r="R7"/>
  <c r="R21"/>
  <c r="R19"/>
  <c r="R12"/>
  <c r="R9"/>
  <c r="Q7"/>
  <c r="Q21"/>
  <c r="Q12"/>
  <c r="Q9"/>
  <c r="H7"/>
  <c r="H21"/>
  <c r="H19"/>
  <c r="H12"/>
  <c r="H9"/>
  <c r="G7"/>
  <c r="G21"/>
  <c r="G12"/>
  <c r="G9"/>
  <c r="R63" i="35"/>
  <c r="Q63"/>
  <c r="H63"/>
  <c r="G63"/>
  <c r="J63"/>
  <c r="I63"/>
  <c r="R53"/>
  <c r="R59"/>
  <c r="R60"/>
  <c r="R54"/>
  <c r="R55"/>
  <c r="Q53"/>
  <c r="Q59"/>
  <c r="Q60"/>
  <c r="Q54"/>
  <c r="Q55"/>
  <c r="H53"/>
  <c r="H54"/>
  <c r="H59"/>
  <c r="H60"/>
  <c r="G53"/>
  <c r="G54"/>
  <c r="G59"/>
  <c r="G60"/>
  <c r="H55"/>
  <c r="G55"/>
  <c r="R50"/>
  <c r="R47"/>
  <c r="R44"/>
  <c r="R42"/>
  <c r="R35"/>
  <c r="R32"/>
  <c r="R31" s="1"/>
  <c r="R30" s="1"/>
  <c r="Q50"/>
  <c r="Q47"/>
  <c r="Q44"/>
  <c r="Q35"/>
  <c r="Q32"/>
  <c r="Q31" s="1"/>
  <c r="Q30" s="1"/>
  <c r="H50"/>
  <c r="H47"/>
  <c r="H44"/>
  <c r="H42"/>
  <c r="H35"/>
  <c r="H32"/>
  <c r="H31" s="1"/>
  <c r="H30" s="1"/>
  <c r="G50"/>
  <c r="G47"/>
  <c r="G44"/>
  <c r="G35"/>
  <c r="G32"/>
  <c r="G31" s="1"/>
  <c r="R27"/>
  <c r="R24"/>
  <c r="R17"/>
  <c r="R14"/>
  <c r="Q27"/>
  <c r="Q24"/>
  <c r="Q17"/>
  <c r="Q14"/>
  <c r="H27"/>
  <c r="H24"/>
  <c r="H17"/>
  <c r="H14"/>
  <c r="G27"/>
  <c r="G24"/>
  <c r="G17"/>
  <c r="G14"/>
  <c r="R11"/>
  <c r="R7"/>
  <c r="Q11"/>
  <c r="Q7"/>
  <c r="H11"/>
  <c r="H7"/>
  <c r="G11"/>
  <c r="G7"/>
  <c r="R79" i="34"/>
  <c r="R74"/>
  <c r="R76"/>
  <c r="R67"/>
  <c r="R69"/>
  <c r="R63"/>
  <c r="R53"/>
  <c r="R58"/>
  <c r="R55"/>
  <c r="R34"/>
  <c r="R49"/>
  <c r="R46"/>
  <c r="R39"/>
  <c r="R36"/>
  <c r="Q79"/>
  <c r="Q74"/>
  <c r="Q76"/>
  <c r="Q69"/>
  <c r="Q67"/>
  <c r="Q63"/>
  <c r="Q65"/>
  <c r="Q53"/>
  <c r="Q58"/>
  <c r="Q55"/>
  <c r="Q34"/>
  <c r="Q49"/>
  <c r="Q46"/>
  <c r="Q39"/>
  <c r="Q36"/>
  <c r="P39"/>
  <c r="P34"/>
  <c r="O34"/>
  <c r="O39"/>
  <c r="J79"/>
  <c r="I79"/>
  <c r="J39"/>
  <c r="J34"/>
  <c r="I34"/>
  <c r="I39"/>
  <c r="H79"/>
  <c r="H74"/>
  <c r="H76"/>
  <c r="H67"/>
  <c r="H69"/>
  <c r="H63"/>
  <c r="H65"/>
  <c r="H53"/>
  <c r="H58"/>
  <c r="H55"/>
  <c r="H34"/>
  <c r="H49"/>
  <c r="H46"/>
  <c r="H39"/>
  <c r="H36"/>
  <c r="G79"/>
  <c r="G76"/>
  <c r="G67"/>
  <c r="G74"/>
  <c r="G69"/>
  <c r="G65"/>
  <c r="G53"/>
  <c r="G58"/>
  <c r="G55"/>
  <c r="G34"/>
  <c r="G49"/>
  <c r="G46"/>
  <c r="G39"/>
  <c r="G36"/>
  <c r="G30"/>
  <c r="G27"/>
  <c r="G20"/>
  <c r="G17"/>
  <c r="R17"/>
  <c r="R20"/>
  <c r="R27"/>
  <c r="R30"/>
  <c r="Q30"/>
  <c r="Q27"/>
  <c r="Q20"/>
  <c r="Q17"/>
  <c r="P20"/>
  <c r="O20"/>
  <c r="J20"/>
  <c r="I20"/>
  <c r="H30"/>
  <c r="H27"/>
  <c r="H20"/>
  <c r="H17"/>
  <c r="R9"/>
  <c r="R7"/>
  <c r="R15"/>
  <c r="R13"/>
  <c r="R11"/>
  <c r="Q15"/>
  <c r="Q13"/>
  <c r="Q11"/>
  <c r="Q9"/>
  <c r="Q7"/>
  <c r="P7"/>
  <c r="O7"/>
  <c r="J7"/>
  <c r="I7"/>
  <c r="H15"/>
  <c r="H13"/>
  <c r="H11"/>
  <c r="H9"/>
  <c r="H7"/>
  <c r="G15"/>
  <c r="G13"/>
  <c r="G11"/>
  <c r="G9"/>
  <c r="G7"/>
  <c r="R45" i="33"/>
  <c r="Q45"/>
  <c r="H45"/>
  <c r="G45"/>
  <c r="J45"/>
  <c r="I45"/>
  <c r="R41"/>
  <c r="Q41"/>
  <c r="H41"/>
  <c r="G41"/>
  <c r="R38"/>
  <c r="H38"/>
  <c r="R31"/>
  <c r="Q31"/>
  <c r="H31"/>
  <c r="G31"/>
  <c r="R28"/>
  <c r="Q28"/>
  <c r="H28"/>
  <c r="G28"/>
  <c r="R27"/>
  <c r="Q27"/>
  <c r="H27"/>
  <c r="G27"/>
  <c r="R26"/>
  <c r="Q26"/>
  <c r="H26"/>
  <c r="G26"/>
  <c r="R7"/>
  <c r="R8"/>
  <c r="R22"/>
  <c r="R19"/>
  <c r="R12"/>
  <c r="R9"/>
  <c r="Q7"/>
  <c r="Q8"/>
  <c r="Q22"/>
  <c r="Q12"/>
  <c r="Q9"/>
  <c r="H7"/>
  <c r="H8"/>
  <c r="H22"/>
  <c r="H19"/>
  <c r="H12"/>
  <c r="H9"/>
  <c r="G7"/>
  <c r="G8"/>
  <c r="G22"/>
  <c r="G12"/>
  <c r="G9"/>
  <c r="R41" i="32"/>
  <c r="Q41"/>
  <c r="J41"/>
  <c r="I41"/>
  <c r="H41"/>
  <c r="G41"/>
  <c r="R38"/>
  <c r="Q38"/>
  <c r="J38"/>
  <c r="I38"/>
  <c r="H38"/>
  <c r="G38"/>
  <c r="R36"/>
  <c r="Q36"/>
  <c r="J36"/>
  <c r="I36"/>
  <c r="R29"/>
  <c r="Q29"/>
  <c r="J29"/>
  <c r="I29"/>
  <c r="H29"/>
  <c r="G29"/>
  <c r="R26"/>
  <c r="Q26"/>
  <c r="H26"/>
  <c r="G26"/>
  <c r="R25"/>
  <c r="Q25"/>
  <c r="J25"/>
  <c r="I25"/>
  <c r="H25"/>
  <c r="G25"/>
  <c r="R24"/>
  <c r="Q24"/>
  <c r="J24"/>
  <c r="I24"/>
  <c r="H24"/>
  <c r="G24"/>
  <c r="R7"/>
  <c r="R8"/>
  <c r="R21"/>
  <c r="R19"/>
  <c r="R12"/>
  <c r="R9"/>
  <c r="Q7"/>
  <c r="Q8"/>
  <c r="Q21"/>
  <c r="Q19"/>
  <c r="Q12"/>
  <c r="Q9"/>
  <c r="J7"/>
  <c r="J8"/>
  <c r="J21"/>
  <c r="J19"/>
  <c r="J12"/>
  <c r="I7"/>
  <c r="I8"/>
  <c r="I21"/>
  <c r="I19"/>
  <c r="I12"/>
  <c r="H7"/>
  <c r="H8"/>
  <c r="H21"/>
  <c r="H12"/>
  <c r="H9"/>
  <c r="G7"/>
  <c r="G8"/>
  <c r="G21"/>
  <c r="G12"/>
  <c r="G9"/>
  <c r="R43" i="31"/>
  <c r="Q43"/>
  <c r="H43"/>
  <c r="G43"/>
  <c r="R39"/>
  <c r="Q39"/>
  <c r="H39"/>
  <c r="G39"/>
  <c r="R37"/>
  <c r="Q37"/>
  <c r="H37"/>
  <c r="G37"/>
  <c r="R30"/>
  <c r="Q30"/>
  <c r="H30"/>
  <c r="G30"/>
  <c r="R27"/>
  <c r="Q27"/>
  <c r="H27"/>
  <c r="G27"/>
  <c r="R26"/>
  <c r="Q26"/>
  <c r="H26"/>
  <c r="G26"/>
  <c r="R25"/>
  <c r="Q25"/>
  <c r="H25"/>
  <c r="G25"/>
  <c r="R7"/>
  <c r="R8"/>
  <c r="R21"/>
  <c r="R19"/>
  <c r="R12"/>
  <c r="R9"/>
  <c r="Q7"/>
  <c r="Q8"/>
  <c r="Q21"/>
  <c r="Q19"/>
  <c r="Q12"/>
  <c r="Q9"/>
  <c r="H7"/>
  <c r="H8"/>
  <c r="H21"/>
  <c r="H19"/>
  <c r="H12"/>
  <c r="H9"/>
  <c r="G7"/>
  <c r="G8"/>
  <c r="G21"/>
  <c r="G19"/>
  <c r="G12"/>
  <c r="G9"/>
  <c r="R108" i="30"/>
  <c r="Q108"/>
  <c r="L108"/>
  <c r="K108"/>
  <c r="J108"/>
  <c r="I108"/>
  <c r="H108"/>
  <c r="G108"/>
  <c r="N108"/>
  <c r="M108"/>
  <c r="R102"/>
  <c r="R99"/>
  <c r="R98"/>
  <c r="R97"/>
  <c r="Q97"/>
  <c r="Q98"/>
  <c r="Q102"/>
  <c r="Q99"/>
  <c r="H97"/>
  <c r="H98"/>
  <c r="H102"/>
  <c r="H99"/>
  <c r="G97"/>
  <c r="G98"/>
  <c r="G102"/>
  <c r="G99"/>
  <c r="R95"/>
  <c r="R93"/>
  <c r="R86"/>
  <c r="R85" s="1"/>
  <c r="R84" s="1"/>
  <c r="Q95"/>
  <c r="Q93"/>
  <c r="Q86"/>
  <c r="Q85" s="1"/>
  <c r="Q84" s="1"/>
  <c r="H95"/>
  <c r="H93"/>
  <c r="H86"/>
  <c r="H85" s="1"/>
  <c r="H84" s="1"/>
  <c r="G95"/>
  <c r="G93"/>
  <c r="G86"/>
  <c r="G85" s="1"/>
  <c r="G84" s="1"/>
  <c r="R82"/>
  <c r="Q82"/>
  <c r="R81"/>
  <c r="Q81"/>
  <c r="H82"/>
  <c r="H81"/>
  <c r="G82"/>
  <c r="G81" s="1"/>
  <c r="R78"/>
  <c r="R77"/>
  <c r="Q78"/>
  <c r="Q77" s="1"/>
  <c r="H78"/>
  <c r="H77" s="1"/>
  <c r="G78"/>
  <c r="G77" s="1"/>
  <c r="R74"/>
  <c r="R72"/>
  <c r="R66"/>
  <c r="R63"/>
  <c r="R62" s="1"/>
  <c r="Q74"/>
  <c r="Q72"/>
  <c r="Q66"/>
  <c r="Q63"/>
  <c r="Q62" s="1"/>
  <c r="L74"/>
  <c r="L72"/>
  <c r="L66"/>
  <c r="L62" s="1"/>
  <c r="L35" s="1"/>
  <c r="K74"/>
  <c r="K72"/>
  <c r="K66"/>
  <c r="K62" s="1"/>
  <c r="K35" s="1"/>
  <c r="H63"/>
  <c r="H62" s="1"/>
  <c r="G63"/>
  <c r="G62" s="1"/>
  <c r="R57"/>
  <c r="R54"/>
  <c r="R53" s="1"/>
  <c r="Q57"/>
  <c r="Q54"/>
  <c r="Q53" s="1"/>
  <c r="J57"/>
  <c r="J53" s="1"/>
  <c r="I57"/>
  <c r="I53" s="1"/>
  <c r="H57"/>
  <c r="H54"/>
  <c r="H53" s="1"/>
  <c r="G57"/>
  <c r="G54"/>
  <c r="G53" s="1"/>
  <c r="R51"/>
  <c r="R47"/>
  <c r="R40"/>
  <c r="R37"/>
  <c r="R36" s="1"/>
  <c r="R35" s="1"/>
  <c r="Q51"/>
  <c r="Q47"/>
  <c r="Q40"/>
  <c r="Q37"/>
  <c r="Q36" s="1"/>
  <c r="Q35" s="1"/>
  <c r="J51"/>
  <c r="J47"/>
  <c r="J40"/>
  <c r="J36" s="1"/>
  <c r="J35" s="1"/>
  <c r="I51"/>
  <c r="I47"/>
  <c r="I40"/>
  <c r="I36" s="1"/>
  <c r="I35" s="1"/>
  <c r="H47"/>
  <c r="H40"/>
  <c r="H37"/>
  <c r="H36" s="1"/>
  <c r="H35" s="1"/>
  <c r="G47"/>
  <c r="G40"/>
  <c r="G37"/>
  <c r="G36" s="1"/>
  <c r="G35" s="1"/>
  <c r="R31"/>
  <c r="R27"/>
  <c r="R20"/>
  <c r="R17"/>
  <c r="Q31"/>
  <c r="Q27"/>
  <c r="Q20"/>
  <c r="Q17"/>
  <c r="L31"/>
  <c r="L27"/>
  <c r="L20"/>
  <c r="K31"/>
  <c r="K27"/>
  <c r="K20"/>
  <c r="J31"/>
  <c r="J27"/>
  <c r="J20"/>
  <c r="I31"/>
  <c r="I27"/>
  <c r="I20"/>
  <c r="H31"/>
  <c r="H27"/>
  <c r="H20"/>
  <c r="H17"/>
  <c r="G31"/>
  <c r="G27"/>
  <c r="G20"/>
  <c r="G17"/>
  <c r="R15"/>
  <c r="R13"/>
  <c r="R7"/>
  <c r="Q13"/>
  <c r="Q15"/>
  <c r="Q7"/>
  <c r="L7"/>
  <c r="K7"/>
  <c r="J7"/>
  <c r="I7"/>
  <c r="H15"/>
  <c r="H13"/>
  <c r="H7"/>
  <c r="G15"/>
  <c r="G13"/>
  <c r="G7"/>
  <c r="R116" i="29"/>
  <c r="Q116"/>
  <c r="N116"/>
  <c r="M116"/>
  <c r="H116"/>
  <c r="G116"/>
  <c r="R99"/>
  <c r="Q99"/>
  <c r="H99"/>
  <c r="G99"/>
  <c r="L116"/>
  <c r="K116"/>
  <c r="J116"/>
  <c r="I116"/>
  <c r="R110"/>
  <c r="R114"/>
  <c r="R111"/>
  <c r="Q110"/>
  <c r="Q111"/>
  <c r="H110"/>
  <c r="H114"/>
  <c r="H111"/>
  <c r="G110"/>
  <c r="G111"/>
  <c r="R108"/>
  <c r="R106"/>
  <c r="R105" s="1"/>
  <c r="Q108"/>
  <c r="Q105" s="1"/>
  <c r="H108"/>
  <c r="H106"/>
  <c r="H105" s="1"/>
  <c r="G108"/>
  <c r="G105" s="1"/>
  <c r="R101"/>
  <c r="R100" s="1"/>
  <c r="Q101"/>
  <c r="Q100" s="1"/>
  <c r="H101"/>
  <c r="H100" s="1"/>
  <c r="G101"/>
  <c r="G100" s="1"/>
  <c r="R96"/>
  <c r="R93"/>
  <c r="R92" s="1"/>
  <c r="R91" s="1"/>
  <c r="Q96"/>
  <c r="Q93"/>
  <c r="Q92" s="1"/>
  <c r="Q91" s="1"/>
  <c r="H96"/>
  <c r="H93"/>
  <c r="H92" s="1"/>
  <c r="H91" s="1"/>
  <c r="G96"/>
  <c r="G93"/>
  <c r="G92" s="1"/>
  <c r="G91" s="1"/>
  <c r="R85"/>
  <c r="R83"/>
  <c r="R76"/>
  <c r="R73"/>
  <c r="Q85"/>
  <c r="Q83"/>
  <c r="Q76"/>
  <c r="Q73"/>
  <c r="Q72" s="1"/>
  <c r="N84"/>
  <c r="N72"/>
  <c r="N38" s="1"/>
  <c r="M85"/>
  <c r="M76"/>
  <c r="M72" s="1"/>
  <c r="M38" s="1"/>
  <c r="H85"/>
  <c r="H83"/>
  <c r="H76"/>
  <c r="H73"/>
  <c r="H72" s="1"/>
  <c r="G85"/>
  <c r="G83"/>
  <c r="G76"/>
  <c r="G73"/>
  <c r="G72" s="1"/>
  <c r="H180" i="70" l="1"/>
  <c r="G181"/>
  <c r="G180" s="1"/>
  <c r="G216" s="1"/>
  <c r="R174" i="43"/>
  <c r="G174"/>
  <c r="Q174"/>
  <c r="G49" i="42"/>
  <c r="H49"/>
  <c r="Q49"/>
  <c r="R49"/>
  <c r="P59" i="90"/>
  <c r="R59"/>
  <c r="R52"/>
  <c r="Q59"/>
  <c r="Q52"/>
  <c r="H52"/>
  <c r="P275" i="88"/>
  <c r="P274" s="1"/>
  <c r="O275"/>
  <c r="O274" s="1"/>
  <c r="N275"/>
  <c r="N274" s="1"/>
  <c r="M275"/>
  <c r="M274" s="1"/>
  <c r="L275"/>
  <c r="L274" s="1"/>
  <c r="K275"/>
  <c r="K274" s="1"/>
  <c r="J275"/>
  <c r="J274" s="1"/>
  <c r="I275"/>
  <c r="I274" s="1"/>
  <c r="R275"/>
  <c r="R274" s="1"/>
  <c r="Q275"/>
  <c r="Q274" s="1"/>
  <c r="P254"/>
  <c r="P253" s="1"/>
  <c r="O254"/>
  <c r="O253" s="1"/>
  <c r="N254"/>
  <c r="N253" s="1"/>
  <c r="M254"/>
  <c r="M253" s="1"/>
  <c r="L254"/>
  <c r="L253" s="1"/>
  <c r="K254"/>
  <c r="K253" s="1"/>
  <c r="Q254"/>
  <c r="Q253" s="1"/>
  <c r="J254"/>
  <c r="J253" s="1"/>
  <c r="I254"/>
  <c r="I253" s="1"/>
  <c r="H254"/>
  <c r="H253" s="1"/>
  <c r="R221"/>
  <c r="Q221"/>
  <c r="Q158"/>
  <c r="Q157" s="1"/>
  <c r="Q140"/>
  <c r="Q139" s="1"/>
  <c r="G254" i="87"/>
  <c r="G274" s="1"/>
  <c r="H254"/>
  <c r="H274" s="1"/>
  <c r="G204"/>
  <c r="G203" s="1"/>
  <c r="H125"/>
  <c r="H108" s="1"/>
  <c r="R125"/>
  <c r="R108" s="1"/>
  <c r="R274" s="1"/>
  <c r="R70"/>
  <c r="R69" s="1"/>
  <c r="R37" i="86"/>
  <c r="G81" i="80"/>
  <c r="G126" s="1"/>
  <c r="Q400" i="79"/>
  <c r="Q199"/>
  <c r="Q194" s="1"/>
  <c r="L226"/>
  <c r="L194" s="1"/>
  <c r="K226"/>
  <c r="K194" s="1"/>
  <c r="H194"/>
  <c r="Q138"/>
  <c r="G248" i="77"/>
  <c r="G247" s="1"/>
  <c r="G270" s="1"/>
  <c r="H200"/>
  <c r="H270" s="1"/>
  <c r="K115"/>
  <c r="K270" s="1"/>
  <c r="L115"/>
  <c r="L270" s="1"/>
  <c r="O115"/>
  <c r="O270" s="1"/>
  <c r="P115"/>
  <c r="P270" s="1"/>
  <c r="Q115"/>
  <c r="Q270" s="1"/>
  <c r="R115"/>
  <c r="R270" s="1"/>
  <c r="G115"/>
  <c r="G73"/>
  <c r="G72" s="1"/>
  <c r="R34" i="74"/>
  <c r="R33" s="1"/>
  <c r="R65" i="72"/>
  <c r="R64" s="1"/>
  <c r="G51"/>
  <c r="G50" s="1"/>
  <c r="H168" i="70"/>
  <c r="H147"/>
  <c r="J90"/>
  <c r="J216" s="1"/>
  <c r="Q62" i="64"/>
  <c r="R62"/>
  <c r="H62"/>
  <c r="G119" i="57"/>
  <c r="G56" s="1"/>
  <c r="G265" s="1"/>
  <c r="H119"/>
  <c r="H77"/>
  <c r="H56" s="1"/>
  <c r="H265" s="1"/>
  <c r="Q71" i="49"/>
  <c r="Q162" s="1"/>
  <c r="R71"/>
  <c r="R162" s="1"/>
  <c r="G71"/>
  <c r="G162" s="1"/>
  <c r="H52" i="43"/>
  <c r="H51" s="1"/>
  <c r="H174" s="1"/>
  <c r="H28"/>
  <c r="G28"/>
  <c r="Q28"/>
  <c r="R28"/>
  <c r="Q24" i="40"/>
  <c r="Q23" s="1"/>
  <c r="G137" i="39"/>
  <c r="I94"/>
  <c r="J94"/>
  <c r="Q94"/>
  <c r="R94"/>
  <c r="G30" i="35"/>
  <c r="R72" i="29"/>
  <c r="R69"/>
  <c r="R64"/>
  <c r="R61"/>
  <c r="R60" s="1"/>
  <c r="Q69"/>
  <c r="Q64"/>
  <c r="Q61"/>
  <c r="Q60" s="1"/>
  <c r="H69"/>
  <c r="H64"/>
  <c r="H61"/>
  <c r="H60" s="1"/>
  <c r="G69"/>
  <c r="G64"/>
  <c r="G61"/>
  <c r="G60" s="1"/>
  <c r="R57"/>
  <c r="R56" s="1"/>
  <c r="Q57"/>
  <c r="Q56" s="1"/>
  <c r="H57"/>
  <c r="H56" s="1"/>
  <c r="G57"/>
  <c r="G56" s="1"/>
  <c r="R53"/>
  <c r="R49"/>
  <c r="R43"/>
  <c r="R40"/>
  <c r="R39" s="1"/>
  <c r="R38" s="1"/>
  <c r="Q53"/>
  <c r="Q49"/>
  <c r="Q43"/>
  <c r="Q40"/>
  <c r="Q39" s="1"/>
  <c r="Q38" s="1"/>
  <c r="H53"/>
  <c r="H49"/>
  <c r="H43"/>
  <c r="H40"/>
  <c r="H39" s="1"/>
  <c r="H38" s="1"/>
  <c r="G53"/>
  <c r="G49"/>
  <c r="G43"/>
  <c r="G40"/>
  <c r="G39" s="1"/>
  <c r="G38" s="1"/>
  <c r="R32"/>
  <c r="R28"/>
  <c r="R21"/>
  <c r="R18"/>
  <c r="Q32"/>
  <c r="Q28"/>
  <c r="Q21"/>
  <c r="Q18"/>
  <c r="N28"/>
  <c r="M21"/>
  <c r="H28"/>
  <c r="H21"/>
  <c r="H18"/>
  <c r="G32"/>
  <c r="G28"/>
  <c r="G21"/>
  <c r="G18"/>
  <c r="R14"/>
  <c r="R12"/>
  <c r="R7"/>
  <c r="Q14"/>
  <c r="Q12"/>
  <c r="Q7"/>
  <c r="N7"/>
  <c r="M7"/>
  <c r="H14"/>
  <c r="H12"/>
  <c r="H7"/>
  <c r="G14"/>
  <c r="G12"/>
  <c r="G7"/>
  <c r="H37" i="28"/>
  <c r="G37"/>
  <c r="Q37"/>
  <c r="R37"/>
  <c r="L37"/>
  <c r="K37"/>
  <c r="J37"/>
  <c r="I37"/>
  <c r="R34"/>
  <c r="Q34"/>
  <c r="H34"/>
  <c r="G34"/>
  <c r="R27"/>
  <c r="Q27"/>
  <c r="H27"/>
  <c r="G27"/>
  <c r="R24"/>
  <c r="Q24"/>
  <c r="H24"/>
  <c r="G24"/>
  <c r="R22"/>
  <c r="Q22"/>
  <c r="H22"/>
  <c r="G22"/>
  <c r="R19"/>
  <c r="R12"/>
  <c r="R9"/>
  <c r="R7" s="1"/>
  <c r="Q19"/>
  <c r="Q12"/>
  <c r="Q9"/>
  <c r="Q7" s="1"/>
  <c r="H19"/>
  <c r="H12"/>
  <c r="H9"/>
  <c r="H7" s="1"/>
  <c r="G19"/>
  <c r="G12"/>
  <c r="G9"/>
  <c r="G7" s="1"/>
  <c r="R35" i="27"/>
  <c r="Q35"/>
  <c r="H35"/>
  <c r="G35"/>
  <c r="L35"/>
  <c r="K35"/>
  <c r="J35"/>
  <c r="I35"/>
  <c r="R31"/>
  <c r="H31"/>
  <c r="R26"/>
  <c r="Q26"/>
  <c r="H26"/>
  <c r="G26"/>
  <c r="R23"/>
  <c r="Q23"/>
  <c r="H23"/>
  <c r="G23"/>
  <c r="R21"/>
  <c r="Q21"/>
  <c r="H21"/>
  <c r="G21"/>
  <c r="R7"/>
  <c r="R17"/>
  <c r="R12"/>
  <c r="R9"/>
  <c r="Q7"/>
  <c r="Q12"/>
  <c r="Q9"/>
  <c r="H7"/>
  <c r="H17"/>
  <c r="H12"/>
  <c r="H9"/>
  <c r="G7"/>
  <c r="G12"/>
  <c r="G9"/>
  <c r="R43" i="26"/>
  <c r="Q43"/>
  <c r="H43"/>
  <c r="G43"/>
  <c r="R39"/>
  <c r="Q39"/>
  <c r="H39"/>
  <c r="G39"/>
  <c r="R37"/>
  <c r="Q37"/>
  <c r="H37"/>
  <c r="G37"/>
  <c r="R30"/>
  <c r="Q30"/>
  <c r="H30"/>
  <c r="G30"/>
  <c r="R27"/>
  <c r="Q27"/>
  <c r="H27"/>
  <c r="G27"/>
  <c r="R25"/>
  <c r="Q25"/>
  <c r="H25"/>
  <c r="G25"/>
  <c r="R7"/>
  <c r="R21"/>
  <c r="R19"/>
  <c r="R12"/>
  <c r="R9"/>
  <c r="Q7"/>
  <c r="Q21"/>
  <c r="Q19"/>
  <c r="Q12"/>
  <c r="Q9"/>
  <c r="H7"/>
  <c r="H21"/>
  <c r="H19"/>
  <c r="H12"/>
  <c r="H9"/>
  <c r="G7"/>
  <c r="G21"/>
  <c r="G19"/>
  <c r="G12"/>
  <c r="G9"/>
  <c r="P43"/>
  <c r="L43"/>
  <c r="K43"/>
  <c r="J43"/>
  <c r="I43"/>
  <c r="R45" i="25"/>
  <c r="Q45"/>
  <c r="H45"/>
  <c r="G45"/>
  <c r="R40"/>
  <c r="Q40"/>
  <c r="H40"/>
  <c r="G40"/>
  <c r="R38"/>
  <c r="H38"/>
  <c r="R31"/>
  <c r="Q31"/>
  <c r="H31"/>
  <c r="G31"/>
  <c r="R28"/>
  <c r="Q28"/>
  <c r="H28"/>
  <c r="G28"/>
  <c r="R26"/>
  <c r="Q26"/>
  <c r="H26"/>
  <c r="G26"/>
  <c r="R7"/>
  <c r="R21"/>
  <c r="R19"/>
  <c r="R12"/>
  <c r="R9"/>
  <c r="Q7"/>
  <c r="Q21"/>
  <c r="Q12"/>
  <c r="Q9"/>
  <c r="H7"/>
  <c r="H21"/>
  <c r="H19"/>
  <c r="H12"/>
  <c r="H9"/>
  <c r="G7"/>
  <c r="G21"/>
  <c r="G12"/>
  <c r="G9"/>
  <c r="P45"/>
  <c r="O45"/>
  <c r="L45"/>
  <c r="K45"/>
  <c r="J45"/>
  <c r="I45"/>
  <c r="R35" i="24"/>
  <c r="Q35"/>
  <c r="H35"/>
  <c r="G35"/>
  <c r="R32"/>
  <c r="Q32"/>
  <c r="H32"/>
  <c r="G32"/>
  <c r="R26"/>
  <c r="Q26"/>
  <c r="H26"/>
  <c r="G26"/>
  <c r="R23"/>
  <c r="H23"/>
  <c r="R21"/>
  <c r="Q21"/>
  <c r="H21"/>
  <c r="G21"/>
  <c r="R7"/>
  <c r="R18"/>
  <c r="R12"/>
  <c r="R9"/>
  <c r="Q7"/>
  <c r="Q18"/>
  <c r="Q12"/>
  <c r="H7"/>
  <c r="H18"/>
  <c r="H12"/>
  <c r="H9"/>
  <c r="G7"/>
  <c r="G18"/>
  <c r="G12"/>
  <c r="P35"/>
  <c r="O35"/>
  <c r="L35"/>
  <c r="K35"/>
  <c r="J35"/>
  <c r="I35"/>
  <c r="R37" i="23"/>
  <c r="Q37"/>
  <c r="L37"/>
  <c r="K37"/>
  <c r="H37"/>
  <c r="G37"/>
  <c r="R34"/>
  <c r="Q34"/>
  <c r="L34"/>
  <c r="K34"/>
  <c r="R27"/>
  <c r="Q27"/>
  <c r="L27"/>
  <c r="K27"/>
  <c r="H27"/>
  <c r="G27"/>
  <c r="R24"/>
  <c r="Q24"/>
  <c r="H24"/>
  <c r="G24"/>
  <c r="R22"/>
  <c r="Q22"/>
  <c r="L22"/>
  <c r="K22"/>
  <c r="H22"/>
  <c r="G22"/>
  <c r="R7"/>
  <c r="R19"/>
  <c r="R12"/>
  <c r="R9"/>
  <c r="Q7"/>
  <c r="Q19"/>
  <c r="Q12"/>
  <c r="Q9"/>
  <c r="L7"/>
  <c r="L19"/>
  <c r="L12"/>
  <c r="K7"/>
  <c r="K19"/>
  <c r="K12"/>
  <c r="H7"/>
  <c r="H12"/>
  <c r="H9"/>
  <c r="G7"/>
  <c r="G12"/>
  <c r="G9"/>
  <c r="P37"/>
  <c r="O37"/>
  <c r="J37"/>
  <c r="I37"/>
  <c r="R39" i="22"/>
  <c r="Q39"/>
  <c r="J39"/>
  <c r="I39"/>
  <c r="H39"/>
  <c r="G39"/>
  <c r="R35"/>
  <c r="Q35"/>
  <c r="H35"/>
  <c r="G35"/>
  <c r="R28"/>
  <c r="Q28"/>
  <c r="J28"/>
  <c r="I28"/>
  <c r="H28"/>
  <c r="G28"/>
  <c r="R25"/>
  <c r="Q25"/>
  <c r="H25"/>
  <c r="G25"/>
  <c r="R23"/>
  <c r="Q23"/>
  <c r="J23"/>
  <c r="I23"/>
  <c r="H23"/>
  <c r="G23"/>
  <c r="R7"/>
  <c r="R19"/>
  <c r="R12"/>
  <c r="R9"/>
  <c r="Q7"/>
  <c r="Q19"/>
  <c r="Q12"/>
  <c r="Q9"/>
  <c r="J7"/>
  <c r="J12"/>
  <c r="I7"/>
  <c r="I12"/>
  <c r="H7"/>
  <c r="H19"/>
  <c r="H12"/>
  <c r="H9"/>
  <c r="G7"/>
  <c r="G19"/>
  <c r="G12"/>
  <c r="G9"/>
  <c r="P39"/>
  <c r="O39"/>
  <c r="R35" i="21"/>
  <c r="Q35"/>
  <c r="H35"/>
  <c r="G35"/>
  <c r="R33"/>
  <c r="Q33"/>
  <c r="H33"/>
  <c r="G33"/>
  <c r="R26"/>
  <c r="Q26"/>
  <c r="H26"/>
  <c r="G26"/>
  <c r="R23"/>
  <c r="Q23"/>
  <c r="H23"/>
  <c r="G23"/>
  <c r="R21"/>
  <c r="Q21"/>
  <c r="H21"/>
  <c r="G21"/>
  <c r="R7"/>
  <c r="R19"/>
  <c r="R12"/>
  <c r="R9"/>
  <c r="Q7"/>
  <c r="Q19"/>
  <c r="Q12"/>
  <c r="Q9"/>
  <c r="H7"/>
  <c r="H19"/>
  <c r="H12"/>
  <c r="H9"/>
  <c r="G7"/>
  <c r="G19"/>
  <c r="G12"/>
  <c r="G9"/>
  <c r="P35"/>
  <c r="O35"/>
  <c r="J35"/>
  <c r="I35"/>
  <c r="R37" i="20"/>
  <c r="Q37"/>
  <c r="H37"/>
  <c r="G37"/>
  <c r="R22"/>
  <c r="Q22"/>
  <c r="H22"/>
  <c r="G22"/>
  <c r="R34"/>
  <c r="Q34"/>
  <c r="H34"/>
  <c r="G34"/>
  <c r="R27"/>
  <c r="Q27"/>
  <c r="H27"/>
  <c r="G27"/>
  <c r="R24"/>
  <c r="Q24"/>
  <c r="H24"/>
  <c r="G24"/>
  <c r="R23"/>
  <c r="Q23"/>
  <c r="H23"/>
  <c r="G23"/>
  <c r="R6"/>
  <c r="R8"/>
  <c r="R19"/>
  <c r="R12"/>
  <c r="R9"/>
  <c r="Q6"/>
  <c r="Q8"/>
  <c r="Q19"/>
  <c r="Q12"/>
  <c r="Q9"/>
  <c r="H6"/>
  <c r="H8"/>
  <c r="H19"/>
  <c r="H12"/>
  <c r="H9"/>
  <c r="G6"/>
  <c r="G8"/>
  <c r="G19"/>
  <c r="G12"/>
  <c r="G9"/>
  <c r="P37"/>
  <c r="O37"/>
  <c r="J37"/>
  <c r="I37"/>
  <c r="R41" i="19"/>
  <c r="Q41"/>
  <c r="P41"/>
  <c r="J41"/>
  <c r="I41"/>
  <c r="H41"/>
  <c r="G41"/>
  <c r="R36"/>
  <c r="Q36"/>
  <c r="P36"/>
  <c r="J36"/>
  <c r="I36"/>
  <c r="R29"/>
  <c r="Q29"/>
  <c r="P29"/>
  <c r="J29"/>
  <c r="I29"/>
  <c r="H29"/>
  <c r="G29"/>
  <c r="R26"/>
  <c r="Q26"/>
  <c r="H26"/>
  <c r="G26"/>
  <c r="R24"/>
  <c r="Q24"/>
  <c r="P24"/>
  <c r="J24"/>
  <c r="I24"/>
  <c r="H24"/>
  <c r="G24"/>
  <c r="R7"/>
  <c r="R19"/>
  <c r="R12"/>
  <c r="R9"/>
  <c r="Q7"/>
  <c r="Q19"/>
  <c r="Q12"/>
  <c r="Q9"/>
  <c r="P7"/>
  <c r="P19"/>
  <c r="P12"/>
  <c r="J7"/>
  <c r="J19"/>
  <c r="J12"/>
  <c r="I7"/>
  <c r="I19"/>
  <c r="I12"/>
  <c r="H12"/>
  <c r="H7" s="1"/>
  <c r="H9"/>
  <c r="G7"/>
  <c r="G12"/>
  <c r="G9"/>
  <c r="O41"/>
  <c r="R37" i="18"/>
  <c r="Q37"/>
  <c r="P37"/>
  <c r="H37"/>
  <c r="G37"/>
  <c r="R22"/>
  <c r="Q22"/>
  <c r="P22"/>
  <c r="H22"/>
  <c r="G22"/>
  <c r="G27"/>
  <c r="R34"/>
  <c r="H34"/>
  <c r="R27"/>
  <c r="Q27"/>
  <c r="P27"/>
  <c r="H27"/>
  <c r="R24"/>
  <c r="Q24"/>
  <c r="H24"/>
  <c r="G24"/>
  <c r="R7"/>
  <c r="R19"/>
  <c r="R12"/>
  <c r="R9"/>
  <c r="Q7"/>
  <c r="Q12"/>
  <c r="Q9"/>
  <c r="P7"/>
  <c r="P12"/>
  <c r="H7"/>
  <c r="H19"/>
  <c r="H12"/>
  <c r="H9"/>
  <c r="G12"/>
  <c r="G9"/>
  <c r="G7"/>
  <c r="O37"/>
  <c r="J37"/>
  <c r="I37"/>
  <c r="Q50" i="17"/>
  <c r="H50"/>
  <c r="G50"/>
  <c r="G27"/>
  <c r="H27"/>
  <c r="Q27"/>
  <c r="R27"/>
  <c r="R50"/>
  <c r="R46"/>
  <c r="R47"/>
  <c r="Q46"/>
  <c r="Q47"/>
  <c r="H46"/>
  <c r="H47"/>
  <c r="G46"/>
  <c r="G47"/>
  <c r="R24"/>
  <c r="R21"/>
  <c r="R13"/>
  <c r="R10"/>
  <c r="R7"/>
  <c r="Q24"/>
  <c r="Q13"/>
  <c r="Q10"/>
  <c r="Q7"/>
  <c r="H24"/>
  <c r="H21"/>
  <c r="H13"/>
  <c r="H10"/>
  <c r="H7"/>
  <c r="R43"/>
  <c r="R28"/>
  <c r="R40"/>
  <c r="R32"/>
  <c r="R29"/>
  <c r="Q43"/>
  <c r="Q28" s="1"/>
  <c r="Q32"/>
  <c r="Q29"/>
  <c r="H28"/>
  <c r="H40"/>
  <c r="H32"/>
  <c r="H29"/>
  <c r="H43"/>
  <c r="G28"/>
  <c r="G43"/>
  <c r="G32"/>
  <c r="G29"/>
  <c r="G24"/>
  <c r="G13"/>
  <c r="G10"/>
  <c r="G7"/>
  <c r="P50"/>
  <c r="O50"/>
  <c r="J50"/>
  <c r="I50"/>
  <c r="R43" i="16"/>
  <c r="Q43"/>
  <c r="P43"/>
  <c r="H43"/>
  <c r="G43"/>
  <c r="R37"/>
  <c r="Q37"/>
  <c r="H37"/>
  <c r="G37"/>
  <c r="R30"/>
  <c r="Q30"/>
  <c r="P30"/>
  <c r="H30"/>
  <c r="G30"/>
  <c r="R27"/>
  <c r="Q27"/>
  <c r="H27"/>
  <c r="G27"/>
  <c r="R26"/>
  <c r="Q26"/>
  <c r="P26"/>
  <c r="H26"/>
  <c r="G26"/>
  <c r="R25"/>
  <c r="Q25"/>
  <c r="P25"/>
  <c r="H25"/>
  <c r="G25"/>
  <c r="G7"/>
  <c r="H7"/>
  <c r="P7"/>
  <c r="Q7"/>
  <c r="R7"/>
  <c r="R8"/>
  <c r="R19"/>
  <c r="R12"/>
  <c r="R9"/>
  <c r="Q19"/>
  <c r="Q12"/>
  <c r="P12"/>
  <c r="Q9"/>
  <c r="Q8"/>
  <c r="P8"/>
  <c r="G8"/>
  <c r="H8"/>
  <c r="H19"/>
  <c r="H12"/>
  <c r="H9"/>
  <c r="G19"/>
  <c r="G12"/>
  <c r="G9"/>
  <c r="O43"/>
  <c r="J43"/>
  <c r="I43"/>
  <c r="R43" i="15"/>
  <c r="Q43"/>
  <c r="P43"/>
  <c r="O43"/>
  <c r="J43"/>
  <c r="I43"/>
  <c r="H43"/>
  <c r="G43"/>
  <c r="G25"/>
  <c r="R40"/>
  <c r="Q40"/>
  <c r="P40"/>
  <c r="O40"/>
  <c r="H40"/>
  <c r="G40"/>
  <c r="R37"/>
  <c r="Q37"/>
  <c r="J37"/>
  <c r="H37"/>
  <c r="G37"/>
  <c r="R30"/>
  <c r="Q30"/>
  <c r="P30"/>
  <c r="O30"/>
  <c r="J30"/>
  <c r="I30"/>
  <c r="H30"/>
  <c r="G30"/>
  <c r="R27"/>
  <c r="Q27"/>
  <c r="H27"/>
  <c r="G27"/>
  <c r="R26"/>
  <c r="Q26"/>
  <c r="P26"/>
  <c r="O26"/>
  <c r="J26"/>
  <c r="I26"/>
  <c r="H26"/>
  <c r="G26"/>
  <c r="R25"/>
  <c r="Q25"/>
  <c r="P25"/>
  <c r="O25"/>
  <c r="J25"/>
  <c r="I25"/>
  <c r="H25"/>
  <c r="R7"/>
  <c r="R8"/>
  <c r="R22"/>
  <c r="R19"/>
  <c r="R12"/>
  <c r="R9"/>
  <c r="Q7"/>
  <c r="Q8"/>
  <c r="Q22"/>
  <c r="Q19"/>
  <c r="Q12"/>
  <c r="Q9"/>
  <c r="P7"/>
  <c r="P8"/>
  <c r="P22"/>
  <c r="P12"/>
  <c r="O7"/>
  <c r="O8"/>
  <c r="O22"/>
  <c r="O12"/>
  <c r="J7"/>
  <c r="J8"/>
  <c r="J19"/>
  <c r="J12"/>
  <c r="I7"/>
  <c r="I8"/>
  <c r="I12"/>
  <c r="H7"/>
  <c r="H8"/>
  <c r="H22"/>
  <c r="H19"/>
  <c r="H12"/>
  <c r="H9"/>
  <c r="G7"/>
  <c r="G8"/>
  <c r="G22"/>
  <c r="G19"/>
  <c r="G12"/>
  <c r="G9"/>
  <c r="R54" i="13"/>
  <c r="Q54"/>
  <c r="I54"/>
  <c r="H54"/>
  <c r="G54"/>
  <c r="J54"/>
  <c r="R41" i="12"/>
  <c r="Q41"/>
  <c r="H41"/>
  <c r="G41"/>
  <c r="R39"/>
  <c r="Q39"/>
  <c r="H39"/>
  <c r="G39"/>
  <c r="R32"/>
  <c r="Q32"/>
  <c r="P32"/>
  <c r="P46" s="1"/>
  <c r="O32"/>
  <c r="O46" s="1"/>
  <c r="H32"/>
  <c r="G32"/>
  <c r="R29"/>
  <c r="R46" s="1"/>
  <c r="Q29"/>
  <c r="Q46" s="1"/>
  <c r="H29"/>
  <c r="H46" s="1"/>
  <c r="G29"/>
  <c r="G46" s="1"/>
  <c r="R27"/>
  <c r="Q27"/>
  <c r="P27"/>
  <c r="O27"/>
  <c r="H27"/>
  <c r="G27"/>
  <c r="R26"/>
  <c r="Q26"/>
  <c r="P26"/>
  <c r="O26"/>
  <c r="I26"/>
  <c r="H26"/>
  <c r="G26"/>
  <c r="R74" i="14"/>
  <c r="Q74"/>
  <c r="P74"/>
  <c r="O74"/>
  <c r="R72"/>
  <c r="Q72"/>
  <c r="P72"/>
  <c r="O72"/>
  <c r="R66"/>
  <c r="Q66"/>
  <c r="P66"/>
  <c r="P62" s="1"/>
  <c r="P32" s="1"/>
  <c r="O66"/>
  <c r="O62" s="1"/>
  <c r="O32" s="1"/>
  <c r="R63"/>
  <c r="R62" s="1"/>
  <c r="Q63"/>
  <c r="Q62" s="1"/>
  <c r="J63"/>
  <c r="J62" s="1"/>
  <c r="J32" s="1"/>
  <c r="I63"/>
  <c r="I62" s="1"/>
  <c r="I32" s="1"/>
  <c r="R60"/>
  <c r="Q60"/>
  <c r="H60"/>
  <c r="G60"/>
  <c r="R56"/>
  <c r="Q56"/>
  <c r="H56"/>
  <c r="G56"/>
  <c r="R53"/>
  <c r="R52" s="1"/>
  <c r="Q53"/>
  <c r="Q52" s="1"/>
  <c r="H53"/>
  <c r="H52" s="1"/>
  <c r="G53"/>
  <c r="G52" s="1"/>
  <c r="R48"/>
  <c r="Q48"/>
  <c r="H48"/>
  <c r="G48"/>
  <c r="R45"/>
  <c r="Q45"/>
  <c r="H45"/>
  <c r="G45"/>
  <c r="R37"/>
  <c r="Q37"/>
  <c r="H37"/>
  <c r="G37"/>
  <c r="R34"/>
  <c r="R33" s="1"/>
  <c r="R32" s="1"/>
  <c r="Q34"/>
  <c r="Q33" s="1"/>
  <c r="Q32" s="1"/>
  <c r="H34"/>
  <c r="H33" s="1"/>
  <c r="H32" s="1"/>
  <c r="G34"/>
  <c r="G33" s="1"/>
  <c r="G32" s="1"/>
  <c r="G13"/>
  <c r="H13"/>
  <c r="I13"/>
  <c r="J13"/>
  <c r="G16"/>
  <c r="H16"/>
  <c r="G24"/>
  <c r="H24"/>
  <c r="G27"/>
  <c r="H27"/>
  <c r="J6"/>
  <c r="I6"/>
  <c r="H6"/>
  <c r="G6"/>
  <c r="R27"/>
  <c r="Q27"/>
  <c r="P27"/>
  <c r="O27"/>
  <c r="O24"/>
  <c r="P24"/>
  <c r="Q24"/>
  <c r="R24"/>
  <c r="R16"/>
  <c r="Q16"/>
  <c r="P16"/>
  <c r="P6" s="1"/>
  <c r="O16"/>
  <c r="O6" s="1"/>
  <c r="Q13"/>
  <c r="Q6" s="1"/>
  <c r="R13"/>
  <c r="R6" s="1"/>
  <c r="R7"/>
  <c r="Q7"/>
  <c r="P7"/>
  <c r="O7"/>
  <c r="J7"/>
  <c r="I7"/>
  <c r="H7"/>
  <c r="G7"/>
  <c r="R51" i="13"/>
  <c r="R42"/>
  <c r="R39"/>
  <c r="R37" s="1"/>
  <c r="R31"/>
  <c r="R28"/>
  <c r="R26" s="1"/>
  <c r="R6" s="1"/>
  <c r="Q51"/>
  <c r="Q42"/>
  <c r="Q39"/>
  <c r="Q37" s="1"/>
  <c r="Q31"/>
  <c r="Q28"/>
  <c r="Q26" s="1"/>
  <c r="Q6" s="1"/>
  <c r="J42"/>
  <c r="J37" s="1"/>
  <c r="J6" s="1"/>
  <c r="I42"/>
  <c r="I37" s="1"/>
  <c r="I6" s="1"/>
  <c r="H51"/>
  <c r="H42"/>
  <c r="H39"/>
  <c r="H37" s="1"/>
  <c r="H31"/>
  <c r="H28"/>
  <c r="H26" s="1"/>
  <c r="H6" s="1"/>
  <c r="G51"/>
  <c r="G42"/>
  <c r="G39"/>
  <c r="G37" s="1"/>
  <c r="G31"/>
  <c r="G28"/>
  <c r="G26" s="1"/>
  <c r="G6" s="1"/>
  <c r="R23"/>
  <c r="R21"/>
  <c r="R14"/>
  <c r="R11"/>
  <c r="Q14"/>
  <c r="Q11"/>
  <c r="J14"/>
  <c r="I14"/>
  <c r="H23"/>
  <c r="H21"/>
  <c r="H14"/>
  <c r="H11"/>
  <c r="G23"/>
  <c r="G14"/>
  <c r="G11"/>
  <c r="I6" i="12"/>
  <c r="R21"/>
  <c r="R19"/>
  <c r="R12"/>
  <c r="R9"/>
  <c r="R7" s="1"/>
  <c r="R6" s="1"/>
  <c r="Q21"/>
  <c r="Q19"/>
  <c r="Q12"/>
  <c r="Q9"/>
  <c r="Q7" s="1"/>
  <c r="Q6" s="1"/>
  <c r="P12"/>
  <c r="P7" s="1"/>
  <c r="P6" s="1"/>
  <c r="O12"/>
  <c r="O7" s="1"/>
  <c r="O6" s="1"/>
  <c r="H21"/>
  <c r="H19"/>
  <c r="H12"/>
  <c r="G21"/>
  <c r="G19"/>
  <c r="G12"/>
  <c r="H9"/>
  <c r="H7" s="1"/>
  <c r="H6" s="1"/>
  <c r="G9"/>
  <c r="G7" s="1"/>
  <c r="G6" s="1"/>
  <c r="I214" i="11"/>
  <c r="H214"/>
  <c r="G214"/>
  <c r="F214"/>
  <c r="I211"/>
  <c r="H211"/>
  <c r="G211"/>
  <c r="F211"/>
  <c r="I208"/>
  <c r="H208"/>
  <c r="G208"/>
  <c r="F208"/>
  <c r="I205"/>
  <c r="H205"/>
  <c r="G205"/>
  <c r="F205"/>
  <c r="H200"/>
  <c r="G200"/>
  <c r="F200"/>
  <c r="I192"/>
  <c r="H192"/>
  <c r="G192"/>
  <c r="F192"/>
  <c r="I193"/>
  <c r="H193"/>
  <c r="G193"/>
  <c r="F193"/>
  <c r="I184"/>
  <c r="H184"/>
  <c r="G184"/>
  <c r="F184"/>
  <c r="I185"/>
  <c r="H185"/>
  <c r="G185"/>
  <c r="F185"/>
  <c r="I169"/>
  <c r="H169"/>
  <c r="G169"/>
  <c r="F169"/>
  <c r="I181"/>
  <c r="H181"/>
  <c r="G181"/>
  <c r="F181"/>
  <c r="I178"/>
  <c r="H178"/>
  <c r="G178"/>
  <c r="F178"/>
  <c r="I170"/>
  <c r="H170"/>
  <c r="G170"/>
  <c r="F170"/>
  <c r="I164"/>
  <c r="H164"/>
  <c r="G164"/>
  <c r="F164"/>
  <c r="I162"/>
  <c r="H162"/>
  <c r="G162"/>
  <c r="F162"/>
  <c r="I159"/>
  <c r="H159"/>
  <c r="G159"/>
  <c r="F159"/>
  <c r="I153"/>
  <c r="H153"/>
  <c r="G153"/>
  <c r="F153"/>
  <c r="I140"/>
  <c r="I139" s="1"/>
  <c r="H140"/>
  <c r="H139" s="1"/>
  <c r="G140"/>
  <c r="G139" s="1"/>
  <c r="F140"/>
  <c r="F139" s="1"/>
  <c r="I132"/>
  <c r="I131" s="1"/>
  <c r="H132"/>
  <c r="H131" s="1"/>
  <c r="G132"/>
  <c r="G131" s="1"/>
  <c r="F132"/>
  <c r="F131" s="1"/>
  <c r="I126"/>
  <c r="H126"/>
  <c r="G126"/>
  <c r="F126"/>
  <c r="I123"/>
  <c r="H123"/>
  <c r="G123"/>
  <c r="F123"/>
  <c r="I120"/>
  <c r="H120"/>
  <c r="G120"/>
  <c r="F120"/>
  <c r="I117"/>
  <c r="I113"/>
  <c r="I112" s="1"/>
  <c r="H117"/>
  <c r="H113"/>
  <c r="H112" s="1"/>
  <c r="G117"/>
  <c r="G113"/>
  <c r="G112" s="1"/>
  <c r="F117"/>
  <c r="F113"/>
  <c r="F112" s="1"/>
  <c r="I104"/>
  <c r="H104"/>
  <c r="G104"/>
  <c r="F104"/>
  <c r="I92"/>
  <c r="I91" s="1"/>
  <c r="H92"/>
  <c r="H91" s="1"/>
  <c r="G92"/>
  <c r="G91" s="1"/>
  <c r="F92"/>
  <c r="F91" s="1"/>
  <c r="I85"/>
  <c r="I84" s="1"/>
  <c r="H85"/>
  <c r="H84" s="1"/>
  <c r="G85"/>
  <c r="G84" s="1"/>
  <c r="F85"/>
  <c r="F84" s="1"/>
  <c r="I82"/>
  <c r="H82"/>
  <c r="G82"/>
  <c r="F82"/>
  <c r="I79"/>
  <c r="I78" s="1"/>
  <c r="H79"/>
  <c r="H78" s="1"/>
  <c r="G79"/>
  <c r="G78" s="1"/>
  <c r="F79"/>
  <c r="F78" s="1"/>
  <c r="I76"/>
  <c r="H76"/>
  <c r="G76"/>
  <c r="F76"/>
  <c r="G73"/>
  <c r="I69"/>
  <c r="I68" s="1"/>
  <c r="H69"/>
  <c r="H68" s="1"/>
  <c r="G69"/>
  <c r="G68" s="1"/>
  <c r="F69"/>
  <c r="F68" s="1"/>
  <c r="G66"/>
  <c r="F66"/>
  <c r="I62"/>
  <c r="I59" s="1"/>
  <c r="H62"/>
  <c r="H59" s="1"/>
  <c r="G62"/>
  <c r="G59" s="1"/>
  <c r="F62"/>
  <c r="F59" s="1"/>
  <c r="I54"/>
  <c r="H54"/>
  <c r="G54"/>
  <c r="F54"/>
  <c r="G49"/>
  <c r="I45"/>
  <c r="I44" s="1"/>
  <c r="H45"/>
  <c r="H44" s="1"/>
  <c r="G45"/>
  <c r="G44" s="1"/>
  <c r="F45"/>
  <c r="F44" s="1"/>
  <c r="I36"/>
  <c r="H36"/>
  <c r="G36"/>
  <c r="F36"/>
  <c r="G34"/>
  <c r="F34"/>
  <c r="I28"/>
  <c r="H28"/>
  <c r="G28"/>
  <c r="F28"/>
  <c r="F26"/>
  <c r="G22"/>
  <c r="F22"/>
  <c r="H26"/>
  <c r="G26"/>
  <c r="I22"/>
  <c r="H22"/>
  <c r="I19"/>
  <c r="H19"/>
  <c r="G19"/>
  <c r="F19"/>
  <c r="I13"/>
  <c r="H13"/>
  <c r="G13"/>
  <c r="F13"/>
  <c r="G10"/>
  <c r="F10"/>
  <c r="I6"/>
  <c r="H6"/>
  <c r="G6"/>
  <c r="F6"/>
  <c r="P49" i="10"/>
  <c r="P40"/>
  <c r="P38"/>
  <c r="P36"/>
  <c r="P34"/>
  <c r="P28"/>
  <c r="P25"/>
  <c r="P17"/>
  <c r="P13"/>
  <c r="P11"/>
  <c r="P9"/>
  <c r="P6"/>
  <c r="O49"/>
  <c r="O40"/>
  <c r="O38"/>
  <c r="O36"/>
  <c r="O34"/>
  <c r="O28"/>
  <c r="O25"/>
  <c r="O17"/>
  <c r="O13"/>
  <c r="O11"/>
  <c r="O9"/>
  <c r="O6"/>
  <c r="N49"/>
  <c r="N38"/>
  <c r="N28"/>
  <c r="M49"/>
  <c r="M38"/>
  <c r="M28"/>
  <c r="L49"/>
  <c r="L40"/>
  <c r="L28"/>
  <c r="L17"/>
  <c r="K28"/>
  <c r="K17"/>
  <c r="K49"/>
  <c r="K40"/>
  <c r="J49"/>
  <c r="J28"/>
  <c r="J25"/>
  <c r="J17"/>
  <c r="I49"/>
  <c r="I25"/>
  <c r="I17"/>
  <c r="H49"/>
  <c r="H38"/>
  <c r="H36"/>
  <c r="H34"/>
  <c r="H28"/>
  <c r="G49"/>
  <c r="G38"/>
  <c r="G36"/>
  <c r="G34"/>
  <c r="G28"/>
  <c r="F49"/>
  <c r="F40"/>
  <c r="F38"/>
  <c r="F36"/>
  <c r="F34"/>
  <c r="F28"/>
  <c r="F25"/>
  <c r="F17"/>
  <c r="F13"/>
  <c r="F11"/>
  <c r="F9"/>
  <c r="F6"/>
  <c r="E40"/>
  <c r="E38"/>
  <c r="E36"/>
  <c r="E34"/>
  <c r="E28"/>
  <c r="E25"/>
  <c r="E17"/>
  <c r="E13"/>
  <c r="E49" s="1"/>
  <c r="E11"/>
  <c r="E9"/>
  <c r="E6"/>
  <c r="P67" i="9"/>
  <c r="O67"/>
  <c r="N67"/>
  <c r="M67"/>
  <c r="L67"/>
  <c r="K67"/>
  <c r="J67"/>
  <c r="I67"/>
  <c r="E67"/>
  <c r="P52"/>
  <c r="O52"/>
  <c r="N52"/>
  <c r="M52"/>
  <c r="L52"/>
  <c r="K52"/>
  <c r="J52"/>
  <c r="I52"/>
  <c r="H52"/>
  <c r="G52"/>
  <c r="H67"/>
  <c r="G67"/>
  <c r="P61"/>
  <c r="O61"/>
  <c r="N61"/>
  <c r="M61"/>
  <c r="L61"/>
  <c r="K61"/>
  <c r="J61"/>
  <c r="I61"/>
  <c r="H61"/>
  <c r="G61"/>
  <c r="F61"/>
  <c r="E61"/>
  <c r="F52"/>
  <c r="F67" s="1"/>
  <c r="E52"/>
  <c r="P47"/>
  <c r="O47"/>
  <c r="P41"/>
  <c r="P37"/>
  <c r="P33"/>
  <c r="O41"/>
  <c r="O37"/>
  <c r="O33"/>
  <c r="N47"/>
  <c r="N41"/>
  <c r="N37"/>
  <c r="N33"/>
  <c r="M47"/>
  <c r="M41"/>
  <c r="M37"/>
  <c r="M33"/>
  <c r="L41"/>
  <c r="L37"/>
  <c r="K41"/>
  <c r="K37"/>
  <c r="J47"/>
  <c r="J41"/>
  <c r="J37"/>
  <c r="J33"/>
  <c r="I47"/>
  <c r="I41"/>
  <c r="I37"/>
  <c r="I33"/>
  <c r="H47"/>
  <c r="H41"/>
  <c r="H37"/>
  <c r="H33"/>
  <c r="G47"/>
  <c r="G41"/>
  <c r="G37"/>
  <c r="G33"/>
  <c r="F47"/>
  <c r="F41"/>
  <c r="F37"/>
  <c r="F33"/>
  <c r="E47"/>
  <c r="E41"/>
  <c r="E37"/>
  <c r="E33"/>
  <c r="P24"/>
  <c r="P18"/>
  <c r="P13"/>
  <c r="P6"/>
  <c r="O24"/>
  <c r="O18"/>
  <c r="O13"/>
  <c r="O6"/>
  <c r="N24"/>
  <c r="N18"/>
  <c r="N13"/>
  <c r="M24"/>
  <c r="M18"/>
  <c r="M13"/>
  <c r="N6"/>
  <c r="M6"/>
  <c r="L24"/>
  <c r="L18"/>
  <c r="L6"/>
  <c r="K24"/>
  <c r="K18"/>
  <c r="K13"/>
  <c r="K6"/>
  <c r="J24"/>
  <c r="J18"/>
  <c r="J13"/>
  <c r="J6"/>
  <c r="I24"/>
  <c r="I18"/>
  <c r="I13"/>
  <c r="I6"/>
  <c r="H24"/>
  <c r="H18"/>
  <c r="H13"/>
  <c r="H6"/>
  <c r="G24"/>
  <c r="G18"/>
  <c r="G13"/>
  <c r="G6"/>
  <c r="F24"/>
  <c r="F18"/>
  <c r="F13"/>
  <c r="F6"/>
  <c r="E24"/>
  <c r="E6"/>
  <c r="E13"/>
  <c r="E18"/>
  <c r="O98" i="8"/>
  <c r="N98"/>
  <c r="M98"/>
  <c r="L98"/>
  <c r="K98"/>
  <c r="J98"/>
  <c r="I98"/>
  <c r="H98"/>
  <c r="G98"/>
  <c r="F98"/>
  <c r="E98"/>
  <c r="D98"/>
  <c r="P55" i="7"/>
  <c r="P52"/>
  <c r="P42"/>
  <c r="P39"/>
  <c r="P33"/>
  <c r="P29"/>
  <c r="P25"/>
  <c r="P21"/>
  <c r="P13"/>
  <c r="P10"/>
  <c r="P6"/>
  <c r="O55"/>
  <c r="O52"/>
  <c r="O42"/>
  <c r="O39"/>
  <c r="O33"/>
  <c r="O29"/>
  <c r="O25"/>
  <c r="O21"/>
  <c r="O13"/>
  <c r="O10"/>
  <c r="O6"/>
  <c r="N55"/>
  <c r="N42"/>
  <c r="N33"/>
  <c r="N13"/>
  <c r="M55"/>
  <c r="M42"/>
  <c r="M33"/>
  <c r="M13"/>
  <c r="L55"/>
  <c r="L42"/>
  <c r="L39"/>
  <c r="L33"/>
  <c r="L13"/>
  <c r="K55"/>
  <c r="K42"/>
  <c r="K39"/>
  <c r="K33"/>
  <c r="K13"/>
  <c r="J55"/>
  <c r="J52"/>
  <c r="J42"/>
  <c r="J39"/>
  <c r="J33"/>
  <c r="J29"/>
  <c r="J13"/>
  <c r="J6"/>
  <c r="I55"/>
  <c r="I52"/>
  <c r="I42"/>
  <c r="I39"/>
  <c r="I33"/>
  <c r="I29"/>
  <c r="I13"/>
  <c r="I6"/>
  <c r="H55"/>
  <c r="H42"/>
  <c r="H33"/>
  <c r="H13"/>
  <c r="H6"/>
  <c r="G55"/>
  <c r="G42"/>
  <c r="G33"/>
  <c r="G13"/>
  <c r="G6"/>
  <c r="F55"/>
  <c r="F52"/>
  <c r="F42"/>
  <c r="F39"/>
  <c r="F33"/>
  <c r="F29"/>
  <c r="F25"/>
  <c r="F21"/>
  <c r="F13"/>
  <c r="F10"/>
  <c r="F6"/>
  <c r="E55"/>
  <c r="E10"/>
  <c r="E52"/>
  <c r="E42"/>
  <c r="E39"/>
  <c r="E33"/>
  <c r="E29"/>
  <c r="E25"/>
  <c r="E21"/>
  <c r="E13"/>
  <c r="E6"/>
  <c r="O67" i="6"/>
  <c r="N67"/>
  <c r="M67"/>
  <c r="L67"/>
  <c r="K67"/>
  <c r="J67"/>
  <c r="I67"/>
  <c r="H67"/>
  <c r="G67"/>
  <c r="D67"/>
  <c r="E67"/>
  <c r="F67"/>
  <c r="P31" i="5"/>
  <c r="P33" s="1"/>
  <c r="P27"/>
  <c r="P25"/>
  <c r="P17"/>
  <c r="P11"/>
  <c r="P6"/>
  <c r="O31"/>
  <c r="O27"/>
  <c r="O25"/>
  <c r="O17"/>
  <c r="O11"/>
  <c r="O6"/>
  <c r="N21"/>
  <c r="N33" s="1"/>
  <c r="M33"/>
  <c r="L27"/>
  <c r="L33" s="1"/>
  <c r="K27"/>
  <c r="K33" s="1"/>
  <c r="J21"/>
  <c r="J33" s="1"/>
  <c r="J11"/>
  <c r="J6"/>
  <c r="I11"/>
  <c r="I33" s="1"/>
  <c r="I6"/>
  <c r="H17"/>
  <c r="H33" s="1"/>
  <c r="H11"/>
  <c r="H6"/>
  <c r="G17"/>
  <c r="G33" s="1"/>
  <c r="G11"/>
  <c r="G6"/>
  <c r="F31"/>
  <c r="F33" s="1"/>
  <c r="F25"/>
  <c r="F21"/>
  <c r="F17"/>
  <c r="F11"/>
  <c r="F6"/>
  <c r="E31"/>
  <c r="E33" s="1"/>
  <c r="E27"/>
  <c r="E25"/>
  <c r="E21"/>
  <c r="E17"/>
  <c r="E11"/>
  <c r="E6"/>
  <c r="P54" i="4"/>
  <c r="P51"/>
  <c r="P41"/>
  <c r="P36"/>
  <c r="O54"/>
  <c r="O51"/>
  <c r="O41"/>
  <c r="O36"/>
  <c r="N41"/>
  <c r="M54"/>
  <c r="M41"/>
  <c r="L54"/>
  <c r="L41"/>
  <c r="L36"/>
  <c r="K54"/>
  <c r="K41"/>
  <c r="K36"/>
  <c r="K30"/>
  <c r="K14"/>
  <c r="J54"/>
  <c r="J51"/>
  <c r="J41"/>
  <c r="J36"/>
  <c r="I54"/>
  <c r="I51"/>
  <c r="I41"/>
  <c r="I36"/>
  <c r="H54"/>
  <c r="H41"/>
  <c r="P30"/>
  <c r="P26"/>
  <c r="P22"/>
  <c r="P14"/>
  <c r="P11"/>
  <c r="P7"/>
  <c r="O30"/>
  <c r="O26"/>
  <c r="O22"/>
  <c r="O14"/>
  <c r="O11"/>
  <c r="O7"/>
  <c r="N30"/>
  <c r="N54" s="1"/>
  <c r="N14"/>
  <c r="M30"/>
  <c r="M14"/>
  <c r="L30"/>
  <c r="L14"/>
  <c r="J30"/>
  <c r="J26"/>
  <c r="J14"/>
  <c r="J7"/>
  <c r="I30"/>
  <c r="I26"/>
  <c r="I14"/>
  <c r="I7"/>
  <c r="H30"/>
  <c r="H14"/>
  <c r="H7"/>
  <c r="G54"/>
  <c r="G41"/>
  <c r="G30"/>
  <c r="G14"/>
  <c r="G7"/>
  <c r="F54"/>
  <c r="E54"/>
  <c r="F51"/>
  <c r="E51"/>
  <c r="F41"/>
  <c r="E41"/>
  <c r="F36"/>
  <c r="E36"/>
  <c r="F30"/>
  <c r="F26"/>
  <c r="F14"/>
  <c r="F11"/>
  <c r="F7"/>
  <c r="E30"/>
  <c r="E26"/>
  <c r="F22"/>
  <c r="E22"/>
  <c r="E14"/>
  <c r="E11"/>
  <c r="E7"/>
  <c r="P35" i="3"/>
  <c r="P33"/>
  <c r="P29"/>
  <c r="P27"/>
  <c r="P22"/>
  <c r="P18"/>
  <c r="P12"/>
  <c r="P6"/>
  <c r="O35"/>
  <c r="O33"/>
  <c r="O29"/>
  <c r="O27"/>
  <c r="O22"/>
  <c r="O18"/>
  <c r="O12"/>
  <c r="O6"/>
  <c r="N22"/>
  <c r="N37" s="1"/>
  <c r="M22"/>
  <c r="M37" s="1"/>
  <c r="L29"/>
  <c r="L37" s="1"/>
  <c r="K29"/>
  <c r="K37" s="1"/>
  <c r="J22"/>
  <c r="J12"/>
  <c r="J6"/>
  <c r="I12"/>
  <c r="I6"/>
  <c r="H18"/>
  <c r="H12"/>
  <c r="H6"/>
  <c r="G18"/>
  <c r="G12"/>
  <c r="G6"/>
  <c r="F35"/>
  <c r="F33"/>
  <c r="F27"/>
  <c r="F22"/>
  <c r="F18"/>
  <c r="F12"/>
  <c r="F6"/>
  <c r="E35"/>
  <c r="E33"/>
  <c r="E29"/>
  <c r="E27"/>
  <c r="E22"/>
  <c r="E18"/>
  <c r="E12"/>
  <c r="E6"/>
  <c r="E86" i="2"/>
  <c r="D86"/>
  <c r="D11" i="1"/>
  <c r="D8"/>
  <c r="D4"/>
  <c r="C11"/>
  <c r="C8"/>
  <c r="C4"/>
  <c r="H216" i="70" l="1"/>
  <c r="E37" i="3"/>
  <c r="F37"/>
  <c r="G37"/>
  <c r="H37"/>
  <c r="I37"/>
  <c r="J37"/>
  <c r="P37"/>
  <c r="O37"/>
  <c r="H32" i="29"/>
  <c r="I77" i="14"/>
  <c r="J77"/>
  <c r="O77"/>
  <c r="P77"/>
  <c r="Q77"/>
  <c r="R77"/>
  <c r="H77"/>
  <c r="G77"/>
  <c r="O33" i="5"/>
</calcChain>
</file>

<file path=xl/sharedStrings.xml><?xml version="1.0" encoding="utf-8"?>
<sst xmlns="http://schemas.openxmlformats.org/spreadsheetml/2006/main" count="11874" uniqueCount="1774">
  <si>
    <t>Буџет 2015</t>
  </si>
  <si>
    <t>Ребаланс 2015</t>
  </si>
  <si>
    <t>I.Вкупни приходи</t>
  </si>
  <si>
    <t>- изворни приходи</t>
  </si>
  <si>
    <t>- капитални приходи</t>
  </si>
  <si>
    <t>- донации</t>
  </si>
  <si>
    <t>- утврдени намени</t>
  </si>
  <si>
    <t>- резерви</t>
  </si>
  <si>
    <t>од тоа</t>
  </si>
  <si>
    <t>Прилив</t>
  </si>
  <si>
    <t>Одлив</t>
  </si>
  <si>
    <t>II.Вкупни расходи</t>
  </si>
  <si>
    <t>III.Дефицит</t>
  </si>
  <si>
    <t>Измени и дополнувања на Буџетот на РМ за 2015 година</t>
  </si>
  <si>
    <t>Блок дотации за образование</t>
  </si>
  <si>
    <t>Блок дотации за социјалната заштита</t>
  </si>
  <si>
    <t>ОПШТИНИ</t>
  </si>
  <si>
    <t>Основно образование</t>
  </si>
  <si>
    <t>Средно образование</t>
  </si>
  <si>
    <t>Детска заштита</t>
  </si>
  <si>
    <t>Домови за стари лица</t>
  </si>
  <si>
    <t>Арачиново</t>
  </si>
  <si>
    <t>70.345.000</t>
  </si>
  <si>
    <t>Берово</t>
  </si>
  <si>
    <t>30.420.000</t>
  </si>
  <si>
    <t>2.724.000</t>
  </si>
  <si>
    <t>17.030.000</t>
  </si>
  <si>
    <t>6.232.000</t>
  </si>
  <si>
    <t>112.947.000</t>
  </si>
  <si>
    <t>Битола</t>
  </si>
  <si>
    <t>202.701.000</t>
  </si>
  <si>
    <t>8.686.000</t>
  </si>
  <si>
    <t>56.150.000</t>
  </si>
  <si>
    <t>14.785.000</t>
  </si>
  <si>
    <t>12.875.000</t>
  </si>
  <si>
    <t>612.244.000</t>
  </si>
  <si>
    <t>Богданци</t>
  </si>
  <si>
    <t>21.858.000</t>
  </si>
  <si>
    <t>8.400.000</t>
  </si>
  <si>
    <t>61.651.000</t>
  </si>
  <si>
    <t>Боговиње</t>
  </si>
  <si>
    <t>127.731.000</t>
  </si>
  <si>
    <t>Босилово</t>
  </si>
  <si>
    <t>57.238.000</t>
  </si>
  <si>
    <t>Брвеница</t>
  </si>
  <si>
    <t>70.244.000</t>
  </si>
  <si>
    <t>Валандово</t>
  </si>
  <si>
    <t>22.442.000</t>
  </si>
  <si>
    <t>4.585.000</t>
  </si>
  <si>
    <t>8.730.000</t>
  </si>
  <si>
    <t>4.738.000</t>
  </si>
  <si>
    <t>92.809.000</t>
  </si>
  <si>
    <t>Василево</t>
  </si>
  <si>
    <t>3.540.000</t>
  </si>
  <si>
    <t>58.175.000</t>
  </si>
  <si>
    <t>Велес</t>
  </si>
  <si>
    <t>131.061.000</t>
  </si>
  <si>
    <t>9.896.000</t>
  </si>
  <si>
    <t>39.100.000</t>
  </si>
  <si>
    <t>10.830.000</t>
  </si>
  <si>
    <t>373.374.000</t>
  </si>
  <si>
    <t>Вевчани</t>
  </si>
  <si>
    <t>2.630.000</t>
  </si>
  <si>
    <t>16.679.000</t>
  </si>
  <si>
    <t>Виница</t>
  </si>
  <si>
    <t>36.363.000</t>
  </si>
  <si>
    <t>4.733.000</t>
  </si>
  <si>
    <t>13.000.000</t>
  </si>
  <si>
    <t>4.209.000</t>
  </si>
  <si>
    <t>139.942.000</t>
  </si>
  <si>
    <t>Врапчиште</t>
  </si>
  <si>
    <t>18.674.000</t>
  </si>
  <si>
    <t>1.633.000</t>
  </si>
  <si>
    <t>151.482.000</t>
  </si>
  <si>
    <t>Гевгелија</t>
  </si>
  <si>
    <t>51.583.000</t>
  </si>
  <si>
    <t>4.170.000</t>
  </si>
  <si>
    <t>25.600.000</t>
  </si>
  <si>
    <t>7.662.000</t>
  </si>
  <si>
    <t>163.035.000</t>
  </si>
  <si>
    <t>Гостивар</t>
  </si>
  <si>
    <t>201.964.000</t>
  </si>
  <si>
    <t>19.050.000</t>
  </si>
  <si>
    <t>8.626.000</t>
  </si>
  <si>
    <t>553.008.000</t>
  </si>
  <si>
    <t>Градско</t>
  </si>
  <si>
    <t>24.673.000</t>
  </si>
  <si>
    <t>Дебар</t>
  </si>
  <si>
    <t>38.789.000</t>
  </si>
  <si>
    <t>10.250.000</t>
  </si>
  <si>
    <t>2.595.000</t>
  </si>
  <si>
    <t>148.647.000</t>
  </si>
  <si>
    <t>Дебрца</t>
  </si>
  <si>
    <t>27.702.000</t>
  </si>
  <si>
    <t>Делчево</t>
  </si>
  <si>
    <t>28.731.000</t>
  </si>
  <si>
    <t>3.205.000</t>
  </si>
  <si>
    <t>8.200.000</t>
  </si>
  <si>
    <t>5.282.000</t>
  </si>
  <si>
    <t>114.743.000</t>
  </si>
  <si>
    <t>Демир Хисар</t>
  </si>
  <si>
    <t>16.858.000</t>
  </si>
  <si>
    <t>2.048.000</t>
  </si>
  <si>
    <t>4.894.000</t>
  </si>
  <si>
    <t>3.495.000</t>
  </si>
  <si>
    <t>66.004.000</t>
  </si>
  <si>
    <t>Демир Капија</t>
  </si>
  <si>
    <t>2.056.000</t>
  </si>
  <si>
    <t>2.658.000</t>
  </si>
  <si>
    <t>28.995.000</t>
  </si>
  <si>
    <t>Дојран</t>
  </si>
  <si>
    <t>2.830.000</t>
  </si>
  <si>
    <t>22.996.000</t>
  </si>
  <si>
    <t>Долнени</t>
  </si>
  <si>
    <t>27.753.000</t>
  </si>
  <si>
    <t>131.140.000</t>
  </si>
  <si>
    <t>Желино</t>
  </si>
  <si>
    <t>134.676.000</t>
  </si>
  <si>
    <t>Зелениково</t>
  </si>
  <si>
    <t>25.723.000</t>
  </si>
  <si>
    <t>Зрновци</t>
  </si>
  <si>
    <t>14.974.000</t>
  </si>
  <si>
    <t>Илинден</t>
  </si>
  <si>
    <t>12.972.000</t>
  </si>
  <si>
    <t>5.350.000</t>
  </si>
  <si>
    <t>89.060.000</t>
  </si>
  <si>
    <t>Јегуновце</t>
  </si>
  <si>
    <t>59.428.000</t>
  </si>
  <si>
    <t>Карбинци</t>
  </si>
  <si>
    <t>1.415.000</t>
  </si>
  <si>
    <t>36.295.000</t>
  </si>
  <si>
    <t>Кавадарци</t>
  </si>
  <si>
    <t>89.336.000</t>
  </si>
  <si>
    <t>9.528.000</t>
  </si>
  <si>
    <t>28.150.000</t>
  </si>
  <si>
    <t>7.162.000</t>
  </si>
  <si>
    <t>309.236.000</t>
  </si>
  <si>
    <t>Кичево</t>
  </si>
  <si>
    <t>103.275.000</t>
  </si>
  <si>
    <t>1.500.000</t>
  </si>
  <si>
    <t>9.993.000</t>
  </si>
  <si>
    <t>8.157.000</t>
  </si>
  <si>
    <t>360.794.000</t>
  </si>
  <si>
    <t>Кочани</t>
  </si>
  <si>
    <t>84.524.000</t>
  </si>
  <si>
    <t>6.565.000</t>
  </si>
  <si>
    <t>22.120.000</t>
  </si>
  <si>
    <t>7.341.000</t>
  </si>
  <si>
    <t>244.378.000</t>
  </si>
  <si>
    <t>Конче</t>
  </si>
  <si>
    <t>24.149.000</t>
  </si>
  <si>
    <t>Кратово</t>
  </si>
  <si>
    <t>18.722.000</t>
  </si>
  <si>
    <t>5.034.000</t>
  </si>
  <si>
    <t>9.180.000</t>
  </si>
  <si>
    <t>5.054.000</t>
  </si>
  <si>
    <t>75.100.000</t>
  </si>
  <si>
    <t>Крива Паланка</t>
  </si>
  <si>
    <t>42.574.000</t>
  </si>
  <si>
    <t>11.480.000</t>
  </si>
  <si>
    <t>5.730.000</t>
  </si>
  <si>
    <t>147.733.000</t>
  </si>
  <si>
    <t>Кривогаштани</t>
  </si>
  <si>
    <t>31.069.000</t>
  </si>
  <si>
    <t>Крушево</t>
  </si>
  <si>
    <t>19.924.000</t>
  </si>
  <si>
    <t>1.726.000</t>
  </si>
  <si>
    <t>5.130.000</t>
  </si>
  <si>
    <t>4.163.000</t>
  </si>
  <si>
    <t>67.662.000</t>
  </si>
  <si>
    <t>Куманово</t>
  </si>
  <si>
    <t>297.312.000</t>
  </si>
  <si>
    <t>6.686.000</t>
  </si>
  <si>
    <t>44.150.000</t>
  </si>
  <si>
    <t>10.660.000</t>
  </si>
  <si>
    <t>12.911.000</t>
  </si>
  <si>
    <t>811.243.000</t>
  </si>
  <si>
    <t>Липково</t>
  </si>
  <si>
    <t>29.420.000</t>
  </si>
  <si>
    <t>1.082.000</t>
  </si>
  <si>
    <t>184.485.000</t>
  </si>
  <si>
    <t>Лозово</t>
  </si>
  <si>
    <t>17.711.000</t>
  </si>
  <si>
    <t>Македонска Каменица</t>
  </si>
  <si>
    <t>16.345.000</t>
  </si>
  <si>
    <t>6.620.000</t>
  </si>
  <si>
    <t>65.611.000</t>
  </si>
  <si>
    <t>Македонски Брод</t>
  </si>
  <si>
    <t>18.731.000</t>
  </si>
  <si>
    <t>3.098.000</t>
  </si>
  <si>
    <t>6.250.000</t>
  </si>
  <si>
    <t>4.048.000</t>
  </si>
  <si>
    <t>61.394.000</t>
  </si>
  <si>
    <t>Маврово и Ростуше</t>
  </si>
  <si>
    <t>12.884.000</t>
  </si>
  <si>
    <t>73.343.000</t>
  </si>
  <si>
    <t>Реден број</t>
  </si>
  <si>
    <t>Наменски дотации за основно образование</t>
  </si>
  <si>
    <t>Блок дотации за дејности од областа на културата</t>
  </si>
  <si>
    <t>ВКУПНО НАМЕНСКА ДОТАЦИЈА</t>
  </si>
  <si>
    <t>ВКУПНО БЛОК ДОТАЦИЈА</t>
  </si>
  <si>
    <t>Наменски дотации за пожарникари</t>
  </si>
  <si>
    <t>Могила</t>
  </si>
  <si>
    <t>37.076.000</t>
  </si>
  <si>
    <t>Неготино</t>
  </si>
  <si>
    <t>41.390.000</t>
  </si>
  <si>
    <t>5.653.000</t>
  </si>
  <si>
    <t>16.500.000</t>
  </si>
  <si>
    <t>4.601.000</t>
  </si>
  <si>
    <t>156.742.000</t>
  </si>
  <si>
    <t>Новаци</t>
  </si>
  <si>
    <t>23.379.000</t>
  </si>
  <si>
    <t>Ново Село</t>
  </si>
  <si>
    <t>1.346.000</t>
  </si>
  <si>
    <t>58.714.000</t>
  </si>
  <si>
    <t>Охрид</t>
  </si>
  <si>
    <t>122.965.000</t>
  </si>
  <si>
    <t>27.650.000</t>
  </si>
  <si>
    <t>9.415.000</t>
  </si>
  <si>
    <t>355.880.000</t>
  </si>
  <si>
    <t>Пехчево</t>
  </si>
  <si>
    <t>2.288.000</t>
  </si>
  <si>
    <t>7.790.000</t>
  </si>
  <si>
    <t>37.450.000</t>
  </si>
  <si>
    <t>Петровец</t>
  </si>
  <si>
    <t>53.328.000</t>
  </si>
  <si>
    <t>Пласница</t>
  </si>
  <si>
    <t>3.000.000</t>
  </si>
  <si>
    <t>Прилеп</t>
  </si>
  <si>
    <t>184.297.000</t>
  </si>
  <si>
    <t>8.850.000</t>
  </si>
  <si>
    <t>32.440.000</t>
  </si>
  <si>
    <t>13.055.000</t>
  </si>
  <si>
    <t>16.968.000</t>
  </si>
  <si>
    <t>541.166.000</t>
  </si>
  <si>
    <t>Пробиштип</t>
  </si>
  <si>
    <t>26.442.000</t>
  </si>
  <si>
    <t>3.188.000</t>
  </si>
  <si>
    <t>13.950.000</t>
  </si>
  <si>
    <t>5.072.000</t>
  </si>
  <si>
    <t>110.478.000</t>
  </si>
  <si>
    <t>Радовиш</t>
  </si>
  <si>
    <t>45.412.000</t>
  </si>
  <si>
    <t>3.782.000</t>
  </si>
  <si>
    <t>20.500.000</t>
  </si>
  <si>
    <t>6.508.000</t>
  </si>
  <si>
    <t>200.688.000</t>
  </si>
  <si>
    <t>Ранковце</t>
  </si>
  <si>
    <t>25.242.000</t>
  </si>
  <si>
    <t>Ресен</t>
  </si>
  <si>
    <t>26.775.000</t>
  </si>
  <si>
    <t>3.220.000</t>
  </si>
  <si>
    <t>5.900.000</t>
  </si>
  <si>
    <t>5.091.000</t>
  </si>
  <si>
    <t>118.505.000</t>
  </si>
  <si>
    <t>Росоман</t>
  </si>
  <si>
    <t>2.720.000</t>
  </si>
  <si>
    <t>29.171.000</t>
  </si>
  <si>
    <t>Сопиште</t>
  </si>
  <si>
    <t>34.425.000</t>
  </si>
  <si>
    <t>Старо Нагоричане</t>
  </si>
  <si>
    <t>35.577.000</t>
  </si>
  <si>
    <t>Струга</t>
  </si>
  <si>
    <t>133.035.000</t>
  </si>
  <si>
    <t>14.780.000</t>
  </si>
  <si>
    <t>6.040.000</t>
  </si>
  <si>
    <t>449.772.000</t>
  </si>
  <si>
    <t>Струмица</t>
  </si>
  <si>
    <t>184.534.000</t>
  </si>
  <si>
    <t>5.674.000</t>
  </si>
  <si>
    <t>32.870.000</t>
  </si>
  <si>
    <t>9.220.000</t>
  </si>
  <si>
    <t>450.598.000</t>
  </si>
  <si>
    <t>Студеничани</t>
  </si>
  <si>
    <t>108.782.000</t>
  </si>
  <si>
    <t>Свети Николе</t>
  </si>
  <si>
    <t>33.995.000</t>
  </si>
  <si>
    <t>7.117.000</t>
  </si>
  <si>
    <t>18.550.000</t>
  </si>
  <si>
    <t>4.485.000</t>
  </si>
  <si>
    <t>136.833.000</t>
  </si>
  <si>
    <t>Теарце</t>
  </si>
  <si>
    <t>98.977.000</t>
  </si>
  <si>
    <t>Тетово</t>
  </si>
  <si>
    <t>432.928.000</t>
  </si>
  <si>
    <t>28.900.000</t>
  </si>
  <si>
    <t>13.148.000</t>
  </si>
  <si>
    <t>846.541.000</t>
  </si>
  <si>
    <t>Центар Жупа</t>
  </si>
  <si>
    <t>54.444.000</t>
  </si>
  <si>
    <t>Чашка</t>
  </si>
  <si>
    <t>56.640.000</t>
  </si>
  <si>
    <t>Чешиново-Облешево</t>
  </si>
  <si>
    <t>3.080.000</t>
  </si>
  <si>
    <t>40.275.000</t>
  </si>
  <si>
    <t>Чучер - Сандево</t>
  </si>
  <si>
    <t>1.723.000</t>
  </si>
  <si>
    <t>46.609.000</t>
  </si>
  <si>
    <t>Штип</t>
  </si>
  <si>
    <t>122.627.000</t>
  </si>
  <si>
    <t>2.976.000</t>
  </si>
  <si>
    <t>57.130.000</t>
  </si>
  <si>
    <t>6.838.000</t>
  </si>
  <si>
    <t>343.549.000</t>
  </si>
  <si>
    <t>Аеродром</t>
  </si>
  <si>
    <t>82.660.000</t>
  </si>
  <si>
    <t>299.604.000</t>
  </si>
  <si>
    <t>Бутел</t>
  </si>
  <si>
    <t>33.010.000</t>
  </si>
  <si>
    <t>224.288.000</t>
  </si>
  <si>
    <t>Гази Баба</t>
  </si>
  <si>
    <t>63.870.000</t>
  </si>
  <si>
    <t>336.189.000</t>
  </si>
  <si>
    <t>Ѓорче Петров</t>
  </si>
  <si>
    <t>31.815.000</t>
  </si>
  <si>
    <t>158.612.000</t>
  </si>
  <si>
    <t>Карпош</t>
  </si>
  <si>
    <t>83.650.000</t>
  </si>
  <si>
    <t>311.971.000</t>
  </si>
  <si>
    <t>Кисела Вода</t>
  </si>
  <si>
    <t>64.320.000</t>
  </si>
  <si>
    <t>258.293.000</t>
  </si>
  <si>
    <t>Сарај</t>
  </si>
  <si>
    <t>201.509.000</t>
  </si>
  <si>
    <t>Центар</t>
  </si>
  <si>
    <t>83.450.000</t>
  </si>
  <si>
    <t>253.273.000</t>
  </si>
  <si>
    <t>Чаир</t>
  </si>
  <si>
    <t>49.200.000</t>
  </si>
  <si>
    <t>341.656.000</t>
  </si>
  <si>
    <t>Шуто Оризари</t>
  </si>
  <si>
    <t>4.760.000</t>
  </si>
  <si>
    <t>126.811.000</t>
  </si>
  <si>
    <t>Град Скопје</t>
  </si>
  <si>
    <t>1.155.200.000</t>
  </si>
  <si>
    <t>123.144.000</t>
  </si>
  <si>
    <t>97.420.000</t>
  </si>
  <si>
    <t>1.278.344.000</t>
  </si>
  <si>
    <t>Вкупно</t>
  </si>
  <si>
    <t>4.097.700.000</t>
  </si>
  <si>
    <t>247.785.000</t>
  </si>
  <si>
    <t>1.154.974.000</t>
  </si>
  <si>
    <t>38.500.000</t>
  </si>
  <si>
    <t>305.916.000</t>
  </si>
  <si>
    <t>308.916.000</t>
  </si>
  <si>
    <t>14.301.259.000</t>
  </si>
  <si>
    <t>Преглед на наменски и блок дотации за делегирани надлежности по општини за 2015 година</t>
  </si>
  <si>
    <t>Биланс на приходи на Буџетот на Република Македонија по ставки</t>
  </si>
  <si>
    <t>Категорија</t>
  </si>
  <si>
    <t>Ставка</t>
  </si>
  <si>
    <t>Опис</t>
  </si>
  <si>
    <t>Приходи на Основен буџет и фондови</t>
  </si>
  <si>
    <t>Приходи од самофинансирачки активности</t>
  </si>
  <si>
    <t>Приходи од заеми</t>
  </si>
  <si>
    <t>Приходи од донации</t>
  </si>
  <si>
    <t>Вкупно приходи</t>
  </si>
  <si>
    <t>Буџет</t>
  </si>
  <si>
    <t>Реализација</t>
  </si>
  <si>
    <t xml:space="preserve">Буџет </t>
  </si>
  <si>
    <t>ДАНОЧНИ ПРИХОДИ</t>
  </si>
  <si>
    <t>Данок од доход, од добивка и од капитални добивки</t>
  </si>
  <si>
    <t>Придонеси за социјално осигурување</t>
  </si>
  <si>
    <t>Домашни даноци на стоки и услуги</t>
  </si>
  <si>
    <t>Данок од меѓународна трговија и трансакции (царини и давачки)</t>
  </si>
  <si>
    <t>Такси на користење или дозволи за вршење на дејност</t>
  </si>
  <si>
    <t>НЕДАНОЧНИ ПРИХОДИ</t>
  </si>
  <si>
    <t>Претприемачки приход и приход од имот</t>
  </si>
  <si>
    <t>Глоби, судски и административни такси</t>
  </si>
  <si>
    <t>Такси и надоместоци</t>
  </si>
  <si>
    <t>Други владини услуги</t>
  </si>
  <si>
    <t>Други неданочни приходи</t>
  </si>
  <si>
    <t>КАПИТАЛНИ ПРИХОДИ</t>
  </si>
  <si>
    <t>Продажба на капитални средства</t>
  </si>
  <si>
    <t>Продажба на земјиште и нематеријални вложувања</t>
  </si>
  <si>
    <t>Приходи од дивиденди</t>
  </si>
  <si>
    <t>ТРАНСФЕРИ И ДОНАЦИИ</t>
  </si>
  <si>
    <t>Трансфери од други нивоа на власт</t>
  </si>
  <si>
    <t>Донации од странство</t>
  </si>
  <si>
    <t>Тековни донации</t>
  </si>
  <si>
    <t>ДОМАШНО ЗАДОЛЖУВАЊЕ</t>
  </si>
  <si>
    <t>ЗАДОЛЖУВАЊЕ ВО СТРАНСТВО</t>
  </si>
  <si>
    <t>Меѓународни развојни агенции</t>
  </si>
  <si>
    <t>Странски влади</t>
  </si>
  <si>
    <t>ПРОДАЖБА НА ХАРТИИ ОД ВРЕДНОСТ</t>
  </si>
  <si>
    <t>Продажба на хартии од вредност</t>
  </si>
  <si>
    <t>ПРИХОДИ ОД ОТПЛАТА НА ЗАЕМИ</t>
  </si>
  <si>
    <t>Приходи од наплатени дадени заеми</t>
  </si>
  <si>
    <r>
      <t>ВКУПНО</t>
    </r>
    <r>
      <rPr>
        <b/>
        <sz val="11"/>
        <color theme="1"/>
        <rFont val="Calibri"/>
        <family val="2"/>
      </rPr>
      <t>:</t>
    </r>
  </si>
  <si>
    <t>Капитални донации</t>
  </si>
  <si>
    <t>Долгорочни обврзници</t>
  </si>
  <si>
    <t>Други задолжувања во странство</t>
  </si>
  <si>
    <t>ПЛАТИ И НАДОМЕСТОЦИ</t>
  </si>
  <si>
    <t>Надоместоци</t>
  </si>
  <si>
    <t>РЕЗЕРВИ И НЕДЕФИНИРАНИ РАСХОДИ</t>
  </si>
  <si>
    <t>СТОКИ И УСЛУГИ</t>
  </si>
  <si>
    <t>КАМАТНИ ПЛАЌАЊА</t>
  </si>
  <si>
    <t>СУБВЕНЦИИ И ТРАНСФЕРИ</t>
  </si>
  <si>
    <t>Расходи на Основен буџет и фондови</t>
  </si>
  <si>
    <t>Расходи од донации</t>
  </si>
  <si>
    <t>Основни плати</t>
  </si>
  <si>
    <t>Патни и дневни расходи</t>
  </si>
  <si>
    <t>Комунални услуги, греење, комуникација и транспорт</t>
  </si>
  <si>
    <t>Материјали и ситен инвентар</t>
  </si>
  <si>
    <t>Поправки и тековно одржување</t>
  </si>
  <si>
    <t>Договорни услуги</t>
  </si>
  <si>
    <t>Други тековни расходи</t>
  </si>
  <si>
    <t>Привремени вработувања</t>
  </si>
  <si>
    <t>Дотации од ДДВ</t>
  </si>
  <si>
    <t>Наменски дотации</t>
  </si>
  <si>
    <t>Блок дотации</t>
  </si>
  <si>
    <t>Каматни плаќања кон нерезиденти кредитори</t>
  </si>
  <si>
    <t>Каматни плаќања кон домашни кредитори</t>
  </si>
  <si>
    <t>Каматни плаќања кон други нивоа на власт</t>
  </si>
  <si>
    <t>Субвенции за јавни претпријатија</t>
  </si>
  <si>
    <t>Субвенции за приватни претпријатија</t>
  </si>
  <si>
    <t>Трансфери до невладини организации</t>
  </si>
  <si>
    <t>Биланс на расходи на Буџетот на Република Македонија по ставки</t>
  </si>
  <si>
    <t>Расходи од самофинансирачки активности</t>
  </si>
  <si>
    <t>Расходи од заеми</t>
  </si>
  <si>
    <t>Вкупно Расходи</t>
  </si>
  <si>
    <t xml:space="preserve">Постојана резерва (непредвидливи расходи) </t>
  </si>
  <si>
    <t xml:space="preserve">Тековни резерви (разновидни расходи) </t>
  </si>
  <si>
    <t>ТЕКОВНИ ТРАНСФЕРИ ДО ЕДИНИЦИТЕ НА ЛОКАЛНАТА САМОУПРАВА</t>
  </si>
  <si>
    <t>Разни трансфери</t>
  </si>
  <si>
    <t>Исплата по извршни исправи</t>
  </si>
  <si>
    <t>СОЦИЈАЛНИ БЕНЕФИЦИИ</t>
  </si>
  <si>
    <t>Социјални надоместоци</t>
  </si>
  <si>
    <t>Плаќања на бенефиции од Фондот за ПИОМ</t>
  </si>
  <si>
    <t>Плаќања на надоместоци од Агенцијата за вработување</t>
  </si>
  <si>
    <t>Плаќања на надоместоци од Фондот за здравствено осигурување</t>
  </si>
  <si>
    <t>КАПИТАЛНИ РАСХОДИ</t>
  </si>
  <si>
    <t>Купување на опрема и машини</t>
  </si>
  <si>
    <t>Градежни објекти</t>
  </si>
  <si>
    <t>Други градежни објекти</t>
  </si>
  <si>
    <t>Купување на мебел</t>
  </si>
  <si>
    <t>Стратешки стоки и други резерви</t>
  </si>
  <si>
    <t>Вложувања и нефинансиски средства</t>
  </si>
  <si>
    <t>Купување на возила</t>
  </si>
  <si>
    <t>Капитални дотации до ЕЛС</t>
  </si>
  <si>
    <t>Капитални субвенции за претпријатија и невладини организации</t>
  </si>
  <si>
    <t>ОТПЛАТА НА ГЛАВНИНА</t>
  </si>
  <si>
    <t>Отплата на главнина до нерезидентни кредитори</t>
  </si>
  <si>
    <t>Отплата на главнина кон домашни институции</t>
  </si>
  <si>
    <t>БУЏЕТ 2015</t>
  </si>
  <si>
    <t>Ребаланс</t>
  </si>
  <si>
    <t>вистинскиот збир е 3,558,423,000</t>
  </si>
  <si>
    <t>вистинскиот збир е 157,597,035,000</t>
  </si>
  <si>
    <t>вистинскиот збир е 25,154,887,000</t>
  </si>
  <si>
    <t xml:space="preserve">вистинскиот збир е 26,879,423,000 </t>
  </si>
  <si>
    <t>вистинскиот збир е 166,979,694,000</t>
  </si>
  <si>
    <t>Биланс на приходи на Централен буџет по ставки</t>
  </si>
  <si>
    <t>Биланс на приходи на Централен Буџет по буџетски корисници</t>
  </si>
  <si>
    <t>Раздел</t>
  </si>
  <si>
    <t>Приходи на Основен буџет</t>
  </si>
  <si>
    <t>ПРЕТСЕДАТЕЛ НА РЕПУБЛИКА МАКЕДОНИЈА</t>
  </si>
  <si>
    <t>АГЕНЦИЈА ЗА РАЗУЗНАВАЊЕ</t>
  </si>
  <si>
    <t>СОБРАНИЕ НА РЕПУБЛИКА МАКЕДОНИЈА</t>
  </si>
  <si>
    <t>ДРЖАВЕН ЗАВОД ЗА РЕВИЗИЈА</t>
  </si>
  <si>
    <t>ДРЖАВНА КОМИСИЈА ЗА СПРЕЧУВАЊЕ НА КОРУПЦИЈА</t>
  </si>
  <si>
    <t>КОМИСИЈА ЗА ЗАШТИТА НА КОНКУРЕНЦИЈА</t>
  </si>
  <si>
    <t>ДИРЕКЦИЈА ЗА ЗАШТИТА НА ЛИЧНИ ПОДАТОЦИ</t>
  </si>
  <si>
    <t>РЕГУЛАТОРНА КОМИСИЈА ЗА ДОМУВАЊЕ</t>
  </si>
  <si>
    <t>СОВЕТ ЗА УНАПРЕДУВАЊЕ И НАДЗОР НА РЕВИЗИЈАТА</t>
  </si>
  <si>
    <t>ВЛАДА НА РЕПУБЛИКА МАКЕДОНИЈА</t>
  </si>
  <si>
    <t>СЛУЖБА ЗА ОПШТИ И ЗАЕДНИЧКИ РАБОТИ НА ВЛАДАТА НА РМ</t>
  </si>
  <si>
    <t>ДРЖАВНО ПРАВОБРАНИТЕЛСТВО НА РЕПУБЛИКА МАКЕДОНИЈА</t>
  </si>
  <si>
    <t>СЕКРЕТАРИЈАТ ЗА ЕВРОПСКИ ПРАШАЊА</t>
  </si>
  <si>
    <t>АГЕНЦИЈА ЗА УПРАВУВАЊЕ СО ОДЗЕМЕН ИМОТ</t>
  </si>
  <si>
    <t>МИНИСТЕРСТВО ЗА ОДБРАНА</t>
  </si>
  <si>
    <t>ДИРЕКЦИЈА ЗА ЗАШТИТА И СПАСУВАЊЕ</t>
  </si>
  <si>
    <t>ЦЕНТАР ЗА УПРАВУВАЊЕ СО КРИЗИ</t>
  </si>
  <si>
    <t>МИНИСТЕРСТВО ЗА ВНАТРЕШНИ РАБОТИ</t>
  </si>
  <si>
    <t>МИНИСТЕРСТВО ЗА ПРАВДА</t>
  </si>
  <si>
    <t>УПРАВА ЗА ИЗВРШУВАЊЕ НА САНКЦИИ</t>
  </si>
  <si>
    <t>УПРАВА ЗА ВОДЕЊЕ НА МАТИЧНИТЕ КНИГИ</t>
  </si>
  <si>
    <t>МИНИСТЕРСТВО ЗА НАДВОРЕШНИ РАБОТИ</t>
  </si>
  <si>
    <t>МИНИСТЕРСТВО ЗА ФИНАНСИИ</t>
  </si>
  <si>
    <t>МИНИСТЕРСТВО ЗА ФИНАНСИИ - ФУНКЦИИ НА ДРЖАВАТА</t>
  </si>
  <si>
    <t>ЦАРИНСКА УПРАВА НА РЕПУБЛИКА МАКЕДОНИЈА</t>
  </si>
  <si>
    <t>АГЕНЦИЈА ЗА СТОКОВНИ РЕЗЕРВИ</t>
  </si>
  <si>
    <t>УПРАВА ЗА ЈАВНИ ПРИХОДИ</t>
  </si>
  <si>
    <t>ДИРЕКЦИЈА ЗА ЗАДОЛЖИТЕЛНИ РЕЗЕРВИ НА НАФТА И НАФТЕНИ ДЕРИВАТИ</t>
  </si>
  <si>
    <t>МИНИСТЕРСТВО ЗА ЕКОНОМИЈА</t>
  </si>
  <si>
    <t>АГЕНЦИЈА ЗА ПРОМОЦИЈА И ПОДДРШКА НА ТУРИЗМОТ</t>
  </si>
  <si>
    <t>ДИРЕКЦИЈА ЗА ТЕХНОЛОШКИ ИНДУСТРИСКИ РАЗВОЈНИ ЗОНИ</t>
  </si>
  <si>
    <t>ДРЖАВЕН ЗАВОД ЗА ЗАШТИТА НА ИНДУСТРИСКА СОПСТВЕНОСТ</t>
  </si>
  <si>
    <t>МИНИСТЕРСТВО ЗА ЖИВОТНА СРЕДИНА И ПРОСТОРНО ПЛАНИРАЊЕ</t>
  </si>
  <si>
    <t>МИНИСТЕРСТВО ЗА ТРАНСПОРТ И ВРСКИ</t>
  </si>
  <si>
    <t>МИНИСТЕРСТВО ЗА ЗЕМЈОДЕЛСТВО, ШУМАРСТВО И ВОДОСТОПАНСТВО</t>
  </si>
  <si>
    <t>АГЕНЦИЈА ЗА ПОТТИКНУВАЊЕ НА РАЗВОЈОТ НА ЗЕМЈОДЕЛСТВОТО  - БИТОЛА</t>
  </si>
  <si>
    <t>УПРАВА ЗА ХИДРОМЕТЕОРОЛОШКИ РАБОТИ</t>
  </si>
  <si>
    <t>АГЕНЦИЈА ЗА ХРАНА И ВЕТЕРИНАРСТВО НА РЕПУБЛИКА МАКЕДОНИЈА</t>
  </si>
  <si>
    <t>ДРЖАВЕН ИНСПЕКТОРАТ ЗА ЗЕМЈОДЕЛСТВО</t>
  </si>
  <si>
    <t>МИНИСТЕРСТВО ЗА ТРУД И СОЦИЈАЛНА ПОЛИТИКА</t>
  </si>
  <si>
    <t>ДРЖАВЕН ИНСПЕКТОРАТ ЗА ТРУД</t>
  </si>
  <si>
    <t>МИНИСТЕРСТВО ЗА ОБРАЗОВАНИЕ И НАУКА</t>
  </si>
  <si>
    <t>БИРО ЗА РАЗВОЈ НА ОБРАЗОВАНИЕТО</t>
  </si>
  <si>
    <t>НАЦИОНАЛНА АГЕНЦИЈА ЗА ЕВРОПСКИ ОБРАЗОВНИ ПРОГРАМИ И МОБИЛНОСТ</t>
  </si>
  <si>
    <t>АГЕНЦИЈА ЗА МЛАДИ И СПОРТ</t>
  </si>
  <si>
    <t>МИНИСТЕРСТВО ЗА ИНФОРМАТИЧКО ОПШТЕСТВО И АДМИНИСТРАЦИЈА</t>
  </si>
  <si>
    <t>МИНИСТЕРСТВО ЗА КУЛТУРА</t>
  </si>
  <si>
    <t>ФИНАНСИРАЊЕ НА ДЕЈНОСТИТЕ ОД ОБЛАСТА НА КУЛТУРАТА</t>
  </si>
  <si>
    <t>МИНИСТЕРСТВО ЗА ЗДРАВСТВО</t>
  </si>
  <si>
    <t>ДРЖАВЕН, САНИТАРЕН И ЗДРАВСТВЕН ИНСПЕКТОРАТ</t>
  </si>
  <si>
    <t>МИНИСТЕРСТВО ЗА ЛОКАЛНА САМОУПРАВА</t>
  </si>
  <si>
    <t>АГЕНЦИЈА ЗА ИСЕЛЕНИШТВО</t>
  </si>
  <si>
    <t>КОМИСИЈА ЗА ОДНОСИ СО ВЕРСКИТЕ ЗАЕДНИЦИ И РЕЛИГИОЗНИ ГРУПИ</t>
  </si>
  <si>
    <t>АГЕНЦИЈА ЗА КАТАСТАР НА НЕДВИЖНОСТИ</t>
  </si>
  <si>
    <t>ДРЖАВЕН ЗАВОД ЗА СТАТИСТИКА</t>
  </si>
  <si>
    <t>ДРЖАВЕН АРХИВ НА РЕПУБЛИКА МАКЕДОНИЈА</t>
  </si>
  <si>
    <t>БИРО ЗА СУДСКИ ВЕШТАЧЕЊА</t>
  </si>
  <si>
    <t>МАКЕДОНСКА АКАДЕМИЈА НА НАУКИТЕ И УМЕТНОСТИТЕ</t>
  </si>
  <si>
    <t>БИРО ЗА РЕГИОНАЛЕН РАЗВОЈ</t>
  </si>
  <si>
    <t>СУДСКА ВЛАСТ</t>
  </si>
  <si>
    <t>ЈАВНО ОБВИНИТЕЛСТВО НА РЕПУБЛИКА МАКЕДОНИЈА</t>
  </si>
  <si>
    <t>Биланс на расходи на Централен Буџет по ставки</t>
  </si>
  <si>
    <t xml:space="preserve">Расходи на Основен буџет </t>
  </si>
  <si>
    <t>Постојана резерва (непредвидливи расходи)</t>
  </si>
  <si>
    <t>Тековни резерви (разновидни расходи)</t>
  </si>
  <si>
    <t>ТЕКОВНИ ТРАНСФЕРИ ДО ВОНБУЏЕТСКИТЕ ФОНДОВИ</t>
  </si>
  <si>
    <t>Трансфери до Фондот за ПИОМ</t>
  </si>
  <si>
    <t>Трансфери до Агенцијата за вработување</t>
  </si>
  <si>
    <t>Трансфери до Фондот за здравствено осигурување</t>
  </si>
  <si>
    <t>Биланс на расходи на Централен Буџет по буџетски корисници</t>
  </si>
  <si>
    <t>ДРЖАВНА ИЗБОРНА КОМИСИЈА</t>
  </si>
  <si>
    <t>ДРЖАВНА КОМИСИЈА ЗА ЖАЛБИ ПО ЈАВНИ НАБАВКИ</t>
  </si>
  <si>
    <t>КОМИСИЈА ЗА ВЕРИФИКАЦИЈА НА ФАКТИТЕ</t>
  </si>
  <si>
    <t>КОМИСИЈА ЗА ЗАШТИТА ОД ДИСКРИМИНАЦИЈА</t>
  </si>
  <si>
    <t>ДРЖАВНА КОМИСИЈА ЗА ОДЛУЧУВАЊЕ ВО УПРАВНА ПОСТАПКА И ПОСТАПКА ОД РАБОТЕН ОДНОС ВО ВТОР СТЕПЕН</t>
  </si>
  <si>
    <t>РЕВИЗОРСКО ТЕЛО ЗА РЕВИЗИЈА НА ИНСТРУМЕНТОТ ЗА ПРЕТПРИСТАПНА ПОМОШ</t>
  </si>
  <si>
    <t>ДРЖАВНА КОМИСИЈА ЗА ОДЛУЧУВАЊЕ ВО ВТОР СТЕПЕН ВО ОБЛАСТА НА ИНСПЕКЦИСКИОТ НАДЗОР И ПРЕКРШОЧНАТА ПОСТАПКА</t>
  </si>
  <si>
    <t>УСТАВЕН СУД НА РЕПУБЛИКА МАКЕДОНИЈА</t>
  </si>
  <si>
    <t>СЕКРЕТАРИЈАТ ЗА ЗАКОНОДАВСТВО</t>
  </si>
  <si>
    <t>АГЕНЦИЈА ЗА АДМИНИСТРАЦИЈА</t>
  </si>
  <si>
    <t>СЕКРЕТАРИЈАТ ЗА СПРОВЕДУВАЊЕ НА РАМКОВНИОТ ДОГОВОР</t>
  </si>
  <si>
    <t>АГЕНЦИЈА ЗА ОСТВАРУВАЊЕ НА ПРАВАТА НА ЗАЕДНИЦИТЕ</t>
  </si>
  <si>
    <t>ИНСПЕКЦИСКИ СОВЕТ</t>
  </si>
  <si>
    <t>ДИРЕКЦИЈА ЗА БЕЗБЕДНОСТ НА КЛАСИФИЦИРАНИ ИНФОРМАЦИИ</t>
  </si>
  <si>
    <t>БИРО ЗА ЗАСТАПУВАЊЕ НА РМ ПРЕД ЕВРОПСКИОТ СУД ЗА ЧОВЕКОВИ ПРАВА</t>
  </si>
  <si>
    <t>УПРАВА ЗА ФИНАНСИСКА ПОЛИЦИЈА</t>
  </si>
  <si>
    <t>ДРЖАВЕН ДЕВИЗЕН ИНСПЕКТОРАТ</t>
  </si>
  <si>
    <t>АГЕНЦИЈА ЗА СТРАНСКИ ИНВЕСТИЦИИ И ПРОМОЦИЈА НА ИЗВОЗОТ НА РМ</t>
  </si>
  <si>
    <t>ДРЖАВЕН ПАЗАРЕН ИНСПЕКТОРАТ</t>
  </si>
  <si>
    <t>ДРЖАВЕН ИНСПЕКТОРАТ ЗА ТЕХНИЧКА ИНСПЕКЦИЈА</t>
  </si>
  <si>
    <t>ДРЖАВЕН ИНСПЕКТОРАТ ЗА ЖИВОТНА СРЕДИНА</t>
  </si>
  <si>
    <t>ДРЖАВЕН ИНСПЕКТОРАТ ЗА ТРАНСПОРТ</t>
  </si>
  <si>
    <t>ДРЖАВЕН ИНСПЕКТОРАТ ЗА ГРАДЕЖНИШТВО И УРБАНИЗАМ</t>
  </si>
  <si>
    <t>ДРЖАВЕН КОМУНАЛЕН ИНСПЕКТОРАТ</t>
  </si>
  <si>
    <t>АГЕНЦИЈА ЗА ФИНАНСИСКА ПОДДРШКА ВО ЗЕМЈОДЕЛСТВОТО И РУРАЛНИОТ РАЗВОЈ</t>
  </si>
  <si>
    <t>ДРЖАВЕН ИНСПЕКТОРАТ ЗА ШУМАРСТВО И ЛОВСТВО</t>
  </si>
  <si>
    <t>ДРЖАВЕН ПРОСВЕТЕН ИНСПЕКТОРАТ</t>
  </si>
  <si>
    <t>ДРЖАВЕН УПРАВЕН ИНСПЕКТОРАТ</t>
  </si>
  <si>
    <t>ДРЖАВЕН ИНСПЕКТОРАТ ЗА ЛОКАЛНА САМОУПРАВА</t>
  </si>
  <si>
    <t>КОМИСИЈА ЗА ЗАШТИТА НА ПРАВОТО ЗА СЛОБОДЕН ПРИСТАП ДО ИНФОРМАЦИИТЕ ОД ЈАВЕН КАРАКТЕР</t>
  </si>
  <si>
    <t>НАРОДЕН ПРАВОБРАНИТЕЛ</t>
  </si>
  <si>
    <t>Функционална категорија</t>
  </si>
  <si>
    <t>Буџетски расходи по функции на Централен буџет</t>
  </si>
  <si>
    <t>Функционална ставка</t>
  </si>
  <si>
    <t>Извршни и законодавни органи, финансиски и фискални работи, надворешни работи</t>
  </si>
  <si>
    <t>Странска економска помош</t>
  </si>
  <si>
    <t>Општи услуги</t>
  </si>
  <si>
    <t>Основни истражувања</t>
  </si>
  <si>
    <t>Општи јавни услуги за истражување</t>
  </si>
  <si>
    <t>Други општи јавни услуги</t>
  </si>
  <si>
    <t>ОДБРАНА</t>
  </si>
  <si>
    <t>Воена одбрана</t>
  </si>
  <si>
    <t>Цивилна одбрана</t>
  </si>
  <si>
    <t>Странска воена помош</t>
  </si>
  <si>
    <t>Други функции на одбраната</t>
  </si>
  <si>
    <t>ЈАВЕН РЕД И МИР</t>
  </si>
  <si>
    <t>Полициски услуги</t>
  </si>
  <si>
    <t>Противпожарни услуги</t>
  </si>
  <si>
    <t>Судови</t>
  </si>
  <si>
    <t>Казнено-поправни установи</t>
  </si>
  <si>
    <t>Други функцкции на јавниот ред и мир</t>
  </si>
  <si>
    <t>ЕКОНОМСКИ РАБОТИ</t>
  </si>
  <si>
    <t>Општи економски, комерцијални и работи поврзани со трудот</t>
  </si>
  <si>
    <t>Земјоделство, шумарство, лов и риболов</t>
  </si>
  <si>
    <t>ОПШТИ ЈАВНИ СЛУЖБИ</t>
  </si>
  <si>
    <t>Горива и енергетика</t>
  </si>
  <si>
    <t>Рударство, занаетчиство и градежништво</t>
  </si>
  <si>
    <t>Транспорт</t>
  </si>
  <si>
    <t>Комуникации</t>
  </si>
  <si>
    <t>Останати индустрии</t>
  </si>
  <si>
    <t>Други економски работи</t>
  </si>
  <si>
    <t>ЗАШТИТА НА ЖИВОТНА СРЕДИНА</t>
  </si>
  <si>
    <t>Заштита на животната средина</t>
  </si>
  <si>
    <t>Управување со отпадните води</t>
  </si>
  <si>
    <t>Намалување на загадувањето</t>
  </si>
  <si>
    <t>ЖИВЕАЛИШТА И РАЗВОЈ НА ЗАЕДНИЦАТА</t>
  </si>
  <si>
    <t>Развој на живеалиштата</t>
  </si>
  <si>
    <t>Развој на заедницата</t>
  </si>
  <si>
    <t>Водоснабдување</t>
  </si>
  <si>
    <t>ЗДРАВСТВО</t>
  </si>
  <si>
    <t>Здравство</t>
  </si>
  <si>
    <t>Медицински материјали и опрема</t>
  </si>
  <si>
    <t>Услуги за пациентите</t>
  </si>
  <si>
    <t>Услуги на јавно здравство</t>
  </si>
  <si>
    <t>Други функции на здравство</t>
  </si>
  <si>
    <t>РЕКРЕАЦИЈА, КУЛТУРА И РЕЛИГИЈА</t>
  </si>
  <si>
    <t>Спортски и рекреативни услуги</t>
  </si>
  <si>
    <t>Услуги за култура</t>
  </si>
  <si>
    <t>Услуги за емитување програма и издаваштво</t>
  </si>
  <si>
    <t>Религиски и останати служби на заедницата</t>
  </si>
  <si>
    <t>ВКУПНО</t>
  </si>
  <si>
    <t>ОБРАЗОВАНИЕ</t>
  </si>
  <si>
    <t>Образование</t>
  </si>
  <si>
    <t>Предшколско и основно образование</t>
  </si>
  <si>
    <t>Високо образование</t>
  </si>
  <si>
    <t>Друго образование кое не е според ниво</t>
  </si>
  <si>
    <t>Помошни служби на образование</t>
  </si>
  <si>
    <t>Истражување - Образование</t>
  </si>
  <si>
    <t>Други функции на образованието</t>
  </si>
  <si>
    <t>СОЦИЈАЛНА ЗАШТИТА</t>
  </si>
  <si>
    <t>Социјална заштита</t>
  </si>
  <si>
    <t>Болест и инвалидитет</t>
  </si>
  <si>
    <t>Стари лица и детска заштита</t>
  </si>
  <si>
    <t>Семејства и деца</t>
  </si>
  <si>
    <t>Друго социјално исклучување</t>
  </si>
  <si>
    <t>Владина програма</t>
  </si>
  <si>
    <t>Владина потпрограма</t>
  </si>
  <si>
    <t>А</t>
  </si>
  <si>
    <t>А0</t>
  </si>
  <si>
    <t>А2</t>
  </si>
  <si>
    <t>Б</t>
  </si>
  <si>
    <t>БА</t>
  </si>
  <si>
    <t>В</t>
  </si>
  <si>
    <t>ВА</t>
  </si>
  <si>
    <t>Г</t>
  </si>
  <si>
    <t>Г1</t>
  </si>
  <si>
    <t>Г2</t>
  </si>
  <si>
    <t>ГА</t>
  </si>
  <si>
    <t>Д</t>
  </si>
  <si>
    <t>Д4</t>
  </si>
  <si>
    <t>Д5</t>
  </si>
  <si>
    <t>Д7</t>
  </si>
  <si>
    <t>ДА</t>
  </si>
  <si>
    <t>ДВ</t>
  </si>
  <si>
    <t>ДГ</t>
  </si>
  <si>
    <t>ДЕ</t>
  </si>
  <si>
    <t>К</t>
  </si>
  <si>
    <t>К2</t>
  </si>
  <si>
    <t>К5</t>
  </si>
  <si>
    <t>М</t>
  </si>
  <si>
    <t>МА</t>
  </si>
  <si>
    <t>МБ</t>
  </si>
  <si>
    <t>МВ</t>
  </si>
  <si>
    <t>МГ</t>
  </si>
  <si>
    <t>МД</t>
  </si>
  <si>
    <t>Н</t>
  </si>
  <si>
    <t>НА</t>
  </si>
  <si>
    <t>ДЕЦЕНТРАЛИЗАЦИЈА</t>
  </si>
  <si>
    <t>ПРЕНЕСУВАЊЕ НА НАДЛЕЖНОСТИ НА ЕЛС</t>
  </si>
  <si>
    <t>МЕРКИ ЗА НАМАЛУВАЊЕ НА СИРОМАШТИЈАТА</t>
  </si>
  <si>
    <t>ПОТТИКНУВАЊЕ НА ВРАБОТУВАЊЕТО</t>
  </si>
  <si>
    <t>УНАПРЕДУВАЊЕ НА ОДБРАНАТА И БЕЗБЕДНОСТА</t>
  </si>
  <si>
    <t>ИНТЕГРАЦИЈА ВО НАТО</t>
  </si>
  <si>
    <t>ЈАКНЕЊЕ НА ВЛАДЕЕЊЕТО НА ПРАВОТО</t>
  </si>
  <si>
    <t>БОРБА ПРОТИВ КОРУПЦИЈА И ОРГАНИЗИРАН КРИМИНАЛ</t>
  </si>
  <si>
    <t>БОРБА ПРОТИВ ТРГОВИЈА СО ЛУЃЕ И ИЛЕГАЛНА МИГРАЦИЈА</t>
  </si>
  <si>
    <t>РЕФОРМА НА СУДСТВОТО</t>
  </si>
  <si>
    <t>ЕКОНОМСКИ РАЗВОЈ</t>
  </si>
  <si>
    <t>ЕКОНОМСКА ПРОМОЦИЈА</t>
  </si>
  <si>
    <t>ПРИВЛЕКУВАЊЕ НА СТРАНСКИ ДИРЕКТНИ ИНВЕСТИЦИИ И РАЗВОЈ НА СЛОБОДНАТА ЕКОНОМСКА ЗОНА</t>
  </si>
  <si>
    <t>УНАПРЕДУВАЊЕ НА ДЕЛОВНИТЕ АКТИВНОСТИ</t>
  </si>
  <si>
    <t>ИНВЕСТИЦИИ ВО ЖЕЛЕЗНИЧКАТА ИНФРАСТРУКТУРА</t>
  </si>
  <si>
    <t>ТЕХНОЛОШКИ ИНДУСТРИСКИ РАЗВОЈНИ ЗОНИ</t>
  </si>
  <si>
    <t>ПОДДРШКА НА РАЗВОЈОТ НА МАЛИ И СРЕДНИ ПРЕТПРИЈАТИЈА</t>
  </si>
  <si>
    <t>ПОДДРШКА НА ИНВЕСТИЦИОНИ ВЛОЖУВАЊА</t>
  </si>
  <si>
    <t>РЕФОРМА ВО ЈАВНАТА АДМИНИСТРАЦИЈА</t>
  </si>
  <si>
    <t>СТРУЧНО ОСПОСОБУВАЊЕ И УСОВРШУВАЊЕ</t>
  </si>
  <si>
    <t>СООДВЕТНА И ПРАВИЧНА ЗАСТАПЕНОСТ НА ЗАЕДНИЦИТЕ</t>
  </si>
  <si>
    <t>ИНТЕГРАЦИЈА ВО ЕУ</t>
  </si>
  <si>
    <t>ПОМОШ ПРИ ТРАНЗИЦИЈА И ИНСТИТУЦИОНАЛНА НАДГРАДБА</t>
  </si>
  <si>
    <t>ПРЕКУГРАНИЧНА СОРАБОТКА</t>
  </si>
  <si>
    <t>РЕГИОНАЛЕН РАЗВОЈ</t>
  </si>
  <si>
    <t>РАЗВОЈ НА ЧОВЕЧКИ РЕСУРСИ</t>
  </si>
  <si>
    <t>РУРАЛЕН РАЗВОЈ</t>
  </si>
  <si>
    <t>ИНФОРМАЦИСКИ И КОМУНИКАЦИСКИ ТЕХНОЛОГИИ</t>
  </si>
  <si>
    <t>РАЗВОЈ И ИМПЛЕМЕНТАЦИЈА НА ИКТ</t>
  </si>
  <si>
    <t>О</t>
  </si>
  <si>
    <t>ОА</t>
  </si>
  <si>
    <t>С</t>
  </si>
  <si>
    <t>С1</t>
  </si>
  <si>
    <t>Т</t>
  </si>
  <si>
    <t>ТА</t>
  </si>
  <si>
    <t>ТБ</t>
  </si>
  <si>
    <t>ТВ</t>
  </si>
  <si>
    <t>ТГ</t>
  </si>
  <si>
    <t>ТД</t>
  </si>
  <si>
    <t>ТЕ</t>
  </si>
  <si>
    <t>ТИ</t>
  </si>
  <si>
    <t>ТК</t>
  </si>
  <si>
    <t>РАМНОМЕРЕН РЕГИОНАЛЕН РАЗВОЈ</t>
  </si>
  <si>
    <t>УНАПРЕДУВАЊЕ НА ЖИВОТНАТА СРЕДИНА</t>
  </si>
  <si>
    <t>ИНВЕСТИЦИИ ВО ОБРАЗОВАНИЕТО</t>
  </si>
  <si>
    <t>ИЗГРАДБА НА ОСНОВНИ УЧИЛИШТА</t>
  </si>
  <si>
    <t>РЕКОНСТРУКЦИЈА НА ОСНОВНИ УЧИЛИШТА</t>
  </si>
  <si>
    <t>ИЗГРАДБА НА УЧИЛИШНИ СПОРТСКИ САЛИ ВО ОСНОВНИ УЧИЛИШТА</t>
  </si>
  <si>
    <t>ИЗГРАДБА НА СРЕДНИ УЧИЛИШТА</t>
  </si>
  <si>
    <t>РЕКОНСТРУКЦИЈА НА СРЕДНИ УЧИЛИШТА</t>
  </si>
  <si>
    <t>ИЗГРАДБА НА УЧИЛИШНИ СПОРТСКИ САЛИ ВО СРЕДНИ УЧИЛИШТА</t>
  </si>
  <si>
    <t>РЕКОНСТРУКЦИЈА НА УЧЕНИЧКИ ДОМОВИ</t>
  </si>
  <si>
    <t>ИЗГРАДБА И РЕКОНСТРУКЦИЈА НА СТУДЕНТСКИ ДОМОВИ</t>
  </si>
  <si>
    <t>Владини програми на Централен буџет</t>
  </si>
  <si>
    <t>Извор на финансирање</t>
  </si>
  <si>
    <t>Потпрограма</t>
  </si>
  <si>
    <r>
      <rPr>
        <sz val="10"/>
        <rFont val="Arial"/>
        <family val="2"/>
      </rPr>
      <t>МА</t>
    </r>
  </si>
  <si>
    <r>
      <rPr>
        <sz val="10"/>
        <rFont val="Arial"/>
        <family val="2"/>
      </rPr>
      <t>2А</t>
    </r>
  </si>
  <si>
    <t>1А</t>
  </si>
  <si>
    <t>1Б</t>
  </si>
  <si>
    <t>2А</t>
  </si>
  <si>
    <t>5Б</t>
  </si>
  <si>
    <t>2Б</t>
  </si>
  <si>
    <t>Основен буџет</t>
  </si>
  <si>
    <t>РЕКОНСТРУКЦИЈА НА ЗГРАДИ НА ВЛАДИНИ ОРГАНИ</t>
  </si>
  <si>
    <t>ИЗГРАДБА И РЕКОНСТРУКЦИЈА НА АДМИНИСТРАТИВНИ ЗГРАДИ НА ДРЖАВНИ ОРГАНИ</t>
  </si>
  <si>
    <t>МОДЕРНИЗАЦИЈА ВО МО</t>
  </si>
  <si>
    <t>ОПРЕМУВАЊЕ И МОДЕРНИЗАЦИЈА ВО АРМ</t>
  </si>
  <si>
    <t>ИЗГРАДБА И РЕКОНСТРУКЦИЈА НА ОБЈЕКТИ И ИНФРАСТРУКТУРА</t>
  </si>
  <si>
    <t>РЕФОРМИ ВО ПОЛИЦИЈА</t>
  </si>
  <si>
    <t>РЕКОНСТРУКЦИЈА И ОПРЕМУВАЊЕ НА ЗГРАДИ</t>
  </si>
  <si>
    <r>
      <rPr>
        <sz val="10"/>
        <rFont val="Arial"/>
        <family val="2"/>
      </rPr>
      <t>МГ</t>
    </r>
  </si>
  <si>
    <t>3Б</t>
  </si>
  <si>
    <t>Заеми</t>
  </si>
  <si>
    <t>Донации</t>
  </si>
  <si>
    <t>РЕФОРМИ НА КАЗНЕНО-ПОПРАВНИТЕ УСТАНОВИ</t>
  </si>
  <si>
    <t>ПРОЕКТ ЗА ПОДОБРУВАЊЕ НА ОПШТИНСКИТЕ УСЛУГИ</t>
  </si>
  <si>
    <t>РЕКОНСТРУКЦИЈА И ОПРЕМУВАЊЕ НА ПОДРАЧНИ ОДДЕЛЕНИЈА,ПОДРАЧНИ И МЕСНИ КАНЦЕЛАРИИ</t>
  </si>
  <si>
    <t>ДОИЗГРАДБА НА ЗГРАДА НА МИНИСТЕРСТВО ЗА ФИНАНСИИ (ОБЈЕКТ НА  БАНКА ЗА НАДВОРЕШНА ТРГОВИЈА)</t>
  </si>
  <si>
    <t xml:space="preserve">МА        </t>
  </si>
  <si>
    <t xml:space="preserve">МВ        </t>
  </si>
  <si>
    <t xml:space="preserve">МГ        </t>
  </si>
  <si>
    <t>Самофинансирачки активности</t>
  </si>
  <si>
    <t xml:space="preserve">МА       </t>
  </si>
  <si>
    <t xml:space="preserve"> ПОМОШ ПРИ ТРАНЗИЦИЈА И ИНСТИТУЦИОНАЛНА НАДГРАДБА</t>
  </si>
  <si>
    <t xml:space="preserve">МВ       </t>
  </si>
  <si>
    <t xml:space="preserve"> РЕГИОНАЛЕН РАЗВОЈ</t>
  </si>
  <si>
    <t xml:space="preserve">МД        </t>
  </si>
  <si>
    <t xml:space="preserve">МБ        </t>
  </si>
  <si>
    <t>МАКЕДОНСКО СЕЛО</t>
  </si>
  <si>
    <t xml:space="preserve">ДВ        </t>
  </si>
  <si>
    <t xml:space="preserve">2А         </t>
  </si>
  <si>
    <t>КАСКАДНИ ПРЕГРАДИ НА РЕКА ВАРДАР</t>
  </si>
  <si>
    <t xml:space="preserve">2Б         </t>
  </si>
  <si>
    <t>ДОЈРАНСКО ЕЗЕРО</t>
  </si>
  <si>
    <t xml:space="preserve">2Д         </t>
  </si>
  <si>
    <t>ВОДОВОДНИ СИСТЕМИ ВО ТЕТОВО, ЛИПКОВО И ЗАЈАС</t>
  </si>
  <si>
    <t>3В</t>
  </si>
  <si>
    <t>3Г</t>
  </si>
  <si>
    <t>3Д</t>
  </si>
  <si>
    <t>3Ѕ</t>
  </si>
  <si>
    <t>3К</t>
  </si>
  <si>
    <t>3Л</t>
  </si>
  <si>
    <t>3М</t>
  </si>
  <si>
    <t>3У</t>
  </si>
  <si>
    <t>2В</t>
  </si>
  <si>
    <t>НАДГРАДБА И РЕКОНСТРУКЦИЈА НА УПРАВНА ЗГРАДА</t>
  </si>
  <si>
    <t>ВОДОВОД И КАНАЛИЗАЦИЈА ЗА ОПШТИНИТЕ</t>
  </si>
  <si>
    <t>ИЗГРАДБА НА ПЕШАЧКИ ПАТЕКИ</t>
  </si>
  <si>
    <t>ПРОЕКТ ЗА ВОДОСНАБДУВАЊЕ И ОДВЕДУВАЊЕ НА ОТПАДНИ ВОДИ</t>
  </si>
  <si>
    <t>ГАСИФИКАЦИЈА</t>
  </si>
  <si>
    <t>ЖИЧАРА</t>
  </si>
  <si>
    <t>ИЗГРАДБА НА ПЛАЖИ</t>
  </si>
  <si>
    <t>ИЗГРАДБА НА СИСТЕМ ЗА ВОДОСНАБДУВАЊЕ-СОПИШТЕ И ИНФРАСТРУКТУРНИ ОБЈЕКТИ</t>
  </si>
  <si>
    <t>ТУРИСТИЧКИ РАЗВОЈНИ ЗОНИ</t>
  </si>
  <si>
    <t>ВОДОВОД И КАНАЛИЗАЦИЈА - ВИЗБЕГОВО</t>
  </si>
  <si>
    <t>ИЗГРАДБА НА СОЦИЈАЛНИ СТАНОВИ</t>
  </si>
  <si>
    <r>
      <rPr>
        <sz val="10"/>
        <rFont val="Arial"/>
        <family val="2"/>
      </rPr>
      <t>6А</t>
    </r>
  </si>
  <si>
    <r>
      <rPr>
        <sz val="10"/>
        <rFont val="Arial"/>
        <family val="2"/>
      </rPr>
      <t>6Б</t>
    </r>
  </si>
  <si>
    <r>
      <rPr>
        <sz val="10"/>
        <rFont val="Arial"/>
        <family val="2"/>
      </rPr>
      <t>6Г</t>
    </r>
  </si>
  <si>
    <r>
      <rPr>
        <sz val="10"/>
        <rFont val="Arial"/>
        <family val="2"/>
      </rPr>
      <t>МД</t>
    </r>
  </si>
  <si>
    <r>
      <rPr>
        <sz val="10"/>
        <rFont val="Arial"/>
        <family val="2"/>
      </rPr>
      <t>3А</t>
    </r>
  </si>
  <si>
    <r>
      <rPr>
        <sz val="10"/>
        <rFont val="Arial"/>
        <family val="2"/>
      </rPr>
      <t>4А</t>
    </r>
  </si>
  <si>
    <r>
      <rPr>
        <sz val="10"/>
        <rFont val="Arial"/>
        <family val="2"/>
      </rPr>
      <t>БА</t>
    </r>
  </si>
  <si>
    <t>6Г</t>
  </si>
  <si>
    <t>ХИДРОСИСТЕМ ЗЛЕТОВИЦА</t>
  </si>
  <si>
    <t>ХИДРОСИСТЕМ ЛИСИЧЕ</t>
  </si>
  <si>
    <t>ПРОГРАМА ЗА НАВОДНУВАЊЕ НА ЈУЖНА ДОЛИНА НА ВАРДАР</t>
  </si>
  <si>
    <t>ФИНАНСИСКА ПОДДРШКА НА РУРАЛЕН РАЗВОЈ</t>
  </si>
  <si>
    <t>ИЗГРАДБА, ОПРЕМУВАЊЕ И ОДРЖУВАЊЕ НА ОБЈЕКТИ ЗА ДЕТСКА ЗАШТИТА</t>
  </si>
  <si>
    <t>ИЗГРАДБА, ОПРЕМУВАЊЕ И ОДРЖУВАЊЕ НА ОБЈЕКТИ ЗА СОЦИЈАЛНА ЗАШТИТА</t>
  </si>
  <si>
    <r>
      <rPr>
        <b/>
        <sz val="9"/>
        <rFont val="Arial"/>
        <family val="2"/>
      </rPr>
      <t>Донации</t>
    </r>
    <r>
      <rPr>
        <b/>
        <sz val="9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</rPr>
      <t xml:space="preserve"> </t>
    </r>
    <r>
      <rPr>
        <b/>
        <sz val="9"/>
        <rFont val="Times New Roman"/>
        <family val="1"/>
      </rPr>
      <t xml:space="preserve">                          </t>
    </r>
    <r>
      <rPr>
        <b/>
        <sz val="9"/>
        <rFont val="Arial"/>
        <family val="2"/>
      </rPr>
      <t xml:space="preserve"> </t>
    </r>
  </si>
  <si>
    <t>7А</t>
  </si>
  <si>
    <t>7Б</t>
  </si>
  <si>
    <t>ПРОГРАМА ЗА ОПРЕМУВАЊЕ НА ЛАБОРАТОРИИ</t>
  </si>
  <si>
    <t>ПРОЕКТ ЗА ПРЕВОД НА КНИГИ ОД РЕНОМИРАНИ АВТОРИ</t>
  </si>
  <si>
    <t>СПОРТСКИ ОБЈЕКТИ</t>
  </si>
  <si>
    <t xml:space="preserve">1А         </t>
  </si>
  <si>
    <t>РЕКОНСТРУКЦИЈА И ДОГРАДБА НА ОБЈЕКТИТЕ НА ЈЗУ ВО РМ</t>
  </si>
  <si>
    <t xml:space="preserve">1Б         </t>
  </si>
  <si>
    <t>МЕДИЦИНСКА ОПРЕМА ЗА ПОТРЕБИТЕ НА ЈЗУ ВО РМ</t>
  </si>
  <si>
    <t xml:space="preserve">1В         </t>
  </si>
  <si>
    <t>ИЗГРАДБА НА АМБУЛАНТИ ВО РУРАЛНИ ПОДРАЧЈА</t>
  </si>
  <si>
    <t xml:space="preserve">1Д       </t>
  </si>
  <si>
    <t>ИМПЛЕМЕНТАЦИЈА НА ЗДРАВСТВЕНА КАРТИЧКА</t>
  </si>
  <si>
    <t xml:space="preserve">1Е        </t>
  </si>
  <si>
    <t xml:space="preserve">1Ј          </t>
  </si>
  <si>
    <t>ИЗГРАДБА НА ПЕТ ЦЕНТАР</t>
  </si>
  <si>
    <t>ИЗГРАДБА НА ДИЈАГНОСТИЧКИ ЦЕНТАР ПРИ КЛИНИЧКАТА БОЛНИЦА ВО ТЕТОВО</t>
  </si>
  <si>
    <t xml:space="preserve">1К         </t>
  </si>
  <si>
    <t>ИЗГРАДБА НА НОВ КЛИНИЧКИ ЦЕНТАР ВО СКОПЈЕ И ШТИП</t>
  </si>
  <si>
    <t xml:space="preserve">1Д         </t>
  </si>
  <si>
    <t xml:space="preserve">   МИНИСТЕРСТВО ЗА ЛОКАЛНА САМОУПРАВА</t>
  </si>
  <si>
    <t xml:space="preserve">4А         </t>
  </si>
  <si>
    <t>ПЛОШТАД СКЕНДЕРБЕГ</t>
  </si>
  <si>
    <t xml:space="preserve">ОА        </t>
  </si>
  <si>
    <t xml:space="preserve">Донации                                                                          </t>
  </si>
  <si>
    <t>ГЕОДЕТСКО КАТАСТАРСКИ ИНФОРМАЦИОНЕН СИСТЕМ</t>
  </si>
  <si>
    <t>ИМПЛЕМЕНТАЦИЈА НА ЗАКОНОТ ЗА КРИВИЧНА ПОСТАПКА</t>
  </si>
  <si>
    <t>АГЕНЦИЈА ЗА ВРАБОТУВАЊЕ НА РЕПУБЛИКА МАКЕДОНИЈА</t>
  </si>
  <si>
    <t>Фондови</t>
  </si>
  <si>
    <t xml:space="preserve">2А        </t>
  </si>
  <si>
    <t xml:space="preserve"> ГЕОДЕТСКО КАТАСТАРСКИ ИНФОРМАЦИОНЕН СИСТЕМ</t>
  </si>
  <si>
    <t xml:space="preserve">3А         </t>
  </si>
  <si>
    <t>РЕФОРМА НА КАТАСТАР И РЕГИСТРАЦИЈА НА НЕДВИЖНОСТИ</t>
  </si>
  <si>
    <t>Преглед на развојни потпрограми</t>
  </si>
  <si>
    <t>Програма</t>
  </si>
  <si>
    <t>ПРЕТСЕДАТЕЛ НА РМ</t>
  </si>
  <si>
    <t xml:space="preserve">АГЕНЦИЈА ЗА РАЗУЗНАВАЊЕ   </t>
  </si>
  <si>
    <t>АДМИНИСТРАЦИЈА</t>
  </si>
  <si>
    <t>РАЗУЗНАВАЊЕ</t>
  </si>
  <si>
    <t>Агенција за разурнување</t>
  </si>
  <si>
    <t xml:space="preserve"> СОБРАНИЕ НА РЕПУБЛИКА МАКЕДОНИЈА        </t>
  </si>
  <si>
    <t>КОНТАКТИ СО ГРАЃАНИ</t>
  </si>
  <si>
    <t>ИЗГРАДБА НА СОБРАНИСКА ЗГРАДА</t>
  </si>
  <si>
    <t>СОБРАНИСКИ КАНАЛ</t>
  </si>
  <si>
    <t>ПАРЛАМЕНТАРЕН ИНСТИТУТ</t>
  </si>
  <si>
    <t xml:space="preserve"> </t>
  </si>
  <si>
    <t>Собрание на Република Македонија</t>
  </si>
  <si>
    <t xml:space="preserve">  ДРЖАВЕН ЗАВОД ЗА РЕВИЗИЈА</t>
  </si>
  <si>
    <t>ДРЖАВНА РЕВИЗИЈА</t>
  </si>
  <si>
    <t>СПРЕЧУВАЊЕ НА КОРУПЦИЈА И СУДИР НА ИНТЕРЕСИ</t>
  </si>
  <si>
    <t xml:space="preserve"> ДРЖАВНА ИЗБОРНА КОМИСИЈА</t>
  </si>
  <si>
    <t>ИЗБОРНИ АКТИВНОСТИ</t>
  </si>
  <si>
    <t>ЗАШТИТА НА КОНКУРЕНЦИЈАТА</t>
  </si>
  <si>
    <t xml:space="preserve"> ЗАШТИТА НА КОНКУРЕНЦИЈАТА             </t>
  </si>
  <si>
    <t xml:space="preserve">  ЗАШТИТА НА КОНКУРЕНЦИЈАТА      </t>
  </si>
  <si>
    <t>ЗАШТИТА НА ЛИЧНИ ПОДАТОЦИ</t>
  </si>
  <si>
    <t xml:space="preserve"> ДРЖАВНА КОМИСИЈА ЗА ЖАЛБИ ПО ЈАВНИ НАБАВКИ</t>
  </si>
  <si>
    <t>РЕШАВАЊЕ ПО ЖАЛБИ ВО ПОСТАПКИТЕ ЗА ЈАВНИ НАБАВКИ</t>
  </si>
  <si>
    <t>СОВЕТ ЗА РЕВИЗИЈА</t>
  </si>
  <si>
    <t>ЗАШТИТА ОД ДИСКРИМИНАЦИЈА</t>
  </si>
  <si>
    <t>РЕВИЗОРСКО ТЕЛО ЗА РЕВИЗИЈА НА ИПА</t>
  </si>
  <si>
    <t>УСТАВЕН СУД</t>
  </si>
  <si>
    <t xml:space="preserve">ВЛАДА НА РЕПУБЛИКА МАКЕДОНИЈА                 </t>
  </si>
  <si>
    <t>ПОДДРШКА НА ИМПЛЕМЕНТАЦИЈАТА НА ДЕКАДАТА И СТРАТЕГИЈАТА ЗА РОМИТЕ</t>
  </si>
  <si>
    <t>КОМИТЕТ ЗА ИСТРАГА НА ВОЗДУХОПЛОВНИ НЕСРЕЌИ И СЕРИОЗНИ ИНЦИДЕНТИ</t>
  </si>
  <si>
    <t>ФОНД ЗА ИНОВАЦИИ И ТЕХНОЛОШКИ РАЗВОЈ</t>
  </si>
  <si>
    <t>ИНФОРМАТИЧКА ПОДДРШКА НА ВЛАДАТА</t>
  </si>
  <si>
    <t xml:space="preserve">                                                                  </t>
  </si>
  <si>
    <t xml:space="preserve">СТОКИ И УСЛУГИ   </t>
  </si>
  <si>
    <t xml:space="preserve">  Договорни услуги    </t>
  </si>
  <si>
    <t xml:space="preserve">Други тековни расходи        </t>
  </si>
  <si>
    <t xml:space="preserve">КОМИТЕТ ЗА ИСТРАГА НА ВОЗДУХОПЛОВНИ НЕСРЕЌИ И СЕРИОЗНИ ИНЦИДЕНТИ  </t>
  </si>
  <si>
    <t xml:space="preserve">ВЛАДА НА РЕПУБЛИКА МАКЕДОНИЈА  </t>
  </si>
  <si>
    <t>ТРАНСПОРТ</t>
  </si>
  <si>
    <t>УГОСТИТЕЛСТВО</t>
  </si>
  <si>
    <t>ПОРАНЕШЕН ПРЕТСЕДАТЕЛ</t>
  </si>
  <si>
    <t>АВИО СЛУЖБА</t>
  </si>
  <si>
    <t xml:space="preserve"> АДМИНИСТРАЦИЈА</t>
  </si>
  <si>
    <t xml:space="preserve"> УГОСТИТЕЛСТВО  </t>
  </si>
  <si>
    <t xml:space="preserve">   </t>
  </si>
  <si>
    <t>РЕКОНСТРУКЦИЈА НА ЗГРАДИ НА ВЛАДИНИ</t>
  </si>
  <si>
    <t xml:space="preserve">Други градежни објекти   </t>
  </si>
  <si>
    <t xml:space="preserve"> ПОРАНЕШЕН ПРЕТСЕДАТЕЛ        </t>
  </si>
  <si>
    <t xml:space="preserve"> АВИО СЛУЖБА    </t>
  </si>
  <si>
    <t xml:space="preserve">СЕКРЕТАРИЈАТ ЗА ЗАКОНОДАВСТВО  </t>
  </si>
  <si>
    <t>ДРЖАВНО ПРАВОБРАНИТЕЛСТВО</t>
  </si>
  <si>
    <t xml:space="preserve">ДРЖАВНО ПРАВОБРАНИТЕЛСТВО  </t>
  </si>
  <si>
    <t xml:space="preserve"> ДРЖАВНО ПРАВОБРАНИТЕЛСТВО       </t>
  </si>
  <si>
    <t xml:space="preserve"> АГЕНЦИЈА ЗА АДМИНИСТРАЦИЈА</t>
  </si>
  <si>
    <t>ДИПЛОМАТСКИ И КОНЗУЛАРНИ ПРЕТСТАВНИШТВА</t>
  </si>
  <si>
    <t>ЗАЈАКНУВАЊЕ И РАЗВОЈ НА ПРОЦЕСОТ НА ЕВРОПСКАТА ИНТЕГРАЦИЈА</t>
  </si>
  <si>
    <t>ЦЕНТАР ЗА ОБУКИ</t>
  </si>
  <si>
    <t xml:space="preserve">ПЛАТИ И НАДОМЕСТОЦИ   </t>
  </si>
  <si>
    <t xml:space="preserve">Основни плати        </t>
  </si>
  <si>
    <t xml:space="preserve">Придонеси за социјално осигурување                                                              </t>
  </si>
  <si>
    <t xml:space="preserve"> СТОКИ И УСЛУГИ     </t>
  </si>
  <si>
    <t xml:space="preserve">Патни и дневни расходи  </t>
  </si>
  <si>
    <t xml:space="preserve">Комунални услуги, греење, комуникација и транспорт                                                           </t>
  </si>
  <si>
    <t xml:space="preserve">Материјали и ситен инвентар        </t>
  </si>
  <si>
    <t xml:space="preserve">Поправки и тековно одржување                                                                          </t>
  </si>
  <si>
    <t xml:space="preserve"> Договорни услуги               </t>
  </si>
  <si>
    <t xml:space="preserve">Други тековни расходи         </t>
  </si>
  <si>
    <t xml:space="preserve">СУБВЕНЦИИ И ТРАНСФЕРИ   </t>
  </si>
  <si>
    <t xml:space="preserve">Разни трансфери           </t>
  </si>
  <si>
    <t xml:space="preserve">Исплата по извршни исправи         </t>
  </si>
  <si>
    <t xml:space="preserve">Купување на опрема и машини                                                                  </t>
  </si>
  <si>
    <t xml:space="preserve">Вложувања и нефинансиски средства                                                         </t>
  </si>
  <si>
    <t xml:space="preserve">Купување на возила     </t>
  </si>
  <si>
    <t xml:space="preserve">ДИПЛОМАТСКИ И КОНЗУЛАРНИ ПРЕТСТАВНИШТВА                                               </t>
  </si>
  <si>
    <t xml:space="preserve">Основни плати  </t>
  </si>
  <si>
    <t xml:space="preserve">Придонеси за социјално  осигурување                                                                </t>
  </si>
  <si>
    <t xml:space="preserve">Патни и дневни расходи    </t>
  </si>
  <si>
    <t xml:space="preserve"> Комунални услуги, греење, комуникација и транспорт    </t>
  </si>
  <si>
    <t xml:space="preserve">ДИПЛОМАТСКИ И КОНЗУЛАРНИ ПРЕТСТАВНИШТВА </t>
  </si>
  <si>
    <t xml:space="preserve"> Договорни услуги</t>
  </si>
  <si>
    <t xml:space="preserve"> СТОКИ И УСЛУГИ</t>
  </si>
  <si>
    <t xml:space="preserve">   Договорни услуги</t>
  </si>
  <si>
    <t>СПРОВЕДУВАЊЕ НА РАМКОВНИОТ ДОГОВОР</t>
  </si>
  <si>
    <t>ПРОМОЦИЈА НА МЕЃУЕТНИЧКИ ОДНОСИ</t>
  </si>
  <si>
    <t>АНАЛИЗА ЗА СПРОВЕДУВАЊЕ НА РАМКОВНИОТ ДОГОВОР 2002 - 2012 ГОДИНА</t>
  </si>
  <si>
    <t xml:space="preserve"> СПРОВЕДУВАЊЕ НА РАМКОВНИОТ ДОГОВОР    </t>
  </si>
  <si>
    <t xml:space="preserve">СПРОВЕДУВАЊЕ НА РАМКОВНИОТ ДОГОВОР  </t>
  </si>
  <si>
    <t xml:space="preserve"> ПЛАТИ И НАДОМЕСТОЦИ  </t>
  </si>
  <si>
    <t xml:space="preserve">Основни плати      </t>
  </si>
  <si>
    <t xml:space="preserve">Придонеси за социјално осигурување                                                                 </t>
  </si>
  <si>
    <t xml:space="preserve">   Патни и дневни расходи    </t>
  </si>
  <si>
    <t xml:space="preserve">Материјали и ситен инвентар  </t>
  </si>
  <si>
    <t xml:space="preserve">Поправки и тековно одржување                                                                       </t>
  </si>
  <si>
    <t xml:space="preserve">Договорни услуги    </t>
  </si>
  <si>
    <t xml:space="preserve">СУБВЕНЦИИ И ТРАНСФЕРИ  </t>
  </si>
  <si>
    <t xml:space="preserve">  Исплата по извршни исправи             </t>
  </si>
  <si>
    <t xml:space="preserve">Купување на опрема и  машини                                                                      </t>
  </si>
  <si>
    <t xml:space="preserve">Вложувања и нефинансиски средства                                                            </t>
  </si>
  <si>
    <t xml:space="preserve">ПРОМОЦИЈА НА МЕЃУЕТНИЧКИ ОДНОСИ  </t>
  </si>
  <si>
    <t xml:space="preserve"> Трансфери до невладини организации                                                             </t>
  </si>
  <si>
    <t xml:space="preserve"> СТОКИ И УСЛУГИ   </t>
  </si>
  <si>
    <t xml:space="preserve">Договорни услуги   </t>
  </si>
  <si>
    <t xml:space="preserve">К                                </t>
  </si>
  <si>
    <t xml:space="preserve"> РЕФОРМА ВО ЈАВНАТА АДМИНИСТРАЦИЈА </t>
  </si>
  <si>
    <t xml:space="preserve">СТРУЧНО ОСПОСОБУВАЊЕ И УСОВРШУВАЊЕ   </t>
  </si>
  <si>
    <t xml:space="preserve">К2                          </t>
  </si>
  <si>
    <t xml:space="preserve">   СТОКИ И УСЛУГИ  </t>
  </si>
  <si>
    <t xml:space="preserve">Други тековни расходи   </t>
  </si>
  <si>
    <t xml:space="preserve">         СООДВЕТНА И ПРАВИЧНА ЗАСТАПЕНОСТ НА ЗАЕДНИЦИТЕ   </t>
  </si>
  <si>
    <t xml:space="preserve">К5 </t>
  </si>
  <si>
    <t>ОСТВАРУВАЊЕ НА ПРАВАТА НА ЗАЕДНИЦИТЕ</t>
  </si>
  <si>
    <t xml:space="preserve">ИНСПЕКЦИСКИ СОВЕТ </t>
  </si>
  <si>
    <t xml:space="preserve"> МИНИСТЕРСТВО ЗА ОДБРАНА             </t>
  </si>
  <si>
    <t>AДМИНИСТРАЦИЈА</t>
  </si>
  <si>
    <t>МЕЃУНАРОДНИ АКТИВНОСТИ</t>
  </si>
  <si>
    <t>ОПРЕМУВАЊЕ ВО МО</t>
  </si>
  <si>
    <t>РЕФОРМА ВО МО</t>
  </si>
  <si>
    <t>ФУНКЦИОНИРАЊЕ НА АРМ</t>
  </si>
  <si>
    <t>ОБУКА</t>
  </si>
  <si>
    <t>ЛОГИСТИКА ВО АРМ</t>
  </si>
  <si>
    <t>МИРОВНИ И ХУМАНИТАРНИ МИСИИ</t>
  </si>
  <si>
    <t>НЕДВИЖНОСТИ И УСЛУГИ</t>
  </si>
  <si>
    <t>ТЕКОВНО ОДРЖУВАЊЕ НА ОБЈЕКТИ И ИНФРАСТРУКТУРА</t>
  </si>
  <si>
    <t>УСЛУГИ</t>
  </si>
  <si>
    <t>ВОЕНА АКАДЕМИЈА</t>
  </si>
  <si>
    <t xml:space="preserve">AДМИНИСТРАЦИЈА </t>
  </si>
  <si>
    <t xml:space="preserve"> Купување на опрема и машини</t>
  </si>
  <si>
    <t xml:space="preserve"> Купување на мебел</t>
  </si>
  <si>
    <t xml:space="preserve"> Купување на возила           </t>
  </si>
  <si>
    <t xml:space="preserve">Поправки и тековно одржување                                                                        </t>
  </si>
  <si>
    <t xml:space="preserve"> Комунални услуги, греење, комуникација и транспорт                                                        </t>
  </si>
  <si>
    <t xml:space="preserve">Договорни услуги     </t>
  </si>
  <si>
    <t xml:space="preserve">Други тековни расходи </t>
  </si>
  <si>
    <t xml:space="preserve">Исплата по извршни исправи          </t>
  </si>
  <si>
    <t xml:space="preserve">2А </t>
  </si>
  <si>
    <t xml:space="preserve">        ОПРЕМУВАЊЕ И МОДЕРНИЗАЦИЈА ВО АРМ                     </t>
  </si>
  <si>
    <t xml:space="preserve">Купување на опрема и машини                                                                 
</t>
  </si>
  <si>
    <t xml:space="preserve"> Купување на возила                                                                    </t>
  </si>
  <si>
    <t xml:space="preserve"> МИРОВНИ И ХУМАНИТАРНИ МИСИИ         </t>
  </si>
  <si>
    <t xml:space="preserve">МИРОВНИ И ХУМАНИТАРНИ МИСИИ </t>
  </si>
  <si>
    <t xml:space="preserve">Придонеси за социјално осигурување                                                               </t>
  </si>
  <si>
    <t xml:space="preserve">СТОКИ И УСЛУГИ    </t>
  </si>
  <si>
    <t xml:space="preserve">  Други тековни расходи</t>
  </si>
  <si>
    <t xml:space="preserve"> НЕДВИЖНОСТИ И УСЛУГИ    </t>
  </si>
  <si>
    <t xml:space="preserve"> ТЕКОВНО ОДРЖУВАЊЕ НА ОБЈЕКТИ И ИНФРАСТРУКТУРА  </t>
  </si>
  <si>
    <t xml:space="preserve">Други тековни расходи       </t>
  </si>
  <si>
    <t xml:space="preserve">УСЛУГИ  </t>
  </si>
  <si>
    <t xml:space="preserve">Патни и дневни расходи </t>
  </si>
  <si>
    <t xml:space="preserve">Комунални услуги, греење, комуникација и транспорт                                                             </t>
  </si>
  <si>
    <t xml:space="preserve">Материјали и ситен инвентар      </t>
  </si>
  <si>
    <t xml:space="preserve">5Б         </t>
  </si>
  <si>
    <t xml:space="preserve">Договорни услуги </t>
  </si>
  <si>
    <t xml:space="preserve">Купување на опрема и машини                                                                 </t>
  </si>
  <si>
    <t xml:space="preserve"> МИНИСТЕРСТВО ЗА ОДБРАНА   </t>
  </si>
  <si>
    <t xml:space="preserve"> ДИРЕКЦИЈА ЗА БЕЗБЕДНОСТ НА КЛАСИФИЦИРАНИ ИНФОРМАЦИИ</t>
  </si>
  <si>
    <t>СПОГОДБА ЗА РАЗМЕНА НА КЛАСИФИЦИРАНИ ИНФОРМАЦИИ РМ-ЕУ</t>
  </si>
  <si>
    <t xml:space="preserve">АДМИНИСТРАЦИЈА </t>
  </si>
  <si>
    <t xml:space="preserve"> Материјали и ситен инвентар  </t>
  </si>
  <si>
    <t xml:space="preserve">Договорни услуги                                                                               </t>
  </si>
  <si>
    <t xml:space="preserve"> КАПИТАЛНИ РАСХОДИ</t>
  </si>
  <si>
    <t xml:space="preserve">                        </t>
  </si>
  <si>
    <t xml:space="preserve"> Основни плати</t>
  </si>
  <si>
    <t xml:space="preserve"> Придонеси за социјално осигурување                                                                     </t>
  </si>
  <si>
    <t xml:space="preserve">Комунални услуги, греење,комуникација и транспорт                                                                </t>
  </si>
  <si>
    <t xml:space="preserve"> ДИРЕКЦИЈА ЗА ЗАШТИТА И СПАСУВАЊЕ </t>
  </si>
  <si>
    <t>ЗАШТИТА И СПАСУВАЊЕ</t>
  </si>
  <si>
    <t xml:space="preserve">МА      </t>
  </si>
  <si>
    <t xml:space="preserve">  ПОМОШ ПРИ ТРАНЗИЦИЈА И ИНСТИТУЦИОНАЛНА НАДГРАДБА</t>
  </si>
  <si>
    <t xml:space="preserve">  ДИРЕКЦИЈА ЗА ЗАШТИТА И СПАСУВАЊЕ </t>
  </si>
  <si>
    <t xml:space="preserve"> ЦЕНТАР ЗА УПРАВУВАЊЕ СО КРИЗИ </t>
  </si>
  <si>
    <t>УПРАВУВАЊЕ СО КРИЗИ</t>
  </si>
  <si>
    <t xml:space="preserve"> УПРАВУВАЊЕ СО КРИЗИ</t>
  </si>
  <si>
    <t xml:space="preserve">УПРАВУВАЊЕ СО КРИЗИ </t>
  </si>
  <si>
    <t xml:space="preserve"> ПЛАТИ И НАДОМЕСТОЦИ</t>
  </si>
  <si>
    <t xml:space="preserve">  СТОКИ И УСЛУГИ</t>
  </si>
  <si>
    <t xml:space="preserve">К2          </t>
  </si>
  <si>
    <t xml:space="preserve">  ЦЕНТАР ЗА УПРАВУВАЊЕ СО КРИЗИ</t>
  </si>
  <si>
    <t xml:space="preserve"> МИНИСТЕРСТВО ЗА ВНАТРЕШНИ РАБОТИ</t>
  </si>
  <si>
    <t>БЕЗБЕДНОСТ</t>
  </si>
  <si>
    <t>ЈАВНА БЕЗБЕДНОСТ</t>
  </si>
  <si>
    <t>СЕКТОРИ ЗА ВНАТРЕШНИ РАБОТИ</t>
  </si>
  <si>
    <t>РЕГИОНАЛНИ ЦЕНТРИ ЗА ГРАНИЧНИ РАБОТИ</t>
  </si>
  <si>
    <t>ИНТЕГРИРАНО ГРАНИЧНО УПРАВУВАЊЕ</t>
  </si>
  <si>
    <t>ЦЕНТАР ЗА ОБУКА</t>
  </si>
  <si>
    <t>ДРЖАВНА БЕЗБЕДНОСТ</t>
  </si>
  <si>
    <t xml:space="preserve">Патни и дневни расходи     </t>
  </si>
  <si>
    <t xml:space="preserve">Комунални услуги, греење, комуникација и транспорт                                                          </t>
  </si>
  <si>
    <t xml:space="preserve">Материјали и ситен инвентар </t>
  </si>
  <si>
    <t xml:space="preserve">  КАПИТАЛНИ РАСХОДИ</t>
  </si>
  <si>
    <t xml:space="preserve">Купување на опрема и машини                                                              </t>
  </si>
  <si>
    <t xml:space="preserve">Вложувања и нефинансиски средства                                                       </t>
  </si>
  <si>
    <t xml:space="preserve">  РЕКОНСТРУКЦИЈА И ОПРЕМУВАЊЕ НА ЗГРАДИ  </t>
  </si>
  <si>
    <t xml:space="preserve">КАПИТАЛНИ РАСХОДИ </t>
  </si>
  <si>
    <t xml:space="preserve">Градежни објекти </t>
  </si>
  <si>
    <t xml:space="preserve">ЦЕНТАР ЗА ОБУКА  </t>
  </si>
  <si>
    <t xml:space="preserve"> ПЛАТИ И НАДОМЕСТОЦИ   </t>
  </si>
  <si>
    <t xml:space="preserve">Придонеси за социјално осигурување                                                                </t>
  </si>
  <si>
    <t xml:space="preserve">СТОКИ И УСЛУГИ </t>
  </si>
  <si>
    <t xml:space="preserve">Поправки и тековно одржување                                                                            </t>
  </si>
  <si>
    <t xml:space="preserve">Комунални услуги, греење,комуникација и транспорт                                                           </t>
  </si>
  <si>
    <t xml:space="preserve">Купување на опрема и машини                                                                </t>
  </si>
  <si>
    <t xml:space="preserve"> ИНТЕГРАЦИЈА ВО НАТО</t>
  </si>
  <si>
    <t xml:space="preserve"> ПРЕНЕСУВАЊЕ НА НАДЛЕЖНОСТИ НА ЕЛС</t>
  </si>
  <si>
    <t xml:space="preserve">ТЕКОВНИ ТРАНСФЕРИ ДО ЕДИНИЦИТЕ НА ЛОКАЛНАТА САМОУПРАВА                     </t>
  </si>
  <si>
    <t xml:space="preserve">ЈАКНЕЊЕ НА ВЛАДЕЕЊЕТО НА ПРАВОТО  </t>
  </si>
  <si>
    <t xml:space="preserve">                                     </t>
  </si>
  <si>
    <t xml:space="preserve">Г  </t>
  </si>
  <si>
    <t xml:space="preserve">КАПИТАЛНИ РАСХОДИ  </t>
  </si>
  <si>
    <t xml:space="preserve">Купување на опрема и машини                                                                    </t>
  </si>
  <si>
    <t xml:space="preserve">Вложувања и нефинансиски средства                                                             </t>
  </si>
  <si>
    <t xml:space="preserve">  БОРБА ПРОТИВ КОРУПЦИЈА И ОРГАНИЗИРАН КРИМИНАЛ</t>
  </si>
  <si>
    <t xml:space="preserve"> БОРБА ПРОТИВ ТРГОВИЈА СО ЛУЃЕ И ИЛЕГАЛНА МИГРАЦИЈА</t>
  </si>
  <si>
    <t xml:space="preserve"> Материјали и ситен инвентар     </t>
  </si>
  <si>
    <t xml:space="preserve">  МИНИСТЕРСТВО ЗА ВНАТРЕШНИ РАБОТИ</t>
  </si>
  <si>
    <t xml:space="preserve"> МИНИСТЕРСТВО ЗА ПРАВДА</t>
  </si>
  <si>
    <t xml:space="preserve"> УПРАВА ЗА ИЗВРШУВАЊЕ НА САНКЦИИ </t>
  </si>
  <si>
    <t>САНКЦИИ</t>
  </si>
  <si>
    <t>КАЗНЕНО-ПОПРАВНИ УСТАНОВИ</t>
  </si>
  <si>
    <t xml:space="preserve"> УПРАВА ЗА ИЗВРШУВАЊЕ НА САНКЦИИ</t>
  </si>
  <si>
    <t xml:space="preserve"> УПРАВА ЗА ВОДЕЊЕ НА МАТИЧНИТЕ КНИГИ</t>
  </si>
  <si>
    <t xml:space="preserve">  УПРАВА ЗА ВОДЕЊЕ НА МАТИЧНИТЕ КНИГИ</t>
  </si>
  <si>
    <t xml:space="preserve"> БИРО ЗА ЗАСТАПУВАЊЕ НА РМ ПРЕД ЕВРОПСКИОТ СУД ЗА ЧОВЕКОВИ ПРАВА</t>
  </si>
  <si>
    <t xml:space="preserve">АДМИНИСТРАЦИЈА    </t>
  </si>
  <si>
    <t xml:space="preserve">   БИРО ЗА ЗАСТАПУВАЊЕ НА РМ ПРЕД ЕВРОПСКИОТ СУД ЗА ЧОВЕКОВИ ПРАВА</t>
  </si>
  <si>
    <t xml:space="preserve"> МИНИСТЕРСТВО ЗА НАДВОРЕШНИ РАБОТИ</t>
  </si>
  <si>
    <t>ИСПОМОШ ВО ДКП</t>
  </si>
  <si>
    <t>ИСЕЛЕНИШТВО</t>
  </si>
  <si>
    <t>ЈАВНА ДИПЛОМАТИЈА</t>
  </si>
  <si>
    <t>ДЕМАРКАЦИЈА И ОДРЖУВАЊЕ НА ГРАНИЦИТЕ НА РМ</t>
  </si>
  <si>
    <t>ДИПЛОМАТСКА ЕДУКАЦИЈА И ЈАВНА ДИПЛОМАТИЈА</t>
  </si>
  <si>
    <t xml:space="preserve">АДМИНИСТРАЦИЈА      </t>
  </si>
  <si>
    <t xml:space="preserve">Придонеси за социјално  осигурување                                                             </t>
  </si>
  <si>
    <t xml:space="preserve">Комунални услуги, греење, комуникација и транспорт                                                         </t>
  </si>
  <si>
    <t xml:space="preserve"> Исплата по извршни исправи</t>
  </si>
  <si>
    <t xml:space="preserve">Купување на опрема и машини                                                                     </t>
  </si>
  <si>
    <t xml:space="preserve">Вложувања и нефинансиски средства                                                                 </t>
  </si>
  <si>
    <t xml:space="preserve">Купување на возила </t>
  </si>
  <si>
    <t xml:space="preserve"> Основни плати </t>
  </si>
  <si>
    <t xml:space="preserve">ЈАВНА ДИПЛОМАТИЈА </t>
  </si>
  <si>
    <t xml:space="preserve">  СТРУЧНО ОСПОСОБУВАЊЕ И УСОВРШУВАЊЕ</t>
  </si>
  <si>
    <t xml:space="preserve">  МИНИСТЕРСТВО ЗА НАДВОРЕШНИ РАБОТИ</t>
  </si>
  <si>
    <t xml:space="preserve">МИНИСТЕРСТВО ЗА ФИНАНСИИ  </t>
  </si>
  <si>
    <t>МАКРОЕКОНОМСКА И ФИСКАЛНА ПОЛИТИКА</t>
  </si>
  <si>
    <t>ФИНАНСИСКИ СИСТЕМ</t>
  </si>
  <si>
    <t>БИРО ЗА ЈАВНИ НАБАВКИ</t>
  </si>
  <si>
    <t>УПРАВА ЗА ИМОТНО ПРАВНИ РАБОТИ</t>
  </si>
  <si>
    <t>ПОДРАЧНИ ЕДИНИЦИ</t>
  </si>
  <si>
    <t>УПРАВА ЗА ФИНАНСИСКО РАЗУЗНАВАЊЕ</t>
  </si>
  <si>
    <t xml:space="preserve"> Придонеси за социјално осигурување</t>
  </si>
  <si>
    <t xml:space="preserve"> Материјали и ситен инвентар</t>
  </si>
  <si>
    <t xml:space="preserve"> Други тековни расходи</t>
  </si>
  <si>
    <t xml:space="preserve">Купување на мебел  </t>
  </si>
  <si>
    <t xml:space="preserve">ДОИЗГРАДБА ЗА ФИНАНСИИ (ОБЈЕКТ НА  БАНКА ЗА НА ЗГРАДА НА МИНИСТЕРСТВО НАДВОРЕШНА ТРГОВИЈА)                        </t>
  </si>
  <si>
    <t xml:space="preserve"> МАКРОЕКОНОМСКА И ФИСКАЛНА ПОЛИТИКА</t>
  </si>
  <si>
    <t xml:space="preserve">Поправки и тековно одржување                                                                         </t>
  </si>
  <si>
    <t xml:space="preserve">Комунални услуги, греење,комуникација и транспорт                                                                   </t>
  </si>
  <si>
    <t xml:space="preserve">Поправки и тековно одржување                                                                                  </t>
  </si>
  <si>
    <t xml:space="preserve"> ПРОЕКТ ЗА ПОДОБРУВАЊЕ НА ОПШТИНСКИТЕ УСЛУГИ</t>
  </si>
  <si>
    <t xml:space="preserve">Купување на опрема и машини                                                                   </t>
  </si>
  <si>
    <t xml:space="preserve">Вложувања и нефинансиски средства                                                          </t>
  </si>
  <si>
    <t xml:space="preserve">  УПРАВА ЗА ИМОТНО ПРАВНИ РАБОТИ</t>
  </si>
  <si>
    <t xml:space="preserve">УПРАВА ЗА ИМОТНО ПРАВНИ РАБОТИ </t>
  </si>
  <si>
    <t xml:space="preserve">Купување на опрема и машини                                                                            </t>
  </si>
  <si>
    <t xml:space="preserve">Вложувања и нефинансиски  средства                                                                </t>
  </si>
  <si>
    <t xml:space="preserve">Основни плати </t>
  </si>
  <si>
    <t xml:space="preserve"> СТОКИ И УСЛУГИ </t>
  </si>
  <si>
    <t xml:space="preserve">УПРАВА ЗА ФИНАНСИСКО РАЗУЗНАВАЊЕ  </t>
  </si>
  <si>
    <t xml:space="preserve">Придонеси за социјално осигурување                                                                  </t>
  </si>
  <si>
    <t xml:space="preserve">Поправки и тековно одржување                                                                              </t>
  </si>
  <si>
    <t xml:space="preserve"> КАПИТАЛНИ РАСХОДИ </t>
  </si>
  <si>
    <t xml:space="preserve">Вложувања и нефинансиски                                                          </t>
  </si>
  <si>
    <t xml:space="preserve">ИНТЕГРАЦИЈА ВО ЕУ </t>
  </si>
  <si>
    <t xml:space="preserve"> РАЗВОЈ НА ЧОВЕЧКИ РЕСУРСИ</t>
  </si>
  <si>
    <t xml:space="preserve"> МИНИСТЕРСТВО ЗА ФИНАНСИИ </t>
  </si>
  <si>
    <t xml:space="preserve"> МИНИСТЕРСТВО ЗА ФИНАНСИИ-ФУНКЦИИ НА ДРЖАВАТА</t>
  </si>
  <si>
    <t>ФУНКЦИИ</t>
  </si>
  <si>
    <t>РЕЗЕРВИ</t>
  </si>
  <si>
    <t xml:space="preserve"> ФУНКЦИИ   </t>
  </si>
  <si>
    <t xml:space="preserve">ТЕКОВНИ ТРАНСФЕРИ ДО ВОНБУЏЕТСКИТЕ ФОНДОВИ                                                       </t>
  </si>
  <si>
    <t xml:space="preserve">Трансфери до Фондот за здравствено осигурување                                                          </t>
  </si>
  <si>
    <t xml:space="preserve">Каматни плаќања кон нерезиденти кредитори                                                              </t>
  </si>
  <si>
    <t xml:space="preserve">Каматни плаќања кон домашни кредитори                                                               </t>
  </si>
  <si>
    <t xml:space="preserve">Исплата по извршни исправи    </t>
  </si>
  <si>
    <t xml:space="preserve">Купување на опрема и машини                                                               </t>
  </si>
  <si>
    <t xml:space="preserve">Капитални субвенции за претпријатија и невладини организации                                                             </t>
  </si>
  <si>
    <t xml:space="preserve">Отплата на главнина до нерезидентни кредитори                                                        </t>
  </si>
  <si>
    <t xml:space="preserve">Отплата на главнина кон  домашни институции                                                       </t>
  </si>
  <si>
    <t xml:space="preserve"> РЕЗЕРВИ</t>
  </si>
  <si>
    <t xml:space="preserve">Постојана резерва (непредвидливи расходи)                                                                       </t>
  </si>
  <si>
    <t xml:space="preserve">Тековни резерви (разновидни расходи)                                                     </t>
  </si>
  <si>
    <t xml:space="preserve">МИРОВНИ И ХУМАНИТАРНИ МИСИИ   </t>
  </si>
  <si>
    <t xml:space="preserve"> ДЕЦЕНТРАЛИЗАЦИЈА</t>
  </si>
  <si>
    <t xml:space="preserve"> Дотации од ДДВ</t>
  </si>
  <si>
    <t xml:space="preserve">ИНТЕГРАЦИЈА ВО ЕУ  </t>
  </si>
  <si>
    <t xml:space="preserve">СУБВЕНЦИИ И ТРАНСФЕРИ </t>
  </si>
  <si>
    <t>МИНИСТЕРСТВО ЗА ФИНАНСИИ-ФУНКЦИИ НА ДРЖАВАТА</t>
  </si>
  <si>
    <t xml:space="preserve"> ЦАРИНСКА УПРАВА НА РЕПУБЛИКА МАКЕДОНИЈА</t>
  </si>
  <si>
    <t>ЦАРИНСКА УПРАВА</t>
  </si>
  <si>
    <t>УНАПРЕДУВАЊЕ НА КАПАЦИТЕТИТЕ НА КОНТРОЛА ВРЗ ПРИМЕНА НА ЗАКОНИТЕ</t>
  </si>
  <si>
    <t>УНАПРЕДУВАЊЕ И АДМИНИСТРАТИВНА ПОДДРШКА</t>
  </si>
  <si>
    <t xml:space="preserve">Придонеси за социјално  осигурување                                                            </t>
  </si>
  <si>
    <t xml:space="preserve">Материјали и ситен инвентар   </t>
  </si>
  <si>
    <t xml:space="preserve">Договорни услуги  </t>
  </si>
  <si>
    <t xml:space="preserve">Купување на опрема и машини                                                                           </t>
  </si>
  <si>
    <t>УНАПРЕДУВАЊЕ НА КАПАЦИТЕТИТЕ НА КОНТРОЛА ВРЗ ПРИМЕНА НА ЗАКОНИТЕ ПОДДРШКА</t>
  </si>
  <si>
    <t xml:space="preserve">Поправки и тековно  одржување                                                                         </t>
  </si>
  <si>
    <t xml:space="preserve"> Договорни услуги  </t>
  </si>
  <si>
    <t xml:space="preserve"> СУБВЕНЦИИ И ТРАНСФЕРИ </t>
  </si>
  <si>
    <t>УНАПРЕДУВАЊЕ И АДМИНИСТРАТИВНА</t>
  </si>
  <si>
    <t>СТОКОВНИ РЕЗЕРВИ</t>
  </si>
  <si>
    <t>УПРАВУВАЊЕ СО СТОКОВНИ РЕЗЕРВИ</t>
  </si>
  <si>
    <t xml:space="preserve">УПРАВА ЗА ЈАВНИ ПРИХОДИ  </t>
  </si>
  <si>
    <t xml:space="preserve">       ПОМОШ ПРИ ТРАНЗИЦИЈА И ИНСТИТУЦИОНАЛНА НАДГРАДБА</t>
  </si>
  <si>
    <t xml:space="preserve">МА </t>
  </si>
  <si>
    <t xml:space="preserve"> ДИРЕКЦИЈА ЗА ЗАДОЛЖИТЕЛНИ РЕЗЕРВИ НА НАФТА И НАФТЕНИ ДЕРИВАТИ</t>
  </si>
  <si>
    <t>ЗАДОЛЖИТЕЛНИ РЕЗЕРВИ НА НАФТА И НАФТЕНИ ДЕРИВАТИ</t>
  </si>
  <si>
    <t xml:space="preserve">ЗАДОЛЖИТЕЛНИ РЕЗЕРВИ НА НАФТА И НАФТЕНИ ДЕРИВАТИ </t>
  </si>
  <si>
    <t xml:space="preserve">ДРЖАВЕН ДЕВИЗЕН ИНСПЕКТОРАТ </t>
  </si>
  <si>
    <t>ИНСПЕКТОРАТИ</t>
  </si>
  <si>
    <t>АГЕНЦИЈА ЗА СТРАНСКИ ИНВЕСТИЦИИ</t>
  </si>
  <si>
    <t>ЕКОНОМСКИ МАРКЕТИНГ</t>
  </si>
  <si>
    <t>ИНДУСТРИСКА ПОЛИТИКА</t>
  </si>
  <si>
    <t>БИРО ЗА МЕТРОЛОГИЈА</t>
  </si>
  <si>
    <t>РАЗВОЈ НА ТУРИЗМОТ</t>
  </si>
  <si>
    <t>ВНАТРЕШЕН ПАЗАР</t>
  </si>
  <si>
    <t>ИНВЕСТИЦИИ И ОПШТЕСТВЕНА ОДГОВОРНОСТ</t>
  </si>
  <si>
    <t>ИСКОРИСТУВАЊЕ НА ПРИРОДНИТЕ РЕСУРСИ</t>
  </si>
  <si>
    <t>ГЕОЛОШКИ ЗАВОД</t>
  </si>
  <si>
    <t>РАЗВОЈ НА ЕНЕРГЕТИКАТА</t>
  </si>
  <si>
    <t>АГЕНЦИЈА ЗА ЕНЕРГЕТИКА</t>
  </si>
  <si>
    <t>АГЕНЦИЈА ЗА ПОДДРШКА НА ПРЕТПРИЕМНИШТВОТО НА РМ</t>
  </si>
  <si>
    <t>СТАНДАРДИЗАЦИЈА И АКРЕДИТАЦИЈА</t>
  </si>
  <si>
    <t>ИНСТИТУТ ЗА СТАНДАРДИЗАЦИЈА</t>
  </si>
  <si>
    <t>ИНСТИТУТ ЗА АКРЕДИТАЦИЈА</t>
  </si>
  <si>
    <t xml:space="preserve"> РАЗВОЈ НА ЕНЕРГЕТИКАТА</t>
  </si>
  <si>
    <t xml:space="preserve"> Патни и дневни расходи</t>
  </si>
  <si>
    <t xml:space="preserve">Комунални услуги, греење, комуникација и транспорт                                                                </t>
  </si>
  <si>
    <t xml:space="preserve">Поправки и тековно одржување                                                                             </t>
  </si>
  <si>
    <t xml:space="preserve">РАЗВОЈ НА ЕНЕРГЕТИКАТА </t>
  </si>
  <si>
    <t xml:space="preserve">Купување на опрема и  машини                                                                       </t>
  </si>
  <si>
    <t xml:space="preserve"> АГЕНЦИЈА ЗА ПОДДРШКА НАПРЕТПРИЕМНИШТВОТО НА РМ</t>
  </si>
  <si>
    <t xml:space="preserve">Разни трансфери </t>
  </si>
  <si>
    <t xml:space="preserve">Купување на опрема и машини                                                                          </t>
  </si>
  <si>
    <t xml:space="preserve">Вложувања и нефинансиски средства                                                                  </t>
  </si>
  <si>
    <t xml:space="preserve">Субвенции за приватни претпријатија                                                                   </t>
  </si>
  <si>
    <t xml:space="preserve">Д </t>
  </si>
  <si>
    <t xml:space="preserve">ПОДДРШКА НА РАЗВОЈОТ НА МАЛИ И СРЕДНИ ПРЕТПРИЈАТИЈА </t>
  </si>
  <si>
    <t xml:space="preserve">М   </t>
  </si>
  <si>
    <t xml:space="preserve"> АГЕНЦИЈА ЗА СТРАНСКИ ИНВЕСТИЦИИ И ПРОМОЦИЈА НА ИЗВОЗОТ НА РМ</t>
  </si>
  <si>
    <t>ПРОМОЦИЈА И ПОДДРШКА НА ТУРИЗМОТ</t>
  </si>
  <si>
    <t xml:space="preserve">Основни плати   </t>
  </si>
  <si>
    <t xml:space="preserve">ТЕХНОЛОШКИ ИНДУСТРИСКИ РАЗВОЈНИ ЗОНИ    </t>
  </si>
  <si>
    <t xml:space="preserve"> СУБВЕНЦИИ И ТРАНСФЕРИ</t>
  </si>
  <si>
    <t xml:space="preserve">Вложувања и нефинансиски средства                                                        </t>
  </si>
  <si>
    <t xml:space="preserve"> Разни трансфери</t>
  </si>
  <si>
    <t xml:space="preserve"> ДИРЕКЦИЈА ЗА ТЕХНОЛОШКИ ИНДУСТРИСКИ РАЗВОЈНИ ЗОНИ</t>
  </si>
  <si>
    <t xml:space="preserve">ДРЖАВЕН ПАЗАРЕН ИНСПЕКТОРАТ </t>
  </si>
  <si>
    <t xml:space="preserve">  ДРЖАВЕН ЗАВОД ЗА ЗАШТИТА НА ИНДУСТРИСКА СОПСТВЕНОСТ</t>
  </si>
  <si>
    <t>ЗАШТИТА НА ИНДУСТРИСКА СОПСТВЕНОСТ</t>
  </si>
  <si>
    <t xml:space="preserve"> ДРЖАВЕН ЗАВОД ЗА ЗАШТИТА НА ИНДУСТРИСКА СОПСТВЕНОСТ</t>
  </si>
  <si>
    <t>ЗАШТИТА НА ЖИВОТНАТА СРЕДИНА</t>
  </si>
  <si>
    <t>ИНВЕСТИЦИИ ВО ЖИВОТНАТА СРЕДИНА</t>
  </si>
  <si>
    <t>УРЕДУВАЊЕ НА КАНАЛ АРАЧИНОВО И ДОВОД НА ВОДА ГОСТИВАР</t>
  </si>
  <si>
    <t>2Д</t>
  </si>
  <si>
    <t>ПРОСТОРНИ ПЛАНОВИ</t>
  </si>
  <si>
    <t>МОНИТОРИНГ</t>
  </si>
  <si>
    <t>ЗАШТИТА НА ВОДИ</t>
  </si>
  <si>
    <t xml:space="preserve"> Поправки и тековно одржување</t>
  </si>
  <si>
    <t xml:space="preserve">ИНВЕСТИЦИИ ВО ЖИВОТНАТА СРЕДИНА </t>
  </si>
  <si>
    <t xml:space="preserve"> ДОЈРАНСКО ЕЗЕРО</t>
  </si>
  <si>
    <t xml:space="preserve">СТОКИ И УСЛУГИ  </t>
  </si>
  <si>
    <t xml:space="preserve">Купување на опрема и  машини                                                                   </t>
  </si>
  <si>
    <t xml:space="preserve"> ВОДОВОДНИ СИСТЕМИ ВО ТЕТОВО, ЛИПКОВО И ЗАЈАС</t>
  </si>
  <si>
    <t xml:space="preserve"> МИНИСТЕРСТВО ЗА ТРАНСПОРТ И ВРСКИ</t>
  </si>
  <si>
    <t>СООБРАЌАЈ И КОМУНИКАЦИИ</t>
  </si>
  <si>
    <t>УРБАНИЗАМ И ГРАДЕЖНИШТВО</t>
  </si>
  <si>
    <t>САНАЦИЈА НА СВЛЕЧИШТА</t>
  </si>
  <si>
    <t xml:space="preserve">Придонеси за социјално  осигурување                                                              </t>
  </si>
  <si>
    <t xml:space="preserve">ПОДДРШКА НА ИМПЛЕМЕНТАЦИЈАТА НА ДЕКАДАТА И СТРАТЕГИЈАТА ЗА РОМИТЕ    </t>
  </si>
  <si>
    <t xml:space="preserve">СООБРАЌАЈ И КОМУНИКАЦИИ </t>
  </si>
  <si>
    <t xml:space="preserve"> Други градежни објекти</t>
  </si>
  <si>
    <t xml:space="preserve">3У </t>
  </si>
  <si>
    <t xml:space="preserve">Субвенции за јавни  претпријатија                                                                     </t>
  </si>
  <si>
    <t xml:space="preserve"> ИНВЕСТИЦИИ ВО ЖЕЛЕЗНИЧКАТА ИНФРАСТРУКТУРА</t>
  </si>
  <si>
    <t xml:space="preserve">РЕФОРМА ВО ЈАВНАТА АДМИНИСТРАЦИЈА   </t>
  </si>
  <si>
    <t xml:space="preserve">СТРУЧНО ОСПОСОБУВАЊЕ И УСОВРШУВАЊЕ </t>
  </si>
  <si>
    <t xml:space="preserve">К </t>
  </si>
  <si>
    <t xml:space="preserve">К2  </t>
  </si>
  <si>
    <t xml:space="preserve">ДРЖАВЕН ИНСПЕКТОРАТ ЗА ТРАНСПОРТ </t>
  </si>
  <si>
    <t xml:space="preserve"> МИНИСТЕРСТВО ЗА ЗЕМЈОДЕЛСТВО, ШУМАРСТВО И ВОДОСТОПАНСТВО</t>
  </si>
  <si>
    <t>АНАЛИЗА НА ЗЕМЈОДЕЛСКА ПОЛИТИКА И ЗИС</t>
  </si>
  <si>
    <t>ЕВРОИНТЕГРАЦИЈА И КООРДИНАЦИЈА НА МЕЃУНАРОДНА ПОМОШ</t>
  </si>
  <si>
    <t>МРЕЖА ЗА ПРИБИРАЊЕ НА СМЕТКОВОДСТВЕНИ ПОДАТОЦИ ОД ЗЕМЈОДЕЛСКИ СТОПАНСТВА</t>
  </si>
  <si>
    <t>ШУМАРСТВО</t>
  </si>
  <si>
    <t>ШУМСКА ПОЛИЦИЈА</t>
  </si>
  <si>
    <t>ЗЕМЈОДЕЛСТВО И РУРАЛЕН РАЗВОЈ</t>
  </si>
  <si>
    <t>ЗЕМЈОДЕЛСТВО</t>
  </si>
  <si>
    <t>ПОДРАЧНИ ЕДИНИЦИ НА МЗШВ</t>
  </si>
  <si>
    <t>ЗЕМЈИШНА ПОЛИТИКА И ИДЕНТИФИКАЦИЈА НА ПАРЦЕЛИ</t>
  </si>
  <si>
    <t>ЗАШТИТА НА РАСТЕНИЈА</t>
  </si>
  <si>
    <t>СЕМЕ И САДЕН МАТЕРИЈАЛ</t>
  </si>
  <si>
    <t>ДРЖАВНА ФИТОСАНИТАРНА ЛАБАРАТОРИЈА</t>
  </si>
  <si>
    <t>ВОДОСТОПАНСТВО</t>
  </si>
  <si>
    <t>6А</t>
  </si>
  <si>
    <t>6Б</t>
  </si>
  <si>
    <t>ЗАШТИТА НА РАСТЕНИЈА И СЕМЕ И САДЕН МАТЕРИЈАЛ</t>
  </si>
  <si>
    <t xml:space="preserve">ВОДОСТОПАНСТВО </t>
  </si>
  <si>
    <t xml:space="preserve">Поправки и тековно одржување                                                                                </t>
  </si>
  <si>
    <t xml:space="preserve"> Градежни објекти</t>
  </si>
  <si>
    <t xml:space="preserve">Каматни плаќања кон нерезиденти кредитори                                                                     </t>
  </si>
  <si>
    <t xml:space="preserve">Отплата на главнина до нерезидентни кредитори                                                               </t>
  </si>
  <si>
    <t xml:space="preserve">Комунални услуги, греење,комуникација и транспорт                                                                 </t>
  </si>
  <si>
    <t xml:space="preserve">Привремени вработувања </t>
  </si>
  <si>
    <t>СОВЕТИ</t>
  </si>
  <si>
    <t>СИСТЕМ ЗА МОНИТОРИНГ НА ФАРМА</t>
  </si>
  <si>
    <t>ХИДРОЛОГИЈА И СЛЕДЕЊЕ НА СОСТОЈБАТА НА ПРИРОДНАТА СРЕДИНА</t>
  </si>
  <si>
    <t>МЕТЕОРОЛОГИЈА</t>
  </si>
  <si>
    <t>ПРОГНОЗА, ПРЕДУПРЕДУВАЊЕ, ИНФОРМАТИКА И ТЕХНИКА</t>
  </si>
  <si>
    <t xml:space="preserve">Комунални услуги, греење, комуникација и транспорт                                                                 </t>
  </si>
  <si>
    <t xml:space="preserve">Купување на опрема и машини                                                                         </t>
  </si>
  <si>
    <t xml:space="preserve">ПРОГНОЗА, ПРЕДУПРЕДУВАЊЕ, ИНФОРМАТИКА И ТЕХНИКА   </t>
  </si>
  <si>
    <t xml:space="preserve">Комунални услуги, греење, комуникација и транспорт                                                               </t>
  </si>
  <si>
    <t xml:space="preserve"> АГЕНЦИЈА ЗА ФИНАНСИСКА ПОДДРШКА ВО ЗЕМЈОДЕЛСТВОТО И РУРАЛНИОТ РАЗВОЈ</t>
  </si>
  <si>
    <t>ФИНАНСИСКА ПОДДРШКА ВО ЗЕМЈОДЕЛСТВОТО</t>
  </si>
  <si>
    <t>ФИНАНСИСКА ПОДДРШКА ВО ЗЕМЈОДЕЛСТВОТО И РУРАЛНИОТ РАЗВОЈ</t>
  </si>
  <si>
    <t xml:space="preserve">Купување на опрема и машини                                                                       </t>
  </si>
  <si>
    <t xml:space="preserve">  ФИНАНСИСКА ПОДДРШКА ВО ЗЕМЈОДЕЛСТВОТО И РУРАЛНИОТ </t>
  </si>
  <si>
    <t xml:space="preserve">Капитални субвенции за претпријатија и невладини организации                                                         </t>
  </si>
  <si>
    <t xml:space="preserve"> РУРАЛЕН РАЗВОЈ</t>
  </si>
  <si>
    <t xml:space="preserve"> АГЕНЦИЈА ЗА ХРАНА И ВЕТЕРИНАРСТВО НА РЕПУБЛИКА МАКЕДОНИЈА</t>
  </si>
  <si>
    <t>ВЕТЕРИНАРНО-ЗДРАВСТВЕНА ЗАШТИТА</t>
  </si>
  <si>
    <t>БЕЗБЕДНОСТ НА ХРАНА</t>
  </si>
  <si>
    <t xml:space="preserve">М </t>
  </si>
  <si>
    <t>ДЕТСКА ЗАШТИТА</t>
  </si>
  <si>
    <t>УСТАНОВИ ЗА ДЕТСКА ЗАШТИТА</t>
  </si>
  <si>
    <t>3А</t>
  </si>
  <si>
    <t>ЦЕНТРИ ЗА СОЦИЈАЛНА РАБОТА И ЗАВОД ЗА СОЦИЈАЛНИ ДЕЈНОСТИ</t>
  </si>
  <si>
    <t>ДНЕВНИ ЦЕНТРИ И ПРИФАТИЛИШТА ЗА ВОНИНСТИТУЦИОНАЛНА СОЦИЈАЛНА ЗАШТИТА</t>
  </si>
  <si>
    <t>УСТАНОВИ ЗА ИНСТИТУЦИОНАЛНА СОЦИЈАЛНА ЗАШТИТА</t>
  </si>
  <si>
    <t>ПРОГРАМА ЗА УСЛОВЕНИ ПАРИЧНИ ТРАНСФЕРИ</t>
  </si>
  <si>
    <t>4А</t>
  </si>
  <si>
    <t>НАДОМЕСТОЦИ ЗА СОЦИЈАЛНА ЗАШТИТА</t>
  </si>
  <si>
    <t>НАДОМЕСТОЦИ ЗА ЦИВИЛНИ ИНВАЛИДИ ОД ВОЈНАТА</t>
  </si>
  <si>
    <t>НАДОМЕСТОЦИ ЗА ДЕТСКА ЗАШТИТА</t>
  </si>
  <si>
    <t>НАДОМЕСТОЦИ ЗА БОРЦИ И ВОЕНИ ИНВАЛИДИ</t>
  </si>
  <si>
    <t>НАДОМЕСТОЦИ ЗА ЗАШТИТА НА БЕГАЛЦИ И АЗИЛАНТИ</t>
  </si>
  <si>
    <t>ПОДДРШКА НА СОЦИЈАЛНИ ФОНДОВИ</t>
  </si>
  <si>
    <t>ТРАНЗИЦИОНИ ТРОШОЦИ ПО ОСНОВ НА ПЕНЗИСКА РЕФОРМА</t>
  </si>
  <si>
    <t>РОДОВА ЕДНАКВОСТ</t>
  </si>
  <si>
    <t>НАДОМЕСТОЦИ И ПРАВА ОД СОЦИЈАЛНАТА ОБЛАСТ</t>
  </si>
  <si>
    <t xml:space="preserve">АДМИНИСТРАЦИЈА  </t>
  </si>
  <si>
    <t xml:space="preserve">Трансфери до Фондот за здравствено осигурување                                                         </t>
  </si>
  <si>
    <t xml:space="preserve">Трансфери до невладини организации                                                            </t>
  </si>
  <si>
    <t xml:space="preserve">Купување на опрема и машини                                                                        </t>
  </si>
  <si>
    <t xml:space="preserve">ДЕТСКА ЗАШТИТА </t>
  </si>
  <si>
    <t xml:space="preserve"> УСТАНОВИ ЗА ДЕТСКА ЗАШТИТА</t>
  </si>
  <si>
    <t xml:space="preserve">Придонеси за социјално осигурување                                                                     </t>
  </si>
  <si>
    <t xml:space="preserve">Трансфери до невладини организации                                                                    </t>
  </si>
  <si>
    <t xml:space="preserve">3А </t>
  </si>
  <si>
    <t xml:space="preserve"> СОЦИЈАЛНА ЗАШТИТА </t>
  </si>
  <si>
    <t xml:space="preserve">Трансфери до невладини организации                                                                  </t>
  </si>
  <si>
    <t xml:space="preserve">Комунални услуги, греење, комуникација и транспорт                                                                    </t>
  </si>
  <si>
    <t xml:space="preserve">Социјални надоместоци </t>
  </si>
  <si>
    <t xml:space="preserve">Плаќања на надоместоци од Агенцијата за вработување                                                                 </t>
  </si>
  <si>
    <t xml:space="preserve"> ИЗГРАДБА, ОПРЕМУВАЊЕ И ОДРЖУВАЊЕ НА ОБЈЕКТИ ЗА СОЦИЈАЛНА ЗАШТИТА</t>
  </si>
  <si>
    <t xml:space="preserve">НАДОМЕСТОЦИ ЗА СОЦИЈАЛНА ЗАШТИТА  </t>
  </si>
  <si>
    <t xml:space="preserve">Трансфери до Фондот за ПИОМ                                                                 </t>
  </si>
  <si>
    <t xml:space="preserve">Трансфери до Фондот за здравствено осигурување                                                           </t>
  </si>
  <si>
    <t xml:space="preserve"> СОЦИЈАЛНИ БЕНЕФИЦИИ</t>
  </si>
  <si>
    <t xml:space="preserve"> НАДОМЕСТОЦИ ЗА ЦИВИЛНИ ИНВАЛИДИ ОД ВОЈНАТА</t>
  </si>
  <si>
    <t xml:space="preserve">НАДОМЕСТОЦИ ЗА ДЕТСКА ЗАШТИТА  </t>
  </si>
  <si>
    <t xml:space="preserve"> НАДОМЕСТОЦИ ЗА БОРЦИ И ВОЕНИ ИНВАЛИДИ</t>
  </si>
  <si>
    <t xml:space="preserve">ТЕКОВНИ ТРАНСФЕРИ ДО ВОНБУЏЕТСКИТЕ ФОНДОВИ                                                         </t>
  </si>
  <si>
    <t xml:space="preserve">Трансфери до Фондот за здравствено осигурување                                                              </t>
  </si>
  <si>
    <t xml:space="preserve">СОЦИЈАЛНИ БЕНЕФИЦИИ </t>
  </si>
  <si>
    <t xml:space="preserve"> Социјални надоместоци</t>
  </si>
  <si>
    <t xml:space="preserve">Трансфери до Фондот за  здравствено осигурување                                                              </t>
  </si>
  <si>
    <t xml:space="preserve">Трансфери до Фондот за ПИОМ                                                      </t>
  </si>
  <si>
    <t xml:space="preserve">Трансфери до Агенцијата за вработување                                                     </t>
  </si>
  <si>
    <t xml:space="preserve">Трансфери до Фондот за ПИОМ                                                        </t>
  </si>
  <si>
    <t xml:space="preserve">А </t>
  </si>
  <si>
    <t xml:space="preserve">ПОТТИКНУВАЊЕ НА ВРАБОТУВАЊЕТО  </t>
  </si>
  <si>
    <t xml:space="preserve">Б  </t>
  </si>
  <si>
    <t xml:space="preserve">  БОРБА ПРОТИВ КОРУПЦИЈА И ОРГАНИЗИРАН КРИМИНАЛ  </t>
  </si>
  <si>
    <t xml:space="preserve">К2 </t>
  </si>
  <si>
    <t>ОСНОВНО ОБРАЗОВАНИЕ</t>
  </si>
  <si>
    <t>ПРОЕКТИ ВО ОСНОВНО</t>
  </si>
  <si>
    <t>СРЕДНО ОБРАЗОВАНИЕ</t>
  </si>
  <si>
    <t>ПРОЕКТИ ВО СРЕДНО</t>
  </si>
  <si>
    <t>ПРОЕКТ ЗА ПОДДРШКА НА СРЕДНОТО ОБРАЗОВАНИЕ НА РОМИТЕ</t>
  </si>
  <si>
    <t>ЦЕНТАР ЗА ОБРАЗОВАНИЕ НА ВОЗРАСНИ</t>
  </si>
  <si>
    <t>ВИСОКО ОБРАЗОВАНИЕ</t>
  </si>
  <si>
    <t>УНИВЕРЗИТЕТ СВ КИРИЛ И МЕТОДИЈ СКОПЈЕ</t>
  </si>
  <si>
    <t>УНИВЕРЗИТЕТ СВ КЛИМЕНТ ОХРИДСКИ БИТОЛА</t>
  </si>
  <si>
    <t>ДРЖАВЕН УНИВЕРЗИТЕТ ТЕТОВО</t>
  </si>
  <si>
    <t>УНИВЕРЗИТЕТ ГОЦЕ ДЕЛЧЕВ ШТИП</t>
  </si>
  <si>
    <t>УНИВЕРЗИТЕТ ЗА ИНФОРМАТИЧКИ ТЕХНОЛОГИИ ВО ОХРИД</t>
  </si>
  <si>
    <t>ПРИВАТНО-ЈАВНИ НЕПРОФИТНИ ВИСОКООБРАЗОВНИ УСТАНОВИ</t>
  </si>
  <si>
    <t>ИЗГРАДБА НА ФАКУЛТЕТ ЗА ИНФОРМАТИЧКИ НАУКИ И КОМПЈУТЕРСКО ИНЖЕНЕРСТВО И ФАКУЛТЕТ ЗА ФИЗИЧКА КУЛТУРА</t>
  </si>
  <si>
    <t>УЧЕНИЧКИ СТАНДАРД</t>
  </si>
  <si>
    <t>СТУДЕНТСКИ СТАНДАРД</t>
  </si>
  <si>
    <t>НАУКА</t>
  </si>
  <si>
    <t>НАУЧНО ИСТРАЖУВАЧКА РАБОТА</t>
  </si>
  <si>
    <t>НАУЧНИ ИНСТИТУТИ</t>
  </si>
  <si>
    <t>НАЦИОНАЛНА АГЕНЦИЈА ЗА НУКЛЕАРНИ ТЕХНОЛОГИИ НА РМ</t>
  </si>
  <si>
    <t xml:space="preserve">Разни трансфери    </t>
  </si>
  <si>
    <t xml:space="preserve"> Исплата по извршни исправи </t>
  </si>
  <si>
    <t xml:space="preserve"> ПОДДРШКА НА ИМПЛЕМЕНТАЦИЈАТА НА ДЕКАДАТА И СТРАТЕГИЈАТА ЗА РОМИТЕ</t>
  </si>
  <si>
    <t xml:space="preserve">       </t>
  </si>
  <si>
    <t xml:space="preserve">Поправки и тековно одржување                                                                           </t>
  </si>
  <si>
    <t xml:space="preserve">Други тековни расходи                                                                     </t>
  </si>
  <si>
    <t xml:space="preserve"> ОСНОВНО ОБРАЗОВАНИЕ</t>
  </si>
  <si>
    <t xml:space="preserve">Комунални услуги, греење,комуникација и транспорт                                                             </t>
  </si>
  <si>
    <t xml:space="preserve">Купување на мебел </t>
  </si>
  <si>
    <t xml:space="preserve">Придонеси за социјално осигурување                                                            </t>
  </si>
  <si>
    <t xml:space="preserve">Комунални услуги, греење, комуникација и транспорт                                                        </t>
  </si>
  <si>
    <t xml:space="preserve"> ИЗГРАДБА НА УЧИЛИШНИ СПОРТСКИ САЛИ ВО СРЕДНИ УЧИЛИШТА</t>
  </si>
  <si>
    <t xml:space="preserve">БИРО ЗА РАЗВОЈ НА ОБРАЗОВАНИЕТО  </t>
  </si>
  <si>
    <t>ПЕДАГОШКА ЕВИДЕНЦИЈА И ДОКУМЕНТАЦИЈА</t>
  </si>
  <si>
    <t>РАЗВОЈ И ПОДГОТОВКА НА НАСТАВНИ ПРОГРАМИ ЗА ОСНОВНО ОБРАЗОВАНИЕ</t>
  </si>
  <si>
    <t>ИСТРАЖУВАЊЕ И РАЗВОЈ НА ОБРАЗОВАНИЕТО</t>
  </si>
  <si>
    <t>ПРОГРАМИ ЗА МАТЕМАТИКА И ПРИРОДНИ НАУКИ ОД КЕМБРИЏ - ОСНОВНО ОБРАЗОВАНИЕ</t>
  </si>
  <si>
    <t>ПОДГОТОВКА НА ТЕСТОВИ ЗА ЕКСТЕРНА ПРОВЕРКА НА УЧЕНИЦИТЕ</t>
  </si>
  <si>
    <t>ПРОФЕСИОНАЛЕН РАЗВОЈ НА ВОСПИТНО ОБРАЗОВНИОТ КАДАР ВО ОСНОВНОТО И СРЕДНОТО ОБРАЗОВАНИЕ</t>
  </si>
  <si>
    <t>ПОДГОТОВКА И РЕАЛИЗАЦИЈА НА ДРЖАВНА МАТУРА</t>
  </si>
  <si>
    <t>ЕКСТЕРНО ПРОВЕРУВАЊЕ НА ПОСТИГАЊАТА НА УЧЕНИЦИТЕ</t>
  </si>
  <si>
    <t>МЕЃУНАРОДНИ ТЕСТИРАЊА</t>
  </si>
  <si>
    <t>РАЗВОЈ И ПОДГОТОВКА НА НАСТАВНИ ПРОГРАМИ ЗА СРЕДНО СТРУЧНО ОБРАЗОВАНИЕ И ПОСТСРЕДНО ОБРАЗОВАНИЕ</t>
  </si>
  <si>
    <t>РАЗВОЈ И ПОДГОТОВКА НА НАСТАВНИ ПРОГРАМИ</t>
  </si>
  <si>
    <t>РАЗВОЈ И ПОДГОТОВКА НА НАСТАВНИ ПРОГРАМИ ПРОГРАМИ ЗА СРЕДНО СТРУЧНО ОБРАЗОВАНИЕ И ПОСТСРЕДНО ОБРАЗОВАНИЕ</t>
  </si>
  <si>
    <t xml:space="preserve">Комунални услуги, греење, комуникација и транспорт                                                            </t>
  </si>
  <si>
    <t xml:space="preserve">ПЕДАГОШКА ЕВИДЕНЦИЈА И ДОКУМЕНТАЦИЈА  </t>
  </si>
  <si>
    <t xml:space="preserve">Поправки и тековно  одржување                                                                            </t>
  </si>
  <si>
    <t xml:space="preserve"> ИСТРАЖУВАЊЕ И РАЗВОЈ НА ОБРАЗОВАНИЕТО</t>
  </si>
  <si>
    <t xml:space="preserve">Поправки и тековно одржување                                                                                 </t>
  </si>
  <si>
    <t xml:space="preserve">ПРОГРАМИ ЗА МАТЕМАТИКА И ПРИРОДНИ НАУКИ ОД КЕМБРИЏ - ОСНОВНО ОБРАЗОВАНИЕ                       </t>
  </si>
  <si>
    <t xml:space="preserve">СТОКИ И УСЛУГИ              </t>
  </si>
  <si>
    <t xml:space="preserve">ПОДГОТОВКА НА ТЕСТОВИ ЗА ЕКСТЕРНА ПРОВЕРКА НА УЧЕНИЦИТЕ </t>
  </si>
  <si>
    <t xml:space="preserve"> СТОКИ И УСЛУГИ  </t>
  </si>
  <si>
    <t>ПРОФЕСИОНАЛЕН РАЗВОЈ НА ВОСПИТНО ОБРАЗОВНИОТ КАДАР ВО ОСНОВНОТО И СРЕДНОТО ОБРАЗОВАНИ</t>
  </si>
  <si>
    <t xml:space="preserve">ПОДГОТОВКА И РЕАЛИЗАЦИЈА НА ДРЖАВНА МАТУРА </t>
  </si>
  <si>
    <t xml:space="preserve">Комунални услуги, греење, комуникација и транспорт                                                                  </t>
  </si>
  <si>
    <t xml:space="preserve">Поправки и тековно  одржување                                                                           </t>
  </si>
  <si>
    <t xml:space="preserve"> Вложувања и нефинансиски  средства                                                            </t>
  </si>
  <si>
    <t xml:space="preserve"> РАЗВОЈ И ПОДГОТОВКА НА НАСТАВНИ ПРОГРАМИ ЗА СРЕДНО СТРУЧНО ОБРАЗОВАНИЕ И ПОСТСРЕДНО ОБРАЗОВАНИЕ                              </t>
  </si>
  <si>
    <t xml:space="preserve">
40                                             </t>
  </si>
  <si>
    <t>ЕВРОПСКИ ОБРАЗОВНИ ПРОГРАМИ И МОБИЛНОСТ</t>
  </si>
  <si>
    <t xml:space="preserve">ДРЖАВЕН ПРОСВЕТЕН ИНСПЕКТОРАТ </t>
  </si>
  <si>
    <t xml:space="preserve">АГЕНЦИЈА ЗА МЛАДИ И СПОРТ </t>
  </si>
  <si>
    <t>СПОРТ</t>
  </si>
  <si>
    <t>МЛАДИ</t>
  </si>
  <si>
    <t>МЕЃУНАРОДЕН ПРОГРАМ</t>
  </si>
  <si>
    <t>ИНФОРМАТИЧКО ОПШТЕСТВО</t>
  </si>
  <si>
    <t>МАРНЕТ</t>
  </si>
  <si>
    <t xml:space="preserve"> ИНФОРМАТИЧКО ОПШТЕСТВО</t>
  </si>
  <si>
    <t xml:space="preserve">Вложувања и нефинансиски средства                                                           </t>
  </si>
  <si>
    <t xml:space="preserve">Придонеси за социјално  осигурување                                                                   </t>
  </si>
  <si>
    <t xml:space="preserve">ИНФОРМАЦИСКИ И КОМУНИКАЦИСКИ ТЕХНОЛОГИИ                                   </t>
  </si>
  <si>
    <t xml:space="preserve"> ДРЖАВЕН УПРАВЕН ИНСПЕКТОРАТ </t>
  </si>
  <si>
    <t xml:space="preserve">ДРЖАВЕН УПРАВЕН ИНСПЕКТОРАТ </t>
  </si>
  <si>
    <t>НАЦИОНАЛЕН УМЕТНИК И НАЦИОНАЛНИ ПЕНЗИИ ВО КУЛТУРАТА</t>
  </si>
  <si>
    <t>УПРАВА ЗА ЗАШТИТА НА КУЛТУРНОТО НАСЛЕДСТВО</t>
  </si>
  <si>
    <t>СКОПСКО, ТЕТОВСКО И ВИНИЧКО КАЛЕ</t>
  </si>
  <si>
    <t>УНИВЕРЗИТЕТ НА СВ.КЛИМЕНТ КАЈ ПЛАОШНИК</t>
  </si>
  <si>
    <t>AРХЕОЛОШКИ ЛОКАЛИТЕТИ</t>
  </si>
  <si>
    <t>ПУБЛИКАЦИЈА ЗА НАЈЗНАЧАЈНИТЕ ВРЕДНОСТИ НА КУЛТУРНОТО И ПРИРОДНОТО НАСЛЕДСТВО</t>
  </si>
  <si>
    <t xml:space="preserve">УПРАВА ЗА ЗАШТИТА НА КУЛТУРНОТО НАСЛЕДСТВО </t>
  </si>
  <si>
    <t xml:space="preserve"> Патни и дневни расходи    </t>
  </si>
  <si>
    <t xml:space="preserve">СКОПСКО, ТЕТОВСКО И ВИНИЧКО КАЛЕ </t>
  </si>
  <si>
    <t xml:space="preserve">Други градежни објекти </t>
  </si>
  <si>
    <t xml:space="preserve">ПУБЛИКАЦИЈА ЗА НАЈЗНАЧАЈНИТЕ  ВРЕДНОСТИ НА КУЛТУРНОТО И ПРИРОДНОТО НАСЛЕДСТВО                                     </t>
  </si>
  <si>
    <t xml:space="preserve">
46                                                                 </t>
  </si>
  <si>
    <t xml:space="preserve"> ИНТЕГРАЦИЈА ВО ЕУ </t>
  </si>
  <si>
    <t>ИЗДАВАЧКА ДЕЈНОСТ</t>
  </si>
  <si>
    <t>БИБЛИОТЕКАРСТВО</t>
  </si>
  <si>
    <t>ФИЛМСКА ДЕЈНОСТ</t>
  </si>
  <si>
    <t>АГЕНЦИЈА ЗА ФИЛМ</t>
  </si>
  <si>
    <t>МУЗИЧКА И СЦЕНСКО-УМЕТНИЧКА ДЕЈНОСТ</t>
  </si>
  <si>
    <t>ДРАМСКА ДЕЈНОСТ</t>
  </si>
  <si>
    <t>ГОЛЕМА КОНЦЕРТНА САЛА ЗА МАКЕДОНСКАТА ФИЛХАРМОНИЈА</t>
  </si>
  <si>
    <t>СТАР ТЕАТАР</t>
  </si>
  <si>
    <t>ФОЛКЛОРНА И СЦЕНСКО УМЕТНИЧКА ДЕЈНОСТ</t>
  </si>
  <si>
    <t>АЛБАНСКИ ТЕАТАР ВО СКОПЈЕ</t>
  </si>
  <si>
    <t>ТЕАТАР И БИБЛИОТЕКА ВО ТЕТОВО</t>
  </si>
  <si>
    <t>ЗАШТИТА НА КУЛТУРНОТО НАСЛЕДСТВО</t>
  </si>
  <si>
    <t>КОНЗЕРВАТОРСКИ ЦЕНТАР ВО ГОСТИВАР</t>
  </si>
  <si>
    <t>ЛИКОВНА И ГАЛЕРИСКА ДЕЈНОСТ</t>
  </si>
  <si>
    <t>КУЛТУРНО УМЕТНИЧКИ МАНИФЕСТАЦИИ</t>
  </si>
  <si>
    <t>МУЗЕЈСКА И КИНОТЕЧНА ДЕЈНОСТ</t>
  </si>
  <si>
    <t>ЗАШТИТА НА АУДИОВИЗУЕЛНИ ДОБРА</t>
  </si>
  <si>
    <t>МУЗЕЈ НА АЛБАНСКАТА АЗБУКА</t>
  </si>
  <si>
    <t>ОДРЖУВАЊЕ НА ОБЈЕКТИТЕ И ОПРЕМАТА ВО ОБЛАСТА НА КУЛТУРАТА</t>
  </si>
  <si>
    <t>МЕЃУНАРОДНА СОРАБОТКА</t>
  </si>
  <si>
    <t>ОРГАНИЗАЦИИ ОД ОБЛАСТА НА КУЛТУРАТА</t>
  </si>
  <si>
    <t>ПОДДРШКА НА МЛАДИ ТАЛЕНТИ</t>
  </si>
  <si>
    <t>КУЛТУРНИ ЦЕНТРИ ВО СТРАНСТВО</t>
  </si>
  <si>
    <t>ЕВРОПСКИ ИНТЕГРАЦИИ</t>
  </si>
  <si>
    <t xml:space="preserve">ПЛАТИ И НАДОМЕСТОЦИ </t>
  </si>
  <si>
    <t xml:space="preserve">Комунални услуги, греење,комуникација и транспорт                                                                    </t>
  </si>
  <si>
    <t xml:space="preserve">МУЗИЧКА И СЦЕНСКО-УМЕТНИЧКА ДЕЈНОСТ  </t>
  </si>
  <si>
    <t xml:space="preserve"> ЗАШТИТА НА КУЛТУРНОТО НАСЛЕДСТВО</t>
  </si>
  <si>
    <t xml:space="preserve">      </t>
  </si>
  <si>
    <t xml:space="preserve"> Купување на опрема и  машини                                                                           </t>
  </si>
  <si>
    <t xml:space="preserve">  Други градежни објекти  </t>
  </si>
  <si>
    <t xml:space="preserve">МЕЃУНАРОДНА СОРАБОТКА  </t>
  </si>
  <si>
    <t xml:space="preserve"> СУБВЕНЦИИ И ТРАНСФЕРИ  </t>
  </si>
  <si>
    <t xml:space="preserve">Трансфери до невладини организации                                                              </t>
  </si>
  <si>
    <t xml:space="preserve"> ПОДДРШКА НА МЛАДИ ТАЛЕНТИ</t>
  </si>
  <si>
    <t xml:space="preserve">Разни трансфери     </t>
  </si>
  <si>
    <t xml:space="preserve">КУЛТУРНИ ЦЕНТРИ ВО СТРАНСТВО  </t>
  </si>
  <si>
    <t xml:space="preserve">Разни трансфери   </t>
  </si>
  <si>
    <t>1В</t>
  </si>
  <si>
    <t>1Д</t>
  </si>
  <si>
    <t>1Е</t>
  </si>
  <si>
    <t>1Ј</t>
  </si>
  <si>
    <t>1К</t>
  </si>
  <si>
    <t>АГЕНЦИЈА ЗА ЛЕКОВИ И МЕДИЦИНСКИ СРЕДСТВА</t>
  </si>
  <si>
    <t>НАЦИОНАЛНА ПРОГРАМА ЗА ТРАНСПЛАНТАЦИЈА</t>
  </si>
  <si>
    <t>ЗДРАВСТВЕНА ЗАШТИТА ЗА ПРЕВЕНЦИЈА</t>
  </si>
  <si>
    <t>ПРЕВЕНЦИЈА ОД КАРДИОВАСКУЛАРНИ БОЛЕСТИ</t>
  </si>
  <si>
    <t>СИСТЕМАТСКИ ПРЕГЛЕДИ НА УЧЕНИЦИТЕ И СТУДЕНТИТЕ</t>
  </si>
  <si>
    <t>ОРГАНИЗИРАЊЕ И УНАПРЕДУВАЊЕ НА КРВОДАРИТЕЛСТВОТО</t>
  </si>
  <si>
    <t>ПРЕВЕНТИВНА ЗДРАВСТВЕНА ЗАШТИТА</t>
  </si>
  <si>
    <t>ЗАДОЛЖИТЕЛНА ИМУНИЗАЦИЈА НА НАСЕЛЕНИЕТО</t>
  </si>
  <si>
    <t>ИСПИТУВАЊЕ НА ПОЈАВАТА, РАШИРЕНОСТА, СПРЕЧУВАЊЕТО И СУЗБИВАЊЕТО НА БРУЦЕЛОЗАТА КАЈ ЛУЃЕТО</t>
  </si>
  <si>
    <t>ПРЕВЕНТИВНИ МЕРКИ ЗА СПРЕЧУВАЊЕ НА ТУБЕРКУЛОЗАТА КАЈ НАСЕЛЕНИЕТО</t>
  </si>
  <si>
    <t>ЗАШТИТА НА НАСЕЛЕНИЕТО ОД СИДА</t>
  </si>
  <si>
    <t>АКТИВНА ЗДРАВСТВЕНА ЗАШТИТА НА МАЈКИТЕ И ДЕЦАТА</t>
  </si>
  <si>
    <t>РАНА ДЕТЕКЦИЈА НА МАЛИГНИ ЗАБОЛУВАЊА</t>
  </si>
  <si>
    <t>ЗДРАВЈЕ ЗА СИТЕ</t>
  </si>
  <si>
    <t>ЗДРАВСТВЕНА ЗАШТИТА НА ЛИЦА СО ДУШЕВНИ РАСТРОЈСТВА</t>
  </si>
  <si>
    <t>ЗДРАВСТВЕНА ЗАШТИТА НА ЛИЦА СО БОЛЕСТИ НА ЗАВИСНОСТИ</t>
  </si>
  <si>
    <t>ЗДРАВСТВЕНА ЗАШТИТА НА БОЛНИ КОИ СЕ ТРЕТИРААТ СО ДИЈАЛИЗА</t>
  </si>
  <si>
    <t>ПАРТИЦИПАЦИЈА ЗА ОСИГУРЕНИ ЛИЦА</t>
  </si>
  <si>
    <t>ЛЕКУВАЊЕ НА РЕТКИ БОЛЕСТИ</t>
  </si>
  <si>
    <t>ЦЕЛОСНО ЗДРАВСТВЕНО ОСИГУРУВАЊЕ И ЗДРАВСТВЕНА ЗАШТИТА НА ГРАЃАНИТЕ НА РМ</t>
  </si>
  <si>
    <t>ОБЕЗБЕДУВАЊЕ НА ИНСУЛИН ЗА ИНСУЛИНО-ЗАВИСНИ ПАЦИЕНТИ ВО РМ</t>
  </si>
  <si>
    <t>БОЛНИЧКО ЛЕКУВАЊЕ БЕЗ НАПЛАТА НА ПАРТИЦИПАЦИЈА ЗА ПЕНЗИОНЕРИ СО ПЕНЗИЈА ПОНИСКА ОД ПРОСЕЧНАТА ВО РМ</t>
  </si>
  <si>
    <t>ЕДУКАЦИЈА НА ЛЕКАРИ И МЕДИЦИНСКИ ПЕРСОНАЛ</t>
  </si>
  <si>
    <t>ДИРЕКЦИЈА ЗА РАДИЈАЦИОНА СИГУРНОСТ</t>
  </si>
  <si>
    <t>АГЕНЦИЈА ЗА АКРЕДИТАЦИЈА</t>
  </si>
  <si>
    <t>КУРАТИВНА ЗДРАВСТВЕНА ЗАШТИТА ЗА ПРЕВЕНЦИЈА</t>
  </si>
  <si>
    <t xml:space="preserve">Комунални услуги, греење, комуникација и транспорт                                                                   </t>
  </si>
  <si>
    <t xml:space="preserve">Комунални услуги, греење,  комуникација и транспорт                                                                 </t>
  </si>
  <si>
    <t xml:space="preserve">  КАПИТАЛНИ РАСХОДИ </t>
  </si>
  <si>
    <t xml:space="preserve">1В  </t>
  </si>
  <si>
    <t xml:space="preserve">АГЕНЦИЈА ЗА ЛЕКОВИ И МЕДИЦИНСКИ СРЕДСТВА </t>
  </si>
  <si>
    <t xml:space="preserve">Вложувања и нефинансиски  средства                                                                 </t>
  </si>
  <si>
    <t xml:space="preserve">НАЦИОНАЛНА ПРОГРАМА ЗА ТРАНСПЛАНТАЦИЈА </t>
  </si>
  <si>
    <t xml:space="preserve">Трансфери до Фондот за здравствено осигурување                                                               </t>
  </si>
  <si>
    <t xml:space="preserve"> ЗДРАВСТВЕНА ЗАШТИТА ЗА ПРЕВЕНЦИЈА</t>
  </si>
  <si>
    <t xml:space="preserve"> ПРЕВЕНЦИЈА ОД КАРДИОВАСКУЛАРНИ БОЛЕСТИ</t>
  </si>
  <si>
    <t xml:space="preserve"> СИСТЕМАТСКИ ПРЕГЛЕДИ НА УЧЕНИЦИТЕ И СТУДЕНТИТЕ  </t>
  </si>
  <si>
    <t xml:space="preserve"> Патни и дневни расходи </t>
  </si>
  <si>
    <t xml:space="preserve">Комунални услуги, греење,комуникација и транспорт                                                                     </t>
  </si>
  <si>
    <t xml:space="preserve"> ПРЕВЕНТИВНИ МЕРКИ ЗА СПРЕЧУВАЊЕ НА ТУБЕРКУЛОЗАТА КАЈ НАСЕЛЕНИЕТО</t>
  </si>
  <si>
    <t xml:space="preserve">Купување на опрема и машини                                                                           
</t>
  </si>
  <si>
    <t xml:space="preserve">ПАРТИЦИПАЦИЈА ЗА ОСИГУРЕНИ ЛИЦА </t>
  </si>
  <si>
    <t xml:space="preserve">СТОКИ И УСЛУГИ      </t>
  </si>
  <si>
    <t xml:space="preserve">Трансфери до Фондот за  здравствено осигурување                                                     </t>
  </si>
  <si>
    <t xml:space="preserve"> ОБЕЗБЕДУВАЊЕ НА ИНСУЛИН ЗА ИНСУЛИНО-ЗАВИСНИ ПАЦИЕНТИ ВО РМ</t>
  </si>
  <si>
    <t xml:space="preserve">СТОКИ И УСЛУГИ     </t>
  </si>
  <si>
    <t xml:space="preserve">БОЛНИЧКО ЛЕКУВАЊЕ БЕЗ НАПЛАТА НА ПАРТИЦИПАЦИЈА ЗА ПЕНЗИОНЕРИ  ПЕНЗИЈА ПОНИСКА ОД ПРОСЕЧНАТА ВО РМ </t>
  </si>
  <si>
    <t xml:space="preserve"> ЕДУКАЦИЈА НА ЛЕКАРИ И МЕДИЦИНСКИ ПЕРСОНАЛ </t>
  </si>
  <si>
    <t xml:space="preserve"> ДИРЕКЦИЈА ЗА РАДИЈАЦИОНА СИГУРНОСТ</t>
  </si>
  <si>
    <t xml:space="preserve">ПОДДРШКА НА ИМПЛЕМЕНТАЦИЈАТА НА ДЕКАДАТА И СТРАТЕГИЈАТА ЗА РОМИТЕ </t>
  </si>
  <si>
    <t xml:space="preserve"> АГЕНЦИЈА ЗА АКРЕДИТАЦИЈА  </t>
  </si>
  <si>
    <t xml:space="preserve">Комунални услуги, греење,комуникација и транспорт                                                                
</t>
  </si>
  <si>
    <t xml:space="preserve"> Договорни услуги   </t>
  </si>
  <si>
    <t>АКТИВНОСТИ ПОВРЗАНИ СО ДЕЦЕНТРАЛИЗАЦИЈА</t>
  </si>
  <si>
    <t xml:space="preserve">Придонеси за социјално  осигурување                                                               </t>
  </si>
  <si>
    <t xml:space="preserve"> Материјали и ситен инвентар   </t>
  </si>
  <si>
    <t xml:space="preserve"> АКТИВНОСТИ ПОВРЗАНИ СО ДЕЦЕНТРАЛИЗАЦИЈА </t>
  </si>
  <si>
    <t xml:space="preserve">ПЛОШТАД СКЕНДЕРБЕГ </t>
  </si>
  <si>
    <t xml:space="preserve"> Капитални дотации до ЕЛС</t>
  </si>
  <si>
    <t xml:space="preserve">М    </t>
  </si>
  <si>
    <t xml:space="preserve"> ДРЖАВЕН ИНСПЕКТОРАТ ЗА ЛОКАЛНА САМОУПРАВА</t>
  </si>
  <si>
    <t xml:space="preserve"> АГЕНЦИЈА ЗА ИСЕЛЕНИШТВО  </t>
  </si>
  <si>
    <t>СЛОБОДЕН ПРИСТАП ДО ИНФОРМАЦИИ</t>
  </si>
  <si>
    <t>ФОНД ЗА ЗДРАВСТВЕНО ОСИГУРУВАЊЕ НА МАКЕДОНИЈА</t>
  </si>
  <si>
    <t>ЗДРАВСТВЕНА ДЕЈНОСТ И ОСИГУРУВАЊЕ</t>
  </si>
  <si>
    <t>О П И С</t>
  </si>
  <si>
    <t>Потпрограмa</t>
  </si>
  <si>
    <t>II Посебен дел</t>
  </si>
  <si>
    <t>66002 ФОНД ЗА ЗДРАВСТВЕНО ОСИГУРУВАЊЕ НА МАКЕДОНИЈА</t>
  </si>
  <si>
    <t>Биланс на расходи по ставка и намена</t>
  </si>
  <si>
    <t xml:space="preserve"> ФОНД ЗА ЗДРАВСТВЕНО ОСИГУРУВАЊЕ НА МАКЕДОНИЈА</t>
  </si>
  <si>
    <t>Биланс на приходи по ставка и намена</t>
  </si>
  <si>
    <t xml:space="preserve">     ДРЖАВЕН ЗАВОД ЗА СТАТИСТИКА                           </t>
  </si>
  <si>
    <t xml:space="preserve"> ДРЖАВЕН АРХИВ НА РЕПУБЛИКА МАКЕДОНИЈА</t>
  </si>
  <si>
    <t xml:space="preserve"> БИРО ЗА РЕГИОНАЛЕН РАЗВОЈ   </t>
  </si>
  <si>
    <t xml:space="preserve"> СУДСКА ВЛАСТ  </t>
  </si>
  <si>
    <t xml:space="preserve">НАРОДЕН ПРАВОБРАНИТЕЛ     </t>
  </si>
  <si>
    <t xml:space="preserve"> АГЕНЦИЈА ЗА ВРАБОТУВАЊЕ НА РЕПУБЛИКА МАКЕДОНИЈА</t>
  </si>
  <si>
    <t>66003 АГЕНЦИЈА ЗА ВРАБОТУВАЊЕ НА РЕПУБЛИКА МАКЕДОНИЈА</t>
  </si>
  <si>
    <t xml:space="preserve">ВКУПНО </t>
  </si>
  <si>
    <t>ОСИГУРУВАЊЕ НА НЕВРАБОТЕНИ ЛИЦА</t>
  </si>
  <si>
    <t>ФОНД НА ПЕНЗИСКОТО И ИНВАЛИДСКОТО ОСИГУРУВАЊЕ НА МАКЕДОНИЈА</t>
  </si>
  <si>
    <t xml:space="preserve"> ФОНД НА ПЕНЗИСКОТО И ИНВАЛИДСКОТО ОСИГУРУВАЊЕ НА МАКЕДОНИЈА</t>
  </si>
  <si>
    <t>ставка</t>
  </si>
  <si>
    <t>II ПОСЕБЕН ДЕЛ</t>
  </si>
  <si>
    <t>Подпрограма</t>
  </si>
  <si>
    <t xml:space="preserve">ОПИС </t>
  </si>
  <si>
    <t xml:space="preserve">Комунални услуги, греење, комуникација и транспорт </t>
  </si>
  <si>
    <t>Материјален и ситен инвентар</t>
  </si>
  <si>
    <t>СУБВЕНЦИИ И ТРАНСВЕРИ</t>
  </si>
  <si>
    <t>Купување возила</t>
  </si>
  <si>
    <t>ПЕНЗИСКО И ИНВАЛИДСКО ОСИГУРУВАЊЕ</t>
  </si>
  <si>
    <t>Плаќања на бенефиции од фондот на ПИОМ</t>
  </si>
  <si>
    <t>ИНТЕРНАТСКО СМЕСТУВАЊЕ НА ДЕЦА СО ПРЕЧКИ ВО ПСИХОФИЗИЧКИОТ РАЗВОЈ</t>
  </si>
  <si>
    <t>Трансфери до невладини огранизации</t>
  </si>
  <si>
    <t>ТРОШОЦИ ЗА ДОМОВИТЕ ЗА ЖИВЕЕЊЕ НА КОРИСНИЦИТЕ НА ПЕНЗИЈА</t>
  </si>
  <si>
    <t>Раздел 04002 СЛУЖБА ЗА ОПШТИ И ЗАЕДНИЧКИ РАБОТИ НА ВЛАДАТА НА РМ</t>
  </si>
  <si>
    <t>Потпрограма 1А</t>
  </si>
  <si>
    <t>Година</t>
  </si>
  <si>
    <t>Потпрограма 1Б</t>
  </si>
  <si>
    <t>Раздел 04009 СЕКРЕТАРИЈАТ ЗА ЕВРОПСКИ ПРАШАЊА</t>
  </si>
  <si>
    <t>Потпрограма МА ПОМОШ ПРИ ТРАНЗИЦИЈА И ИНСТИТУЦИОНАЛНА НАДГРАДБА</t>
  </si>
  <si>
    <t>РАЗДЕЛ 05001 МИНИСТЕРСТВО ЗА ОДБРАНА</t>
  </si>
  <si>
    <t>Потпрограма 1А МОДЕРНИЗАЦИЈА ВО МИНИСТЕРСТВО ЗА ОДБРАНА</t>
  </si>
  <si>
    <t>Потпрограма 2А ОПРЕМУВАЊЕ И МОДЕРНИЗАЦИЈА ВО АРМ</t>
  </si>
  <si>
    <t>Потпрограма 5Б ИЗГРАДБА И РЕКОНСТРУКЦИЈА НА ОБЈЕКТИ И ИНФРАСТРУКТУРА</t>
  </si>
  <si>
    <t>Потпрограма ВА ИНТЕГРАЦИЈА ВО НАТО</t>
  </si>
  <si>
    <t xml:space="preserve">Раздел           05003         ДИРЕКЦИЈА ЗА ЗАШТИТА И СПАСУВАЊЕ </t>
  </si>
  <si>
    <t>Потпрограма  МА ПОМОШ ПРИ ТРАНЗИЦИЈА И ИНСТИТУЦИОНАЛНА НАДГРАДБА</t>
  </si>
  <si>
    <t>Раздел 06001</t>
  </si>
  <si>
    <t>Потпрограма 2А</t>
  </si>
  <si>
    <t>Потпрограма 2Б</t>
  </si>
  <si>
    <t>РЕКОНСТРУКЦИЈА И ОПРЕМУВАЊЕ ЗГРАДИ</t>
  </si>
  <si>
    <t>Раздел        07001   МИНИСТЕРСТВО ЗА ПРАВДА</t>
  </si>
  <si>
    <t>Потпрограма ГА        РЕФОРМА ВО СУДСТВОТО</t>
  </si>
  <si>
    <t>Раздел 07002 УПРАВА ЗА ИЗВРШУВАЊЕ САНКЦИИ</t>
  </si>
  <si>
    <t>Потпрограма 3Б РЕФОРМИ НА КАЗНЕНО-ПОПРАВНИТЕ УСТАНОВИ</t>
  </si>
  <si>
    <t>Раздел 07003 УПРАВА ЗА ВОДЕЊЕ НА МАТИЧНИТЕ КНИГИ</t>
  </si>
  <si>
    <t>Потпрограма 2А РЕКОНСТРУКЦИЈА И ОПРЕМУВАЊЕ НА ПОДРАЧНИ ОДДЕЛЕНИЈА, ПОДРАЧНИ И МЕСНИ КАНЦЕЛАРИИ</t>
  </si>
  <si>
    <t>Раздел 09001 МИНИСТЕРСТВО ЗА ФИНАНСИИ</t>
  </si>
  <si>
    <t>Потпрограма 1А ДОИЗГРАДБА НА ЗГРАДА ЗА МИНИСТЕРСТВО ЗА ФИНАНСИИ(Објект на банка за надворепна трговија)</t>
  </si>
  <si>
    <t>Потпрограма 2А ПРОЕКТ ЗА ПОДОБРУВАЊЕ НА ОПШТИНСКИТЕ УСЛУГИ</t>
  </si>
  <si>
    <t>Потпрограма МГ РАЗВОЈ НА ЧОВЕЛКИ РЕСУРСИ</t>
  </si>
  <si>
    <t>Раздел 09002 МИНИСТЕРСТВО ЗА ФИНАНСИИ - ФУНКЦИИ НА ДРЖАВАТА</t>
  </si>
  <si>
    <t>Потпрограма МВ РЕГИОНАЛЕН РАЗВОЈ</t>
  </si>
  <si>
    <t>Потпрограма МГ РАЗВОЈ НА ЧОВЕЧКИ РЕСУРСИ</t>
  </si>
  <si>
    <t>Подпрограма МД РУРАЛЕН РАЗВОЈ</t>
  </si>
  <si>
    <t>Раздел 09003 ЦАРИНСКА УПРАВА НА РЕПУБЛИКА МАКЕДОНИЈА</t>
  </si>
  <si>
    <t xml:space="preserve">Подпрограма МА ПОМОШ ПРИ ТРАНЗИЦИЈА И ИНСТИТУЦИОНАЛНА НАДГРАДБА </t>
  </si>
  <si>
    <t>Подпрограма МБ ПРЕКУГРАНИЧНА СОРАБОТКА</t>
  </si>
  <si>
    <t>Раздел 09005 УПРАВА ЗА ЈАВНИ ПРИХОДИ</t>
  </si>
  <si>
    <t>Подпрограма МА ПОМОШ ПРИ ТРАНЗИЦИЈА И ИНСТИТУЦИОНАЛНА НАДГРАДБА</t>
  </si>
  <si>
    <t>Раздел 10001 МИНИСТЕРСТВО ЗА ЕКОНОМИЈА</t>
  </si>
  <si>
    <t>Подпрограма 1А МАКЕДОНСКО СЕЛО</t>
  </si>
  <si>
    <t>Подпрограма ДГ ПОДДРШКА ЗА РАЗВОЈОТ НА МАЛИ И СРЕДНИ ПРЕТПРИЈАТИЈА</t>
  </si>
  <si>
    <t>Подпрограма МА ПОМОШ ПРИ ТРАНЗИЦИЈА НА ИНСТИТУЦИОНАЛНА НАДГРАДБА</t>
  </si>
  <si>
    <t>Раздел 10002 АГЕНЦИЈА ЗА СТРАНСКИ ИНВЕСТИЦИИ И ПРОМОЦИЈА НА ИЗВОЗОТ НА РМ</t>
  </si>
  <si>
    <t xml:space="preserve">Подпрограма ДЕ ПОДДРШКА НА ИНВЕСТИЦИОНИ ВЛОЖУВАЊА </t>
  </si>
  <si>
    <t>Раздел 10004 ДИРЕКЦИЈА ЗА ТЕХНОЛОШКИ ИНДУСТРИСКИ РАЗВОЈНИ ЗОНИ</t>
  </si>
  <si>
    <t>Подпрограма ДБ ТЕХНОЛОШКИ ИНДУСТРИСКИ РАЗВОЈНИ ЗОНИ</t>
  </si>
  <si>
    <t>Подпрограма ДЕ ПОДДРШКА НА ИНВЕСТИЦИОНИТЕ ВЛОЖУВАЊА</t>
  </si>
  <si>
    <t xml:space="preserve">Раздел 12101 МИНИСТЕРСТВО ЗА ЖИВОТНА СРЕДИНА И ПРОСТОРНО ПЛАНИРАЊЕ </t>
  </si>
  <si>
    <t xml:space="preserve">Подпрограма 2А КАСКАДНИ ПРЕГРАДИ НА РЕКА ВАРДАР </t>
  </si>
  <si>
    <t>Подпрограма 2Б ДОЈРАНСКО ЕЗЕРО</t>
  </si>
  <si>
    <t>Подпрограма 2Д ВОДОВОДНИ СИСТЕМИ ВО ТЕТОВО, ЛИПКОВО И ЗАЈАС</t>
  </si>
  <si>
    <t>КОМИСИЈА ЗА ОДНОСИ СО ВЕРСКИТЕ ЗАЕДНИЦИ И РЕЛИГИОЗНИТЕ ГРУПИ</t>
  </si>
  <si>
    <t>ПРОГРАМА ЗА КАТАСТАР НА НЕДВИЖНОСТИ</t>
  </si>
  <si>
    <t>ОСНОВНИ ГЕОДЕТСКИ РАБОТИ И КАРТОГРАФИЈА</t>
  </si>
  <si>
    <t>УНАПРЕДУВАЊЕ И ТЕХНИЧКИ РАЗВОЈ</t>
  </si>
  <si>
    <t>Раздел 13001 МИНИСТЕРСТВО ЗА ТРАНСПОРТ И ВРСКИ</t>
  </si>
  <si>
    <t>Подпрограма 1А  НАДГРАДБА И РЕКОНСТРУКЦИЈА НА УПРАВНА ЗГРАДА</t>
  </si>
  <si>
    <t>Подпрограма 2В ИЗГРАДБА НА СОЦИЈАЛНИ СТАНОВИ</t>
  </si>
  <si>
    <t>Подпрограма 3Б ВОДОВОД И КАНАЛИЗАЦИЈА ЗА ОПШТИНИТЕ</t>
  </si>
  <si>
    <t>Подпрограма 3В ИЗГРАДБА НА ПЕШАЧКИ ПАТЕКИ</t>
  </si>
  <si>
    <t>Подпрограма 3Г ПРОЕКТ ЗА ВОДОСНАБДУВАЊЕ И ИДВЕДУВАЊЕ НА ОТПАДНИ ВОДИ</t>
  </si>
  <si>
    <t>Подпрограма 3Д ГАСИФИКАЦИЈА</t>
  </si>
  <si>
    <t>Подпрограма 3Ѕ ЖИЧАРА</t>
  </si>
  <si>
    <t>Подпрограма 3К ИЗГРАДБА НА ПЛАЖИ</t>
  </si>
  <si>
    <t>Подпрограма 3Л ИЗГРАДБА НА СИСТЕМ ЗА ВОДОСНАБДУВАЊЕ-СОПИШТЕ И ИНФРАСТРУКТУРНИ ОБЈЕКТИ</t>
  </si>
  <si>
    <t>Подпрограма 3М ТУРИСТИЧКИ РАЗВОЈНИ ЗОНИ</t>
  </si>
  <si>
    <t>Подпрограма 3У ВОДОВОД И КАНАЛИЗАЦИЈА- ВИЗБЕГОВО</t>
  </si>
  <si>
    <t>Потпрограма ДА ИНВЕСТИЦИИ ВО ЖЕЛЕЗНИЧКАТА ИНФРАСТРУКТУРА</t>
  </si>
  <si>
    <t>Раздел 21001 АГЕНЦИЈА ЗА КАТАСТАР И НЕДВИЖНОСТИ</t>
  </si>
  <si>
    <t xml:space="preserve">Извор на финансирање </t>
  </si>
  <si>
    <t xml:space="preserve">                                                             Вкупно</t>
  </si>
  <si>
    <t>Потпрограма 6А ХИДРОСИСТЕМ ЗЛЕТОВИЦА</t>
  </si>
  <si>
    <t>Раздел 14001 МИНИСТЕРСТВО ЗА ЗЕМЈОДЕЛСТВО, ШУМАРСТВО И ВОДОСТОПАНСТВО</t>
  </si>
  <si>
    <t>Потпрограма 6Б ХИДРОСИСТЕМ ЛИСИЧЕ</t>
  </si>
  <si>
    <t>Потпрограма 6Г ПРОГРАМА ЗА НАВОДНУВАЊЕ НА ЈУЖНА ДОЛИНА НА ВАРДАР</t>
  </si>
  <si>
    <t>Потпрограма 2А  ФИНАНСИСКА ПОДДРШКА НА РУРАЛНИОТ РАЗВОЈ</t>
  </si>
  <si>
    <t>Раздел 14004  АГЕНЦИЈА ЗА ФИНАНСИСКА ПОДДРШКА ВО ЗЕМЈОДЕЛСТВОТО И РУРАЛНИОТ РАЗВОЈ</t>
  </si>
  <si>
    <t>Потпрограма МД РУРАЛЕН РАЗВОЈ</t>
  </si>
  <si>
    <t>Потпрограма 3А ИЗГРАДБА, ОПРЕМУВАЊЕ И ОДРЖУВАЊЕ НА ОБЈЕКТИ ЗА ДЕТСКА ЗАШТИТА</t>
  </si>
  <si>
    <t>Раздел 15001  МИНИСТЕРСТВО ЗА ТРУД И СОЦИЈАЛНА ПОЛИТИКА</t>
  </si>
  <si>
    <t>Потпрограма 4А ИЗГРАДБА, ОПРЕМУВАЊЕ И ОДРЖУВАЊЕ НА ОБЈЕКТИ ЗА СОЦИЈАЛНА ЗАШТИТА</t>
  </si>
  <si>
    <t>Потпрограма БА ПОТТИКНУВАЊЕ НА ВРАБОТУВАЊЕТО</t>
  </si>
  <si>
    <t>ТЕКОВНИ ТРАНСФЕРИ ДО ВОНБУЏЕТКИТЕ ФОНДОВИ</t>
  </si>
  <si>
    <t xml:space="preserve">Потпрограма 7А ПРОГРАМА ЗА ОПРЕМУВАЊЕ НА ЛАБОРАТОРИИ </t>
  </si>
  <si>
    <t>Раздел 16001 МИНИСТЕРСТВО ЗА ОБРАЗОВАНИЕ И НАУКА</t>
  </si>
  <si>
    <t>Потпрограма 7Б ПРОЕКТ ЗА ПРЕВОД НА КНИГИ ОД РЕНОМИРАНИ АВТОРИ</t>
  </si>
  <si>
    <t>Потпрограма МГ  РАЗВОЈ НА ЧОВЕЧКИ РЕСУРСИ</t>
  </si>
  <si>
    <t>Потпрограма ТА  ИЗГРАДБА НА ОСНОВНИ УЧИЛИШТА</t>
  </si>
  <si>
    <t>Потпрограма ТБ РЕКОНСТРУКЦИЈА НА ОСНОВНИ УЧИЛИШТА</t>
  </si>
  <si>
    <t>Потпрограма ТВ ИЗГРАДБА НА УЧИЛИШНИ СПОРТСКИ САЛИ ВО ОСНОВНИ УЧИЛИШТА</t>
  </si>
  <si>
    <t>Потпрограма ТГ ИЗГРАДБА НА СРЕДНИ УЧИЛИШТА</t>
  </si>
  <si>
    <t>Потпрограма ТД РЕКОНСТРУКЦИЈА НА СРЕДНИ УЧИЛИШТА</t>
  </si>
  <si>
    <t>Потпрограма ТЕ ИЗГРАДБА НА УЧИЛИШНИ СПОРТСКИ САЛИ ВО СРЕДНИТЕ УЧИЛИШТА</t>
  </si>
  <si>
    <t>Потпрограма ТИ РЕКОНСТРУКЦИЈА НА УЧЕНИЧКИ ДОМОВИ</t>
  </si>
  <si>
    <t>Потпрограма ТК ИЗГРАДБА И РЕКОНСТРУКЦИЈА НА СТУДЕНТСКИ ДОМОВИ</t>
  </si>
  <si>
    <t>Потпрограма 2А СПОРТСКИ ОБЈЕКТИ</t>
  </si>
  <si>
    <t>Раздел 16101 АГЕНЦИЈА ЗА МЛАДИ И СПОРТ</t>
  </si>
  <si>
    <t>Потпрограма НА РАЗВОЈ И ИМПЛЕМЕНТАЦИЈА НА ИКТ</t>
  </si>
  <si>
    <t>Раздел 17001 МИНИСТЕРСТВО ЗА ИНФОРМАТИЧКО ОПШТЕСТВО И АДМИНИСТРАЦИЈА</t>
  </si>
  <si>
    <t>Раздел 18001 МИНИСТЕРСТВО ЗА КУЛТУРА</t>
  </si>
  <si>
    <t>Попрограма 1А РЕКОНСТРУКЦИЈА И ДОГРАДБА НА ОБЈЕКТИТЕ ВО ЈЗУ ВО РМ</t>
  </si>
  <si>
    <t>Раздел 19001 МИНИСТЕРСТВО ЗА ЗДРАВСТВО</t>
  </si>
  <si>
    <t>Самофинансирачки актвности</t>
  </si>
  <si>
    <t>Потпрограма 1Б МЕДИЦИНСКА ОПРЕМА ЗА ПОТРЕБИТЕ НА ЈЗУ ВО РМ</t>
  </si>
  <si>
    <t>Потпрограма 1В ИЗГРАДБА НА АМБУЛАНТИ ВО РУРАЛНИТЕ ПОДРАЧЈА</t>
  </si>
  <si>
    <t>Потпрограма 1Д ИМПЛЕМЕНТАЦИЈАНА ЗДРАВСТВЕНА КАРТИЧКА</t>
  </si>
  <si>
    <t>Потпрограма 1Е ИЗГРАДБА НА ДИЈАГНОСТИЧКИ ЦЕНТАР ПРИ КЛИНИЧКАТА БОЛНИЦА БО ТЕТОВО</t>
  </si>
  <si>
    <t>Потпрограма 1Ј  ИЗГРАДБА НА ПЕТ ЦЕНТРИ</t>
  </si>
  <si>
    <t>Попрограма 1К ИЗГРАДБА НА НОВ КЛИНИЧКИ ЦЕНТАР ВО СКОПЈЕ И ШТИП</t>
  </si>
  <si>
    <t>Потпрограма 4А ПЛОШТАД СКЕНДЕРБЕГ</t>
  </si>
  <si>
    <t>Раздел 19101 МИНИСТЕРСТВО ЗА ЛОКАЛНА САМОУПРАВА</t>
  </si>
  <si>
    <t>Потпрограма МА  ПОМОШ ПРИ ТРАНЗИЦИЈА И ИНСТИТУЦИОНАЛНА НАДГРАДБА</t>
  </si>
  <si>
    <t>Потпрограма МБ ПРЕКУГРАНИЧНА СОРАБОТКА</t>
  </si>
  <si>
    <t>СУБВЕНЦИИ И ТРАНСФЕЕРИ</t>
  </si>
  <si>
    <t>Потпрограма ОА РАМНОМЕРЕН РЕГИОНАЛЕН РАЗВОЈ</t>
  </si>
  <si>
    <t>Потпрограма 2А ГЕОДЕТСКО КАТАСТАРСКИ ИНФОРМАЦИОНЕН СИСТЕМ</t>
  </si>
  <si>
    <t>Потпрограма 3А РЕФОРМА НА КАТАСТАР И РЕГЕСТРАЦИЈА НА НЕДВИЖНОСТИ</t>
  </si>
  <si>
    <t>Потпрограма МА ПОМОШ ПРИ ТРАНЗИЦИЈА И ИНСТУТИЦИОНАЛНА НАДГРАДБА</t>
  </si>
  <si>
    <t>Раздел 22001 ДРЖАВЕН ЗАВОД ЗА СТАТИСТИКА</t>
  </si>
  <si>
    <t>Раздел 28001 БИРО ЗА РЕГИОНАЛЕН РАЗВОЈ</t>
  </si>
  <si>
    <t>Потпрограма 2А ИМПЛЕМЕНТАЦИЈА НА ЗАКОНОТ ЗА КРИВИЧНА ПОСТАПКА</t>
  </si>
  <si>
    <t>Раздел 31010 ЈАВНО ОБВИНИТЕЛСТВО НА РЕПУБЛИКА МАКЕДОНИЈА</t>
  </si>
  <si>
    <t>СТОКИ И УЛУГИ</t>
  </si>
  <si>
    <t>Раздел 66003 АГЕНЦИЈА ЗА ВРАБОТУВАЊЕ НА РЕПУБЛИКА МАКЕДОНИЈА</t>
  </si>
  <si>
    <t>Други плаќања од Агенција за вработување</t>
  </si>
  <si>
    <t xml:space="preserve"> АДМИНИСТРАЦИЈА </t>
  </si>
  <si>
    <t xml:space="preserve">ПРОГРАМА ЗА КАТАСТАР НА НЕДВИЖНОСТИ </t>
  </si>
  <si>
    <t xml:space="preserve"> УНАПРЕДУВАЊЕ И ТЕХНИЧКИ РАЗВОЈ </t>
  </si>
  <si>
    <t xml:space="preserve">ГЕОДЕТСКО КАТАСТАРСКИ ИНФОРМАЦИОНЕН СИСТЕМ </t>
  </si>
  <si>
    <t xml:space="preserve">РЕФОРМА НА КАТАСТАР И РЕГИСТРАЦИЈА НА НЕДВИЖНОСТИ                           </t>
  </si>
  <si>
    <t xml:space="preserve">Каматни плаќања кон нерезиденти кредитори                                                                              </t>
  </si>
  <si>
    <t xml:space="preserve">Купување на опрема и машини                                                                             </t>
  </si>
  <si>
    <t xml:space="preserve">ОТПЛАТА НА ГЛАВНИНА </t>
  </si>
  <si>
    <t xml:space="preserve">Отплата на главнина до  нерезидентни кредитори                                                                        </t>
  </si>
  <si>
    <t xml:space="preserve">РЕФОРМА ВО ЈАВНАТА АДМИНИСТРАЦИЈА </t>
  </si>
  <si>
    <t>СТАТИСТИЧКИ ИСТРАЖУВАЊА</t>
  </si>
  <si>
    <t xml:space="preserve">ДРЖАВЕН ЗАВОД ЗА СТАТИСТИКА      </t>
  </si>
  <si>
    <t>ИНСПЕКЦИСКИ НАДЗОР И ЗАШТИТА НА АРХИВСКА ГРАЃА</t>
  </si>
  <si>
    <t xml:space="preserve">ИНСПЕКЦИСКИ НАДЗОР И ЗАШТИТА НА АРХИВСКА  ГРАЃА </t>
  </si>
  <si>
    <t>СУДСКИ ВЕШТАЧЕЊА</t>
  </si>
  <si>
    <t xml:space="preserve">БИРО ЗА РЕГИОНАЛЕН РАЗВОЈ   </t>
  </si>
  <si>
    <t>СУДСКА АДМИНИСТРАЦИЈА</t>
  </si>
  <si>
    <t>АКАДЕМИЈА ЗА ОБУКА НА СУДИИ И ОБВИНИТЕЛИ</t>
  </si>
  <si>
    <t xml:space="preserve">СУДСКА ВЛАСТ  </t>
  </si>
  <si>
    <t>ЈАВНО ОБВИНИТЕЛСТВО</t>
  </si>
  <si>
    <t>СОВЕТ НА ЈАВНИТЕ ОБВИНИТЕЛИ НА РЕПУБЛИКА МАКЕДОНИЈА</t>
  </si>
  <si>
    <t xml:space="preserve">СОВЕТ НА ЈАВНИТЕ ОБВИНИТЕЛИ НА РЕПУБЛИКА  МАКЕДОНИЈА    </t>
  </si>
  <si>
    <t>НПМ- НАЦИОНАЛЕН ПРЕВЕНТИВЕН МЕХАНИЗАМ</t>
  </si>
  <si>
    <t xml:space="preserve">НАРОДЕН ПРАВОБРАНИТЕЛ    </t>
  </si>
  <si>
    <t>ВКУПНИ ПРИХОДИ</t>
  </si>
  <si>
    <t>Даночни приходи и придонеси</t>
  </si>
  <si>
    <t>Даночни приходи</t>
  </si>
  <si>
    <t>Придонеси</t>
  </si>
  <si>
    <t>Неданочни приходи</t>
  </si>
  <si>
    <t>Капитални приходи</t>
  </si>
  <si>
    <t>ВКУПНИ РАСХОДИ</t>
  </si>
  <si>
    <t>Тековни расходи</t>
  </si>
  <si>
    <t>Плати и надоместици</t>
  </si>
  <si>
    <t>Стоки и услуги</t>
  </si>
  <si>
    <t>Трансфери до ЕЛС</t>
  </si>
  <si>
    <t>Субвенции и трансфери</t>
  </si>
  <si>
    <t>Социјални трансфери</t>
  </si>
  <si>
    <t>Каматни плаќања</t>
  </si>
  <si>
    <t>Капитални расходи</t>
  </si>
  <si>
    <t>ДЕФИЦИТ</t>
  </si>
  <si>
    <t>ФИНАНСИРАЊЕ</t>
  </si>
  <si>
    <t>Домашни извори</t>
  </si>
  <si>
    <t>Странски извори</t>
  </si>
  <si>
    <t>Депозити</t>
  </si>
  <si>
    <t>Отплати</t>
  </si>
  <si>
    <t>Отплати на странско задолжување</t>
  </si>
  <si>
    <t>Отплати на домашно задолжување</t>
  </si>
  <si>
    <t>Консолидарен Буџет на РМ за 2015</t>
  </si>
  <si>
    <t xml:space="preserve">  </t>
  </si>
  <si>
    <t xml:space="preserve">АДМИНИСТРАЦИЈА          </t>
  </si>
  <si>
    <t xml:space="preserve">                      </t>
  </si>
  <si>
    <t xml:space="preserve">1А   </t>
  </si>
  <si>
    <t xml:space="preserve">     </t>
  </si>
  <si>
    <t xml:space="preserve">1Б    </t>
  </si>
  <si>
    <t xml:space="preserve"> АВИО СЛУЖБА  </t>
  </si>
  <si>
    <t xml:space="preserve">                                   </t>
  </si>
  <si>
    <t xml:space="preserve">ДИПЛОМАТСКИ И КОНЗУЛАРНИ ПРЕТСТАВНИШТВА            </t>
  </si>
  <si>
    <t xml:space="preserve">ПЛАТИ И НАДОМЕСТОЦИ    </t>
  </si>
  <si>
    <t xml:space="preserve">КАПИТАЛНИ РАСХОДИ    </t>
  </si>
  <si>
    <t xml:space="preserve">УНАПРЕДУВАЊЕ НА ОДБРАНАТА И БЕЗБЕДНОСТА </t>
  </si>
  <si>
    <t xml:space="preserve">                                          </t>
  </si>
  <si>
    <t xml:space="preserve"> КАПИТАЛНИ РАСХОДИ                </t>
  </si>
  <si>
    <t xml:space="preserve">    </t>
  </si>
  <si>
    <t xml:space="preserve">СПОГОДБА ЗА РАЗМЕНА НА КЛАСИФИЦИРАНИ                  </t>
  </si>
  <si>
    <t>ИНФОРМАЦИИ РМ-ЕУ</t>
  </si>
  <si>
    <t xml:space="preserve">                                                       </t>
  </si>
  <si>
    <t xml:space="preserve">ПЛАТИ И НАДОМЕСТОЦИ      </t>
  </si>
  <si>
    <t xml:space="preserve">                                                            </t>
  </si>
  <si>
    <t xml:space="preserve">      СТОКИ И УСЛУГИ </t>
  </si>
  <si>
    <t xml:space="preserve">ДЕЦЕНТРАЛИЗАЦИЈА </t>
  </si>
  <si>
    <t xml:space="preserve">                  </t>
  </si>
  <si>
    <t xml:space="preserve">2Б </t>
  </si>
  <si>
    <t>A</t>
  </si>
  <si>
    <t xml:space="preserve">                              </t>
  </si>
  <si>
    <t xml:space="preserve">А2       </t>
  </si>
  <si>
    <t xml:space="preserve">                           </t>
  </si>
  <si>
    <t xml:space="preserve">Г1 </t>
  </si>
  <si>
    <t xml:space="preserve">                                    </t>
  </si>
  <si>
    <t xml:space="preserve">Г2           </t>
  </si>
  <si>
    <t xml:space="preserve">        </t>
  </si>
  <si>
    <t xml:space="preserve">1А </t>
  </si>
  <si>
    <t xml:space="preserve">ТЕКОВНИ ТРАНСФЕРИ ДО ЕДИНИЦИТЕ НА  ЛОКАЛНАТА САМОУПРАВА       </t>
  </si>
  <si>
    <t xml:space="preserve">           </t>
  </si>
  <si>
    <t xml:space="preserve">ЗАДОЛЖИТЕЛНИ РЕЗЕРВИ НА НАФТА И НАФТЕНИ ДЕРИВАТИ  </t>
  </si>
  <si>
    <t xml:space="preserve">ПЛАТИ И НАДОМЕСТОЦИ  </t>
  </si>
  <si>
    <t xml:space="preserve">АГЕНЦИЈА ЗА ПОДДРШКА НА ПРЕТПРИЕМНИШТВОТО НА РМ                       </t>
  </si>
  <si>
    <t xml:space="preserve">ЕКОНОМСКИ РАЗВОЈ </t>
  </si>
  <si>
    <t xml:space="preserve">                         </t>
  </si>
  <si>
    <t xml:space="preserve">         </t>
  </si>
  <si>
    <t xml:space="preserve">ДИРЕКЦИЈА ЗА ТЕХНОЛОШКИ ИНДУСТРИСКИ РАЗВОЈНИ ЗОНИ         </t>
  </si>
  <si>
    <t xml:space="preserve">               </t>
  </si>
  <si>
    <t xml:space="preserve">ДВ  </t>
  </si>
  <si>
    <t xml:space="preserve">                                                                              </t>
  </si>
  <si>
    <t xml:space="preserve">             </t>
  </si>
  <si>
    <t xml:space="preserve">1А        </t>
  </si>
  <si>
    <t xml:space="preserve">3Г   </t>
  </si>
  <si>
    <t xml:space="preserve">6Б </t>
  </si>
  <si>
    <t xml:space="preserve">ХИДРОЛОГИЈА И СЛЕДЕЊЕ НА СОСТОЈБАТА НА ПРИРОДНАТА СРЕДИНА   </t>
  </si>
  <si>
    <t xml:space="preserve">ПРОГНОЗА, ПРЕДУПРЕДУВАЊЕ, ИНФОРМАТИКА И ТЕХНИКА       </t>
  </si>
  <si>
    <t xml:space="preserve">ТЕКОВНИ ТРАНСФЕРИ ДО ВОНБУЏЕТСКИТЕ ФОНДОВИ         </t>
  </si>
  <si>
    <t xml:space="preserve">НАДОМЕСТОЦИ И ПРАВА ОД СОЦИЈАЛНАТА ОБЛАСТ           </t>
  </si>
  <si>
    <t xml:space="preserve">ТЕКОВНИ ТРАНСФЕРИ ДО ВОНБУЏЕТСКИТЕ ФОНДОВИ                   </t>
  </si>
  <si>
    <t xml:space="preserve">ТЕКОВНИ ТРАНСФЕРИ ДО ВОНБУЏЕТСКИТЕ ФОНДОВИ     </t>
  </si>
  <si>
    <t xml:space="preserve">ТЕКОВНИ ТРАНСФЕРИ ДО ВОНБУЏЕТСКИТЕ ФОНДОВИ          </t>
  </si>
  <si>
    <t xml:space="preserve">ТЕКОВНИ ТРАНСФЕРИ ДО ВОНБУЏЕТСКИТЕ ФОНДОВИ                      </t>
  </si>
  <si>
    <t xml:space="preserve">ТЕКОВНИ ТРАНСФЕРИ ДО ЕДИНИЦИТЕ НА ЛОКАЛНАТА САМОУПРАВА   </t>
  </si>
  <si>
    <t xml:space="preserve">ТЕКОВНИ ТРАНСФЕРИ ДО ВОНБУЏЕТСКИТЕ ФОНДОВИ        </t>
  </si>
  <si>
    <t xml:space="preserve">БА   </t>
  </si>
  <si>
    <t xml:space="preserve">                   </t>
  </si>
  <si>
    <t xml:space="preserve">Г    </t>
  </si>
  <si>
    <t xml:space="preserve">МА  </t>
  </si>
  <si>
    <t xml:space="preserve">ПОДГОТОВКА И РЕАЛИЗАЦИЈА НА ДРЖАВНА МАТУРА      </t>
  </si>
  <si>
    <t xml:space="preserve">РАЗВОЈ И ПОДГОТОВКА НА НАСТАВНИ ПРОГРАМИ ЗА СРЕДНО СТРУЧНО ОБРАЗОВАНИЕ И ПОСТСРЕДНО ОБРАЗОВАНИЕ         </t>
  </si>
  <si>
    <t xml:space="preserve">          </t>
  </si>
  <si>
    <t xml:space="preserve">Н </t>
  </si>
  <si>
    <t xml:space="preserve"> ТЕКОВНИ ТРАНСФЕРИ ДО ВОНБУЏЕТСКИТЕ ФОНДОВИ            </t>
  </si>
  <si>
    <t xml:space="preserve">ПОДДРШКА НА ИМПЛЕМЕНТАЦИЈАТА НА ДЕКАДАТА И СТРАТЕГИЈАТА ЗА РОМИТЕ      </t>
  </si>
  <si>
    <t xml:space="preserve">1К   </t>
  </si>
  <si>
    <t xml:space="preserve">2А    </t>
  </si>
  <si>
    <t xml:space="preserve"> АДМИНИСТРАЦИЈА  </t>
  </si>
  <si>
    <t xml:space="preserve">ОА 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</si>
</sst>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9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0" fontId="26" fillId="0" borderId="0"/>
  </cellStyleXfs>
  <cellXfs count="9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/>
    <xf numFmtId="3" fontId="0" fillId="0" borderId="1" xfId="0" applyNumberFormat="1" applyFont="1" applyBorder="1" applyAlignment="1"/>
    <xf numFmtId="3" fontId="1" fillId="4" borderId="1" xfId="0" applyNumberFormat="1" applyFont="1" applyFill="1" applyBorder="1"/>
    <xf numFmtId="0" fontId="0" fillId="0" borderId="1" xfId="0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left" vertical="center" wrapText="1"/>
    </xf>
    <xf numFmtId="3" fontId="0" fillId="0" borderId="7" xfId="0" applyNumberFormat="1" applyFill="1" applyBorder="1"/>
    <xf numFmtId="3" fontId="1" fillId="6" borderId="1" xfId="0" applyNumberFormat="1" applyFont="1" applyFill="1" applyBorder="1"/>
    <xf numFmtId="3" fontId="3" fillId="4" borderId="1" xfId="0" applyNumberFormat="1" applyFont="1" applyFill="1" applyBorder="1"/>
    <xf numFmtId="3" fontId="0" fillId="0" borderId="1" xfId="0" applyNumberFormat="1" applyFill="1" applyBorder="1"/>
    <xf numFmtId="3" fontId="0" fillId="7" borderId="1" xfId="0" applyNumberFormat="1" applyFill="1" applyBorder="1"/>
    <xf numFmtId="3" fontId="0" fillId="7" borderId="1" xfId="0" applyNumberFormat="1" applyFont="1" applyFill="1" applyBorder="1"/>
    <xf numFmtId="0" fontId="0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0" fillId="0" borderId="0" xfId="0" applyNumberFormat="1"/>
    <xf numFmtId="0" fontId="1" fillId="8" borderId="1" xfId="0" applyFont="1" applyFill="1" applyBorder="1" applyAlignment="1">
      <alignment horizontal="center" vertical="center"/>
    </xf>
    <xf numFmtId="3" fontId="1" fillId="8" borderId="1" xfId="0" applyNumberFormat="1" applyFont="1" applyFill="1" applyBorder="1"/>
    <xf numFmtId="3" fontId="0" fillId="0" borderId="1" xfId="0" applyNumberFormat="1" applyFont="1" applyBorder="1"/>
    <xf numFmtId="0" fontId="1" fillId="8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/>
    <xf numFmtId="0" fontId="4" fillId="0" borderId="0" xfId="0" applyFont="1" applyAlignment="1">
      <alignment horizontal="center" wrapText="1"/>
    </xf>
    <xf numFmtId="3" fontId="5" fillId="8" borderId="1" xfId="0" applyNumberFormat="1" applyFont="1" applyFill="1" applyBorder="1"/>
    <xf numFmtId="0" fontId="4" fillId="0" borderId="0" xfId="0" applyFont="1"/>
    <xf numFmtId="3" fontId="6" fillId="8" borderId="1" xfId="0" applyNumberFormat="1" applyFont="1" applyFill="1" applyBorder="1"/>
    <xf numFmtId="3" fontId="7" fillId="0" borderId="0" xfId="0" applyNumberFormat="1" applyFont="1"/>
    <xf numFmtId="3" fontId="6" fillId="6" borderId="1" xfId="0" applyNumberFormat="1" applyFont="1" applyFill="1" applyBorder="1"/>
    <xf numFmtId="0" fontId="7" fillId="0" borderId="0" xfId="0" applyFont="1" applyAlignment="1">
      <alignment horizontal="center" wrapText="1"/>
    </xf>
    <xf numFmtId="3" fontId="8" fillId="0" borderId="0" xfId="0" applyNumberFormat="1" applyFont="1"/>
    <xf numFmtId="3" fontId="9" fillId="8" borderId="1" xfId="0" applyNumberFormat="1" applyFont="1" applyFill="1" applyBorder="1"/>
    <xf numFmtId="3" fontId="9" fillId="6" borderId="1" xfId="0" applyNumberFormat="1" applyFont="1" applyFill="1" applyBorder="1"/>
    <xf numFmtId="0" fontId="8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3" fontId="1" fillId="9" borderId="1" xfId="0" applyNumberFormat="1" applyFont="1" applyFill="1" applyBorder="1"/>
    <xf numFmtId="0" fontId="1" fillId="9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3" fontId="0" fillId="0" borderId="6" xfId="0" applyNumberFormat="1" applyBorder="1"/>
    <xf numFmtId="0" fontId="1" fillId="10" borderId="9" xfId="0" applyFont="1" applyFill="1" applyBorder="1"/>
    <xf numFmtId="3" fontId="1" fillId="10" borderId="9" xfId="0" applyNumberFormat="1" applyFont="1" applyFill="1" applyBorder="1"/>
    <xf numFmtId="3" fontId="1" fillId="10" borderId="13" xfId="0" applyNumberFormat="1" applyFont="1" applyFill="1" applyBorder="1"/>
    <xf numFmtId="3" fontId="1" fillId="10" borderId="14" xfId="0" applyNumberFormat="1" applyFont="1" applyFill="1" applyBorder="1"/>
    <xf numFmtId="0" fontId="0" fillId="0" borderId="1" xfId="0" applyFont="1" applyBorder="1" applyAlignment="1">
      <alignment horizontal="left" vertical="center" wrapText="1"/>
    </xf>
    <xf numFmtId="0" fontId="1" fillId="11" borderId="1" xfId="0" applyFont="1" applyFill="1" applyBorder="1"/>
    <xf numFmtId="0" fontId="1" fillId="8" borderId="1" xfId="0" applyFont="1" applyFill="1" applyBorder="1"/>
    <xf numFmtId="0" fontId="0" fillId="0" borderId="6" xfId="0" applyBorder="1"/>
    <xf numFmtId="0" fontId="1" fillId="12" borderId="9" xfId="0" applyFont="1" applyFill="1" applyBorder="1"/>
    <xf numFmtId="3" fontId="1" fillId="12" borderId="9" xfId="0" applyNumberFormat="1" applyFont="1" applyFill="1" applyBorder="1"/>
    <xf numFmtId="3" fontId="1" fillId="12" borderId="10" xfId="0" applyNumberFormat="1" applyFont="1" applyFill="1" applyBorder="1"/>
    <xf numFmtId="0" fontId="1" fillId="13" borderId="1" xfId="0" applyFont="1" applyFill="1" applyBorder="1" applyAlignment="1">
      <alignment horizontal="center" vertical="center" wrapText="1"/>
    </xf>
    <xf numFmtId="3" fontId="1" fillId="13" borderId="1" xfId="0" applyNumberFormat="1" applyFont="1" applyFill="1" applyBorder="1"/>
    <xf numFmtId="0" fontId="0" fillId="16" borderId="1" xfId="0" applyFill="1" applyBorder="1"/>
    <xf numFmtId="0" fontId="1" fillId="14" borderId="1" xfId="0" applyFont="1" applyFill="1" applyBorder="1"/>
    <xf numFmtId="3" fontId="1" fillId="14" borderId="1" xfId="0" applyNumberFormat="1" applyFont="1" applyFill="1" applyBorder="1"/>
    <xf numFmtId="0" fontId="1" fillId="15" borderId="1" xfId="0" applyFont="1" applyFill="1" applyBorder="1"/>
    <xf numFmtId="0" fontId="1" fillId="16" borderId="1" xfId="0" applyFont="1" applyFill="1" applyBorder="1"/>
    <xf numFmtId="3" fontId="1" fillId="15" borderId="1" xfId="0" applyNumberFormat="1" applyFont="1" applyFill="1" applyBorder="1"/>
    <xf numFmtId="3" fontId="1" fillId="16" borderId="1" xfId="0" applyNumberFormat="1" applyFont="1" applyFill="1" applyBorder="1"/>
    <xf numFmtId="3" fontId="1" fillId="11" borderId="1" xfId="0" applyNumberFormat="1" applyFont="1" applyFill="1" applyBorder="1"/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wrapText="1"/>
    </xf>
    <xf numFmtId="0" fontId="1" fillId="13" borderId="1" xfId="0" applyFont="1" applyFill="1" applyBorder="1" applyAlignment="1">
      <alignment horizontal="center" vertical="center"/>
    </xf>
    <xf numFmtId="0" fontId="3" fillId="11" borderId="1" xfId="0" applyFont="1" applyFill="1" applyBorder="1"/>
    <xf numFmtId="0" fontId="1" fillId="13" borderId="1" xfId="0" applyFont="1" applyFill="1" applyBorder="1" applyAlignment="1">
      <alignment horizontal="center" vertical="top" wrapText="1"/>
    </xf>
    <xf numFmtId="3" fontId="3" fillId="11" borderId="1" xfId="0" applyNumberFormat="1" applyFont="1" applyFill="1" applyBorder="1"/>
    <xf numFmtId="3" fontId="0" fillId="16" borderId="1" xfId="0" applyNumberFormat="1" applyFill="1" applyBorder="1"/>
    <xf numFmtId="0" fontId="1" fillId="17" borderId="9" xfId="0" applyFont="1" applyFill="1" applyBorder="1"/>
    <xf numFmtId="3" fontId="1" fillId="17" borderId="9" xfId="0" applyNumberFormat="1" applyFont="1" applyFill="1" applyBorder="1"/>
    <xf numFmtId="3" fontId="1" fillId="17" borderId="10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0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/>
    </xf>
    <xf numFmtId="3" fontId="1" fillId="19" borderId="1" xfId="0" applyNumberFormat="1" applyFont="1" applyFill="1" applyBorder="1" applyAlignment="1">
      <alignment vertical="center"/>
    </xf>
    <xf numFmtId="3" fontId="1" fillId="19" borderId="1" xfId="0" applyNumberFormat="1" applyFont="1" applyFill="1" applyBorder="1" applyAlignment="1">
      <alignment horizontal="left" vertical="top"/>
    </xf>
    <xf numFmtId="3" fontId="1" fillId="19" borderId="1" xfId="0" applyNumberFormat="1" applyFont="1" applyFill="1" applyBorder="1"/>
    <xf numFmtId="3" fontId="1" fillId="20" borderId="1" xfId="0" applyNumberFormat="1" applyFont="1" applyFill="1" applyBorder="1"/>
    <xf numFmtId="0" fontId="0" fillId="0" borderId="20" xfId="0" applyBorder="1"/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3" fontId="1" fillId="20" borderId="19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1" fillId="18" borderId="1" xfId="0" applyNumberFormat="1" applyFont="1" applyFill="1" applyBorder="1"/>
    <xf numFmtId="3" fontId="1" fillId="19" borderId="17" xfId="0" applyNumberFormat="1" applyFont="1" applyFill="1" applyBorder="1"/>
    <xf numFmtId="3" fontId="1" fillId="19" borderId="18" xfId="0" applyNumberFormat="1" applyFont="1" applyFill="1" applyBorder="1"/>
    <xf numFmtId="0" fontId="1" fillId="3" borderId="6" xfId="0" applyFont="1" applyFill="1" applyBorder="1" applyAlignment="1">
      <alignment horizontal="center" vertical="center"/>
    </xf>
    <xf numFmtId="0" fontId="0" fillId="8" borderId="0" xfId="0" applyFill="1"/>
    <xf numFmtId="0" fontId="1" fillId="19" borderId="6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horizontal="center" vertical="center"/>
    </xf>
    <xf numFmtId="3" fontId="1" fillId="18" borderId="17" xfId="0" applyNumberFormat="1" applyFont="1" applyFill="1" applyBorder="1"/>
    <xf numFmtId="3" fontId="1" fillId="18" borderId="18" xfId="0" applyNumberFormat="1" applyFont="1" applyFill="1" applyBorder="1"/>
    <xf numFmtId="0" fontId="1" fillId="18" borderId="17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 vertical="center" wrapText="1"/>
    </xf>
    <xf numFmtId="0" fontId="1" fillId="8" borderId="17" xfId="0" applyFont="1" applyFill="1" applyBorder="1"/>
    <xf numFmtId="3" fontId="1" fillId="8" borderId="17" xfId="0" applyNumberFormat="1" applyFont="1" applyFill="1" applyBorder="1"/>
    <xf numFmtId="3" fontId="1" fillId="8" borderId="18" xfId="0" applyNumberFormat="1" applyFont="1" applyFill="1" applyBorder="1"/>
    <xf numFmtId="0" fontId="1" fillId="18" borderId="17" xfId="0" applyFont="1" applyFill="1" applyBorder="1" applyAlignment="1">
      <alignment horizontal="center" vertical="center" wrapText="1"/>
    </xf>
    <xf numFmtId="0" fontId="1" fillId="19" borderId="17" xfId="0" applyFont="1" applyFill="1" applyBorder="1"/>
    <xf numFmtId="3" fontId="1" fillId="8" borderId="19" xfId="0" applyNumberFormat="1" applyFont="1" applyFill="1" applyBorder="1"/>
    <xf numFmtId="3" fontId="0" fillId="0" borderId="24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horizontal="right" vertical="center"/>
    </xf>
    <xf numFmtId="3" fontId="1" fillId="8" borderId="1" xfId="0" applyNumberFormat="1" applyFont="1" applyFill="1" applyBorder="1" applyAlignment="1">
      <alignment horizontal="right"/>
    </xf>
    <xf numFmtId="0" fontId="1" fillId="18" borderId="1" xfId="0" applyFont="1" applyFill="1" applyBorder="1" applyAlignment="1">
      <alignment horizontal="center"/>
    </xf>
    <xf numFmtId="3" fontId="1" fillId="18" borderId="1" xfId="0" applyNumberFormat="1" applyFont="1" applyFill="1" applyBorder="1" applyAlignment="1">
      <alignment horizontal="right"/>
    </xf>
    <xf numFmtId="0" fontId="1" fillId="18" borderId="0" xfId="0" applyFont="1" applyFill="1" applyAlignment="1">
      <alignment horizontal="center" vertical="center"/>
    </xf>
    <xf numFmtId="0" fontId="1" fillId="19" borderId="25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/>
    </xf>
    <xf numFmtId="0" fontId="0" fillId="0" borderId="4" xfId="0" applyBorder="1"/>
    <xf numFmtId="0" fontId="0" fillId="0" borderId="23" xfId="0" applyBorder="1"/>
    <xf numFmtId="0" fontId="1" fillId="18" borderId="2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18" borderId="26" xfId="0" applyFont="1" applyFill="1" applyBorder="1" applyAlignment="1">
      <alignment horizontal="center"/>
    </xf>
    <xf numFmtId="0" fontId="1" fillId="19" borderId="26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0" fillId="0" borderId="27" xfId="0" applyBorder="1"/>
    <xf numFmtId="0" fontId="1" fillId="18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/>
    <xf numFmtId="3" fontId="1" fillId="19" borderId="1" xfId="0" applyNumberFormat="1" applyFont="1" applyFill="1" applyBorder="1" applyAlignment="1">
      <alignment horizontal="right" vertical="center"/>
    </xf>
    <xf numFmtId="3" fontId="1" fillId="19" borderId="1" xfId="0" applyNumberFormat="1" applyFont="1" applyFill="1" applyBorder="1" applyAlignment="1">
      <alignment horizontal="right" vertical="top"/>
    </xf>
    <xf numFmtId="3" fontId="1" fillId="19" borderId="1" xfId="0" applyNumberFormat="1" applyFont="1" applyFill="1" applyBorder="1" applyAlignment="1">
      <alignment horizontal="right"/>
    </xf>
    <xf numFmtId="0" fontId="1" fillId="20" borderId="4" xfId="0" applyFont="1" applyFill="1" applyBorder="1" applyAlignment="1">
      <alignment horizontal="center" vertical="center"/>
    </xf>
    <xf numFmtId="0" fontId="1" fillId="19" borderId="9" xfId="0" applyFont="1" applyFill="1" applyBorder="1"/>
    <xf numFmtId="3" fontId="1" fillId="19" borderId="9" xfId="0" applyNumberFormat="1" applyFont="1" applyFill="1" applyBorder="1"/>
    <xf numFmtId="3" fontId="1" fillId="19" borderId="10" xfId="0" applyNumberFormat="1" applyFont="1" applyFill="1" applyBorder="1"/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19" borderId="32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8" xfId="0" applyFont="1" applyFill="1" applyBorder="1"/>
    <xf numFmtId="3" fontId="1" fillId="19" borderId="8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0" borderId="19" xfId="0" applyNumberFormat="1" applyFont="1" applyFill="1" applyBorder="1"/>
    <xf numFmtId="0" fontId="1" fillId="0" borderId="2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3" fontId="0" fillId="0" borderId="19" xfId="0" applyNumberFormat="1" applyFill="1" applyBorder="1"/>
    <xf numFmtId="3" fontId="1" fillId="19" borderId="6" xfId="0" applyNumberFormat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right" vertical="center"/>
    </xf>
    <xf numFmtId="3" fontId="1" fillId="19" borderId="31" xfId="0" applyNumberFormat="1" applyFont="1" applyFill="1" applyBorder="1" applyAlignment="1">
      <alignment horizontal="right" vertical="center"/>
    </xf>
    <xf numFmtId="3" fontId="1" fillId="19" borderId="9" xfId="0" applyNumberFormat="1" applyFont="1" applyFill="1" applyBorder="1" applyAlignment="1">
      <alignment horizontal="right" vertical="center"/>
    </xf>
    <xf numFmtId="0" fontId="1" fillId="19" borderId="9" xfId="0" applyFont="1" applyFill="1" applyBorder="1" applyAlignment="1">
      <alignment horizontal="right" vertical="center"/>
    </xf>
    <xf numFmtId="3" fontId="1" fillId="19" borderId="10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3" fontId="1" fillId="19" borderId="31" xfId="0" applyNumberFormat="1" applyFont="1" applyFill="1" applyBorder="1"/>
    <xf numFmtId="0" fontId="1" fillId="19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wrapText="1"/>
    </xf>
    <xf numFmtId="0" fontId="0" fillId="8" borderId="4" xfId="0" applyFill="1" applyBorder="1"/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wrapText="1"/>
    </xf>
    <xf numFmtId="0" fontId="1" fillId="19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0" fillId="20" borderId="0" xfId="0" applyFill="1"/>
    <xf numFmtId="0" fontId="1" fillId="20" borderId="0" xfId="0" applyFont="1" applyFill="1"/>
    <xf numFmtId="0" fontId="1" fillId="19" borderId="1" xfId="0" applyFont="1" applyFill="1" applyBorder="1" applyAlignment="1">
      <alignment horizontal="center"/>
    </xf>
    <xf numFmtId="0" fontId="0" fillId="8" borderId="4" xfId="0" applyFill="1" applyBorder="1" applyAlignment="1">
      <alignment horizontal="center" vertical="center"/>
    </xf>
    <xf numFmtId="0" fontId="1" fillId="8" borderId="4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" fillId="19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19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0" fontId="0" fillId="0" borderId="35" xfId="0" applyBorder="1"/>
    <xf numFmtId="3" fontId="1" fillId="19" borderId="6" xfId="0" applyNumberFormat="1" applyFont="1" applyFill="1" applyBorder="1"/>
    <xf numFmtId="3" fontId="0" fillId="0" borderId="8" xfId="0" applyNumberFormat="1" applyBorder="1"/>
    <xf numFmtId="0" fontId="0" fillId="20" borderId="1" xfId="0" applyFont="1" applyFill="1" applyBorder="1" applyAlignment="1">
      <alignment horizontal="center" vertical="center"/>
    </xf>
    <xf numFmtId="0" fontId="0" fillId="19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/>
    <xf numFmtId="0" fontId="1" fillId="19" borderId="6" xfId="0" applyFont="1" applyFill="1" applyBorder="1"/>
    <xf numFmtId="0" fontId="0" fillId="8" borderId="17" xfId="0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1" fillId="20" borderId="17" xfId="0" applyFont="1" applyFill="1" applyBorder="1" applyAlignment="1">
      <alignment horizontal="center" vertical="center"/>
    </xf>
    <xf numFmtId="0" fontId="1" fillId="20" borderId="17" xfId="0" applyFont="1" applyFill="1" applyBorder="1" applyAlignment="1">
      <alignment horizontal="center" vertical="center" wrapText="1"/>
    </xf>
    <xf numFmtId="3" fontId="1" fillId="20" borderId="17" xfId="0" applyNumberFormat="1" applyFont="1" applyFill="1" applyBorder="1"/>
    <xf numFmtId="3" fontId="1" fillId="20" borderId="18" xfId="0" applyNumberFormat="1" applyFont="1" applyFill="1" applyBorder="1"/>
    <xf numFmtId="0" fontId="0" fillId="0" borderId="38" xfId="0" applyBorder="1"/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wrapText="1"/>
    </xf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1" fillId="8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3" fontId="0" fillId="19" borderId="1" xfId="0" applyNumberFormat="1" applyFill="1" applyBorder="1"/>
    <xf numFmtId="0" fontId="0" fillId="8" borderId="1" xfId="0" applyFont="1" applyFill="1" applyBorder="1" applyAlignment="1">
      <alignment horizontal="center" vertical="center"/>
    </xf>
    <xf numFmtId="0" fontId="0" fillId="8" borderId="1" xfId="0" applyFont="1" applyFill="1" applyBorder="1"/>
    <xf numFmtId="3" fontId="0" fillId="8" borderId="1" xfId="0" applyNumberFormat="1" applyFont="1" applyFill="1" applyBorder="1"/>
    <xf numFmtId="0" fontId="1" fillId="8" borderId="0" xfId="0" applyFont="1" applyFill="1"/>
    <xf numFmtId="0" fontId="1" fillId="20" borderId="32" xfId="0" applyFont="1" applyFill="1" applyBorder="1" applyAlignment="1">
      <alignment horizontal="center" vertical="center"/>
    </xf>
    <xf numFmtId="0" fontId="1" fillId="20" borderId="8" xfId="0" applyFont="1" applyFill="1" applyBorder="1" applyAlignment="1">
      <alignment horizontal="center" wrapText="1"/>
    </xf>
    <xf numFmtId="0" fontId="1" fillId="20" borderId="26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1" fillId="19" borderId="39" xfId="0" applyFont="1" applyFill="1" applyBorder="1" applyAlignment="1">
      <alignment horizontal="center" vertical="center"/>
    </xf>
    <xf numFmtId="0" fontId="1" fillId="19" borderId="41" xfId="0" applyFont="1" applyFill="1" applyBorder="1"/>
    <xf numFmtId="0" fontId="1" fillId="19" borderId="42" xfId="0" applyFont="1" applyFill="1" applyBorder="1"/>
    <xf numFmtId="0" fontId="1" fillId="8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3" fontId="1" fillId="8" borderId="8" xfId="0" applyNumberFormat="1" applyFont="1" applyFill="1" applyBorder="1"/>
    <xf numFmtId="0" fontId="1" fillId="8" borderId="3" xfId="0" applyFont="1" applyFill="1" applyBorder="1"/>
    <xf numFmtId="0" fontId="1" fillId="20" borderId="3" xfId="0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 wrapText="1"/>
    </xf>
    <xf numFmtId="3" fontId="1" fillId="20" borderId="1" xfId="0" applyNumberFormat="1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Font="1" applyFill="1" applyBorder="1"/>
    <xf numFmtId="3" fontId="0" fillId="0" borderId="1" xfId="0" applyNumberFormat="1" applyFont="1" applyFill="1" applyBorder="1"/>
    <xf numFmtId="0" fontId="0" fillId="0" borderId="4" xfId="0" applyFont="1" applyFill="1" applyBorder="1" applyAlignment="1">
      <alignment horizontal="center" vertical="center"/>
    </xf>
    <xf numFmtId="0" fontId="1" fillId="19" borderId="40" xfId="0" applyFont="1" applyFill="1" applyBorder="1" applyAlignment="1">
      <alignment horizontal="center" vertical="center"/>
    </xf>
    <xf numFmtId="0" fontId="1" fillId="20" borderId="8" xfId="0" applyFont="1" applyFill="1" applyBorder="1" applyAlignment="1">
      <alignment horizontal="center" vertical="center" wrapText="1"/>
    </xf>
    <xf numFmtId="3" fontId="1" fillId="20" borderId="8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8" borderId="37" xfId="0" applyFont="1" applyFill="1" applyBorder="1"/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1" fillId="20" borderId="4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3" fillId="1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19" borderId="1" xfId="0" applyFont="1" applyFill="1" applyBorder="1"/>
    <xf numFmtId="3" fontId="3" fillId="19" borderId="1" xfId="0" applyNumberFormat="1" applyFont="1" applyFill="1" applyBorder="1"/>
    <xf numFmtId="0" fontId="1" fillId="8" borderId="1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1" fillId="8" borderId="17" xfId="0" applyFont="1" applyFill="1" applyBorder="1" applyAlignment="1">
      <alignment horizontal="center" wrapText="1"/>
    </xf>
    <xf numFmtId="0" fontId="0" fillId="0" borderId="45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0" borderId="1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 vertical="center"/>
    </xf>
    <xf numFmtId="0" fontId="0" fillId="8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/>
    <xf numFmtId="0" fontId="1" fillId="19" borderId="8" xfId="0" applyFont="1" applyFill="1" applyBorder="1" applyAlignment="1">
      <alignment horizontal="center" vertical="center" wrapText="1"/>
    </xf>
    <xf numFmtId="0" fontId="1" fillId="20" borderId="17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/>
    </xf>
    <xf numFmtId="0" fontId="1" fillId="2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Border="1" applyAlignment="1">
      <alignment vertical="center" wrapText="1"/>
    </xf>
    <xf numFmtId="3" fontId="17" fillId="0" borderId="1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/>
    </xf>
    <xf numFmtId="3" fontId="16" fillId="8" borderId="1" xfId="0" applyNumberFormat="1" applyFont="1" applyFill="1" applyBorder="1" applyAlignment="1">
      <alignment horizontal="right" wrapText="1"/>
    </xf>
    <xf numFmtId="3" fontId="16" fillId="8" borderId="1" xfId="0" applyNumberFormat="1" applyFont="1" applyFill="1" applyBorder="1" applyAlignment="1">
      <alignment horizontal="right"/>
    </xf>
    <xf numFmtId="3" fontId="16" fillId="8" borderId="17" xfId="0" applyNumberFormat="1" applyFont="1" applyFill="1" applyBorder="1" applyAlignment="1">
      <alignment horizontal="right" wrapText="1"/>
    </xf>
    <xf numFmtId="3" fontId="16" fillId="8" borderId="17" xfId="0" applyNumberFormat="1" applyFont="1" applyFill="1" applyBorder="1" applyAlignment="1">
      <alignment horizontal="right"/>
    </xf>
    <xf numFmtId="3" fontId="16" fillId="8" borderId="18" xfId="0" applyNumberFormat="1" applyFont="1" applyFill="1" applyBorder="1" applyAlignment="1">
      <alignment horizontal="right"/>
    </xf>
    <xf numFmtId="3" fontId="17" fillId="0" borderId="19" xfId="0" applyNumberFormat="1" applyFont="1" applyFill="1" applyBorder="1" applyAlignment="1">
      <alignment horizontal="right"/>
    </xf>
    <xf numFmtId="3" fontId="16" fillId="8" borderId="19" xfId="0" applyNumberFormat="1" applyFont="1" applyFill="1" applyBorder="1" applyAlignment="1">
      <alignment horizontal="right"/>
    </xf>
    <xf numFmtId="3" fontId="17" fillId="0" borderId="20" xfId="0" applyNumberFormat="1" applyFont="1" applyFill="1" applyBorder="1" applyAlignment="1">
      <alignment horizontal="right" wrapText="1"/>
    </xf>
    <xf numFmtId="3" fontId="17" fillId="0" borderId="2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20" borderId="1" xfId="0" applyNumberFormat="1" applyFont="1" applyFill="1" applyBorder="1" applyAlignment="1">
      <alignment horizontal="right"/>
    </xf>
    <xf numFmtId="3" fontId="1" fillId="20" borderId="17" xfId="0" applyNumberFormat="1" applyFont="1" applyFill="1" applyBorder="1" applyAlignment="1">
      <alignment horizontal="right"/>
    </xf>
    <xf numFmtId="3" fontId="0" fillId="0" borderId="19" xfId="0" applyNumberFormat="1" applyFont="1" applyBorder="1"/>
    <xf numFmtId="0" fontId="1" fillId="19" borderId="3" xfId="0" applyFont="1" applyFill="1" applyBorder="1" applyAlignment="1">
      <alignment horizontal="center" vertical="center"/>
    </xf>
    <xf numFmtId="0" fontId="1" fillId="19" borderId="18" xfId="0" applyFont="1" applyFill="1" applyBorder="1"/>
    <xf numFmtId="0" fontId="1" fillId="19" borderId="1" xfId="0" applyFont="1" applyFill="1" applyBorder="1" applyAlignment="1"/>
    <xf numFmtId="3" fontId="1" fillId="19" borderId="1" xfId="0" applyNumberFormat="1" applyFont="1" applyFill="1" applyBorder="1" applyAlignment="1"/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left" vertical="center" wrapText="1"/>
    </xf>
    <xf numFmtId="0" fontId="1" fillId="20" borderId="4" xfId="0" applyFont="1" applyFill="1" applyBorder="1"/>
    <xf numFmtId="0" fontId="1" fillId="19" borderId="4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20" borderId="8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0" xfId="0" applyFont="1" applyBorder="1"/>
    <xf numFmtId="0" fontId="0" fillId="0" borderId="20" xfId="0" applyFont="1" applyBorder="1" applyAlignment="1">
      <alignment horizontal="left" vertical="center" wrapText="1"/>
    </xf>
    <xf numFmtId="3" fontId="0" fillId="0" borderId="20" xfId="0" applyNumberFormat="1" applyFont="1" applyBorder="1"/>
    <xf numFmtId="3" fontId="0" fillId="0" borderId="21" xfId="0" applyNumberFormat="1" applyFont="1" applyBorder="1"/>
    <xf numFmtId="0" fontId="0" fillId="0" borderId="23" xfId="0" applyFont="1" applyBorder="1" applyAlignment="1">
      <alignment horizontal="center" vertical="center"/>
    </xf>
    <xf numFmtId="0" fontId="1" fillId="19" borderId="8" xfId="0" applyFont="1" applyFill="1" applyBorder="1" applyAlignment="1">
      <alignment horizontal="center"/>
    </xf>
    <xf numFmtId="3" fontId="0" fillId="20" borderId="1" xfId="0" applyNumberFormat="1" applyFill="1" applyBorder="1"/>
    <xf numFmtId="0" fontId="1" fillId="20" borderId="4" xfId="0" applyFont="1" applyFill="1" applyBorder="1" applyAlignment="1">
      <alignment horizontal="center" vertical="center" wrapText="1"/>
    </xf>
    <xf numFmtId="0" fontId="0" fillId="0" borderId="0" xfId="0" applyBorder="1"/>
    <xf numFmtId="3" fontId="17" fillId="0" borderId="1" xfId="0" applyNumberFormat="1" applyFont="1" applyFill="1" applyBorder="1" applyAlignment="1"/>
    <xf numFmtId="3" fontId="17" fillId="0" borderId="1" xfId="0" applyNumberFormat="1" applyFont="1" applyFill="1" applyBorder="1" applyAlignment="1">
      <alignment wrapText="1"/>
    </xf>
    <xf numFmtId="3" fontId="16" fillId="20" borderId="1" xfId="0" applyNumberFormat="1" applyFont="1" applyFill="1" applyBorder="1" applyAlignment="1">
      <alignment horizontal="right" wrapText="1"/>
    </xf>
    <xf numFmtId="3" fontId="16" fillId="20" borderId="1" xfId="0" applyNumberFormat="1" applyFont="1" applyFill="1" applyBorder="1" applyAlignment="1"/>
    <xf numFmtId="3" fontId="16" fillId="20" borderId="1" xfId="0" applyNumberFormat="1" applyFont="1" applyFill="1" applyBorder="1" applyAlignment="1">
      <alignment wrapText="1"/>
    </xf>
    <xf numFmtId="3" fontId="16" fillId="20" borderId="19" xfId="0" applyNumberFormat="1" applyFont="1" applyFill="1" applyBorder="1" applyAlignment="1">
      <alignment horizontal="right" wrapText="1"/>
    </xf>
    <xf numFmtId="3" fontId="17" fillId="0" borderId="19" xfId="0" applyNumberFormat="1" applyFont="1" applyFill="1" applyBorder="1" applyAlignment="1">
      <alignment horizontal="right" wrapText="1"/>
    </xf>
    <xf numFmtId="3" fontId="17" fillId="0" borderId="20" xfId="0" applyNumberFormat="1" applyFont="1" applyFill="1" applyBorder="1" applyAlignment="1">
      <alignment wrapText="1"/>
    </xf>
    <xf numFmtId="3" fontId="17" fillId="0" borderId="21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3" fontId="1" fillId="8" borderId="20" xfId="0" applyNumberFormat="1" applyFont="1" applyFill="1" applyBorder="1"/>
    <xf numFmtId="3" fontId="1" fillId="8" borderId="21" xfId="0" applyNumberFormat="1" applyFont="1" applyFill="1" applyBorder="1"/>
    <xf numFmtId="0" fontId="1" fillId="8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3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20" xfId="0" applyFont="1" applyFill="1" applyBorder="1"/>
    <xf numFmtId="3" fontId="0" fillId="0" borderId="20" xfId="0" applyNumberFormat="1" applyFont="1" applyFill="1" applyBorder="1"/>
    <xf numFmtId="0" fontId="1" fillId="19" borderId="1" xfId="0" applyFont="1" applyFill="1" applyBorder="1" applyAlignment="1">
      <alignment horizontal="center" vertical="center"/>
    </xf>
    <xf numFmtId="0" fontId="1" fillId="19" borderId="3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3" fontId="1" fillId="0" borderId="1" xfId="0" applyNumberFormat="1" applyFont="1" applyBorder="1"/>
    <xf numFmtId="0" fontId="1" fillId="20" borderId="43" xfId="0" applyFont="1" applyFill="1" applyBorder="1" applyAlignment="1">
      <alignment horizontal="center" vertical="center"/>
    </xf>
    <xf numFmtId="0" fontId="0" fillId="0" borderId="45" xfId="0" applyBorder="1"/>
    <xf numFmtId="0" fontId="0" fillId="0" borderId="1" xfId="0" applyBorder="1" applyAlignment="1">
      <alignment horizontal="left"/>
    </xf>
    <xf numFmtId="3" fontId="0" fillId="0" borderId="19" xfId="0" applyNumberFormat="1" applyFont="1" applyFill="1" applyBorder="1"/>
    <xf numFmtId="3" fontId="0" fillId="0" borderId="21" xfId="0" applyNumberFormat="1" applyFont="1" applyFill="1" applyBorder="1"/>
    <xf numFmtId="3" fontId="0" fillId="0" borderId="2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23" xfId="0" applyNumberFormat="1" applyBorder="1"/>
    <xf numFmtId="3" fontId="0" fillId="0" borderId="4" xfId="0" applyNumberFormat="1" applyBorder="1"/>
    <xf numFmtId="3" fontId="1" fillId="20" borderId="4" xfId="0" applyNumberFormat="1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/>
    </xf>
    <xf numFmtId="0" fontId="1" fillId="0" borderId="0" xfId="0" applyFont="1" applyFill="1"/>
    <xf numFmtId="0" fontId="1" fillId="8" borderId="2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1" fontId="1" fillId="8" borderId="1" xfId="0" applyNumberFormat="1" applyFont="1" applyFill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0" xfId="0" applyNumberFormat="1" applyBorder="1"/>
    <xf numFmtId="1" fontId="1" fillId="8" borderId="26" xfId="0" applyNumberFormat="1" applyFont="1" applyFill="1" applyBorder="1" applyAlignment="1">
      <alignment horizontal="center" vertical="center"/>
    </xf>
    <xf numFmtId="1" fontId="1" fillId="19" borderId="32" xfId="0" applyNumberFormat="1" applyFont="1" applyFill="1" applyBorder="1" applyAlignment="1">
      <alignment horizontal="center" vertical="center"/>
    </xf>
    <xf numFmtId="3" fontId="1" fillId="19" borderId="8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3" fontId="0" fillId="8" borderId="1" xfId="0" applyNumberFormat="1" applyFill="1" applyBorder="1"/>
    <xf numFmtId="0" fontId="3" fillId="20" borderId="1" xfId="0" applyFont="1" applyFill="1" applyBorder="1" applyAlignment="1">
      <alignment horizontal="center" vertical="center"/>
    </xf>
    <xf numFmtId="3" fontId="3" fillId="20" borderId="1" xfId="0" applyNumberFormat="1" applyFont="1" applyFill="1" applyBorder="1"/>
    <xf numFmtId="0" fontId="3" fillId="20" borderId="4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/>
    <xf numFmtId="3" fontId="3" fillId="8" borderId="1" xfId="0" applyNumberFormat="1" applyFont="1" applyFill="1" applyBorder="1"/>
    <xf numFmtId="0" fontId="3" fillId="8" borderId="4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" fillId="3" borderId="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0" fontId="3" fillId="19" borderId="4" xfId="0" applyFont="1" applyFill="1" applyBorder="1" applyAlignment="1">
      <alignment horizontal="center" vertical="center"/>
    </xf>
    <xf numFmtId="0" fontId="18" fillId="0" borderId="0" xfId="1" applyFont="1"/>
    <xf numFmtId="3" fontId="18" fillId="0" borderId="0" xfId="1" applyNumberFormat="1" applyFont="1"/>
    <xf numFmtId="3" fontId="18" fillId="0" borderId="1" xfId="1" applyNumberFormat="1" applyFont="1" applyBorder="1"/>
    <xf numFmtId="0" fontId="18" fillId="0" borderId="1" xfId="1" applyFont="1" applyBorder="1"/>
    <xf numFmtId="3" fontId="18" fillId="22" borderId="1" xfId="1" applyNumberFormat="1" applyFont="1" applyFill="1" applyBorder="1"/>
    <xf numFmtId="0" fontId="18" fillId="22" borderId="1" xfId="1" applyFont="1" applyFill="1" applyBorder="1"/>
    <xf numFmtId="0" fontId="18" fillId="0" borderId="1" xfId="1" applyFont="1" applyBorder="1" applyAlignment="1">
      <alignment horizontal="center"/>
    </xf>
    <xf numFmtId="0" fontId="18" fillId="0" borderId="1" xfId="2" applyFont="1" applyBorder="1"/>
    <xf numFmtId="0" fontId="18" fillId="0" borderId="1" xfId="2" applyFont="1" applyBorder="1" applyAlignment="1">
      <alignment wrapText="1"/>
    </xf>
    <xf numFmtId="0" fontId="18" fillId="0" borderId="0" xfId="2" applyFont="1"/>
    <xf numFmtId="0" fontId="18" fillId="0" borderId="1" xfId="2" applyFont="1" applyBorder="1" applyAlignment="1">
      <alignment horizontal="center" wrapText="1"/>
    </xf>
    <xf numFmtId="0" fontId="18" fillId="22" borderId="1" xfId="2" applyFont="1" applyFill="1" applyBorder="1" applyAlignment="1">
      <alignment horizontal="right" wrapText="1"/>
    </xf>
    <xf numFmtId="0" fontId="18" fillId="22" borderId="1" xfId="2" applyFont="1" applyFill="1" applyBorder="1" applyAlignment="1">
      <alignment wrapText="1"/>
    </xf>
    <xf numFmtId="3" fontId="18" fillId="22" borderId="1" xfId="2" applyNumberFormat="1" applyFont="1" applyFill="1" applyBorder="1" applyAlignment="1">
      <alignment horizontal="right" wrapText="1"/>
    </xf>
    <xf numFmtId="0" fontId="18" fillId="0" borderId="1" xfId="2" applyFont="1" applyBorder="1" applyAlignment="1">
      <alignment horizontal="right" wrapText="1"/>
    </xf>
    <xf numFmtId="3" fontId="18" fillId="0" borderId="1" xfId="2" applyNumberFormat="1" applyFont="1" applyBorder="1" applyAlignment="1">
      <alignment horizontal="right" wrapText="1"/>
    </xf>
    <xf numFmtId="0" fontId="22" fillId="0" borderId="1" xfId="2" applyFont="1" applyBorder="1" applyAlignment="1">
      <alignment horizontal="right" wrapText="1"/>
    </xf>
    <xf numFmtId="0" fontId="22" fillId="0" borderId="1" xfId="2" applyFont="1" applyBorder="1" applyAlignment="1">
      <alignment wrapText="1"/>
    </xf>
    <xf numFmtId="3" fontId="22" fillId="23" borderId="1" xfId="2" applyNumberFormat="1" applyFont="1" applyFill="1" applyBorder="1" applyAlignment="1">
      <alignment horizontal="right" wrapText="1"/>
    </xf>
    <xf numFmtId="0" fontId="22" fillId="0" borderId="0" xfId="2" applyFont="1"/>
    <xf numFmtId="0" fontId="18" fillId="0" borderId="0" xfId="2" applyFont="1" applyBorder="1" applyAlignment="1">
      <alignment horizontal="right" wrapText="1"/>
    </xf>
    <xf numFmtId="0" fontId="18" fillId="0" borderId="0" xfId="2" applyFont="1" applyBorder="1" applyAlignment="1">
      <alignment wrapText="1"/>
    </xf>
    <xf numFmtId="3" fontId="18" fillId="0" borderId="0" xfId="2" applyNumberFormat="1" applyFont="1" applyBorder="1" applyAlignment="1">
      <alignment horizontal="right" wrapText="1"/>
    </xf>
    <xf numFmtId="0" fontId="18" fillId="0" borderId="0" xfId="2" applyFont="1" applyAlignment="1">
      <alignment horizontal="right" wrapText="1"/>
    </xf>
    <xf numFmtId="0" fontId="18" fillId="0" borderId="1" xfId="2" applyFont="1" applyBorder="1" applyAlignment="1">
      <alignment horizontal="center"/>
    </xf>
    <xf numFmtId="0" fontId="18" fillId="22" borderId="1" xfId="2" applyFont="1" applyFill="1" applyBorder="1"/>
    <xf numFmtId="3" fontId="18" fillId="22" borderId="1" xfId="2" applyNumberFormat="1" applyFont="1" applyFill="1" applyBorder="1"/>
    <xf numFmtId="3" fontId="18" fillId="0" borderId="1" xfId="2" applyNumberFormat="1" applyFont="1" applyBorder="1"/>
    <xf numFmtId="0" fontId="22" fillId="0" borderId="1" xfId="2" applyFont="1" applyBorder="1"/>
    <xf numFmtId="3" fontId="22" fillId="23" borderId="1" xfId="2" applyNumberFormat="1" applyFont="1" applyFill="1" applyBorder="1"/>
    <xf numFmtId="0" fontId="18" fillId="0" borderId="0" xfId="2" applyFont="1" applyAlignment="1">
      <alignment wrapText="1"/>
    </xf>
    <xf numFmtId="0" fontId="18" fillId="0" borderId="0" xfId="2" applyFont="1" applyAlignment="1">
      <alignment horizontal="center" wrapText="1"/>
    </xf>
    <xf numFmtId="3" fontId="18" fillId="0" borderId="0" xfId="2" applyNumberFormat="1" applyFont="1" applyAlignment="1">
      <alignment horizontal="right" wrapText="1"/>
    </xf>
    <xf numFmtId="3" fontId="18" fillId="24" borderId="1" xfId="2" applyNumberFormat="1" applyFont="1" applyFill="1" applyBorder="1" applyAlignment="1">
      <alignment wrapText="1"/>
    </xf>
    <xf numFmtId="0" fontId="18" fillId="24" borderId="1" xfId="2" applyFont="1" applyFill="1" applyBorder="1" applyAlignment="1">
      <alignment wrapText="1"/>
    </xf>
    <xf numFmtId="0" fontId="19" fillId="17" borderId="1" xfId="2" applyFont="1" applyFill="1" applyBorder="1" applyAlignment="1">
      <alignment horizontal="left" wrapText="1"/>
    </xf>
    <xf numFmtId="0" fontId="21" fillId="17" borderId="1" xfId="2" applyFont="1" applyFill="1" applyBorder="1" applyAlignment="1">
      <alignment wrapText="1"/>
    </xf>
    <xf numFmtId="0" fontId="19" fillId="17" borderId="1" xfId="2" applyFont="1" applyFill="1" applyBorder="1" applyAlignment="1">
      <alignment wrapText="1"/>
    </xf>
    <xf numFmtId="3" fontId="19" fillId="17" borderId="1" xfId="2" applyNumberFormat="1" applyFont="1" applyFill="1" applyBorder="1" applyAlignment="1">
      <alignment horizontal="right" wrapText="1"/>
    </xf>
    <xf numFmtId="0" fontId="18" fillId="0" borderId="1" xfId="2" applyFont="1" applyBorder="1" applyAlignment="1">
      <alignment horizontal="left" wrapText="1"/>
    </xf>
    <xf numFmtId="0" fontId="20" fillId="0" borderId="1" xfId="2" applyFont="1" applyBorder="1" applyAlignment="1">
      <alignment wrapText="1"/>
    </xf>
    <xf numFmtId="0" fontId="19" fillId="17" borderId="0" xfId="2" applyFont="1" applyFill="1"/>
    <xf numFmtId="0" fontId="19" fillId="17" borderId="3" xfId="2" applyFont="1" applyFill="1" applyBorder="1" applyAlignment="1">
      <alignment wrapText="1"/>
    </xf>
    <xf numFmtId="0" fontId="18" fillId="0" borderId="3" xfId="2" applyFont="1" applyBorder="1" applyAlignment="1">
      <alignment wrapText="1"/>
    </xf>
    <xf numFmtId="0" fontId="18" fillId="0" borderId="4" xfId="2" applyFont="1" applyBorder="1" applyAlignment="1">
      <alignment wrapText="1"/>
    </xf>
    <xf numFmtId="0" fontId="0" fillId="0" borderId="0" xfId="0" applyFill="1" applyBorder="1"/>
    <xf numFmtId="0" fontId="22" fillId="0" borderId="0" xfId="1" applyFont="1"/>
    <xf numFmtId="0" fontId="22" fillId="0" borderId="1" xfId="1" applyFont="1" applyBorder="1"/>
    <xf numFmtId="3" fontId="22" fillId="23" borderId="1" xfId="1" applyNumberFormat="1" applyFont="1" applyFill="1" applyBorder="1"/>
    <xf numFmtId="3" fontId="18" fillId="0" borderId="0" xfId="1" applyNumberFormat="1" applyFont="1" applyFill="1"/>
    <xf numFmtId="0" fontId="18" fillId="8" borderId="1" xfId="1" applyFont="1" applyFill="1" applyBorder="1"/>
    <xf numFmtId="3" fontId="18" fillId="8" borderId="1" xfId="1" applyNumberFormat="1" applyFont="1" applyFill="1" applyBorder="1"/>
    <xf numFmtId="0" fontId="22" fillId="0" borderId="3" xfId="1" applyFont="1" applyBorder="1"/>
    <xf numFmtId="0" fontId="22" fillId="0" borderId="5" xfId="1" applyFont="1" applyBorder="1"/>
    <xf numFmtId="0" fontId="22" fillId="0" borderId="4" xfId="1" applyFont="1" applyBorder="1" applyAlignment="1">
      <alignment horizontal="right"/>
    </xf>
    <xf numFmtId="0" fontId="18" fillId="0" borderId="0" xfId="1" applyFont="1" applyAlignment="1">
      <alignment horizontal="center"/>
    </xf>
    <xf numFmtId="0" fontId="19" fillId="25" borderId="1" xfId="1" applyFont="1" applyFill="1" applyBorder="1"/>
    <xf numFmtId="3" fontId="19" fillId="25" borderId="1" xfId="1" applyNumberFormat="1" applyFont="1" applyFill="1" applyBorder="1"/>
    <xf numFmtId="0" fontId="19" fillId="0" borderId="1" xfId="1" applyFont="1" applyBorder="1"/>
    <xf numFmtId="0" fontId="19" fillId="22" borderId="1" xfId="1" applyFont="1" applyFill="1" applyBorder="1" applyAlignment="1">
      <alignment horizontal="left"/>
    </xf>
    <xf numFmtId="0" fontId="19" fillId="22" borderId="1" xfId="1" applyFont="1" applyFill="1" applyBorder="1"/>
    <xf numFmtId="3" fontId="19" fillId="22" borderId="1" xfId="1" applyNumberFormat="1" applyFont="1" applyFill="1" applyBorder="1"/>
    <xf numFmtId="0" fontId="19" fillId="26" borderId="1" xfId="1" applyFont="1" applyFill="1" applyBorder="1"/>
    <xf numFmtId="3" fontId="19" fillId="26" borderId="1" xfId="1" applyNumberFormat="1" applyFont="1" applyFill="1" applyBorder="1"/>
    <xf numFmtId="0" fontId="19" fillId="25" borderId="1" xfId="1" applyFont="1" applyFill="1" applyBorder="1" applyAlignment="1">
      <alignment horizontal="right"/>
    </xf>
    <xf numFmtId="3" fontId="19" fillId="0" borderId="0" xfId="1" applyNumberFormat="1" applyFont="1"/>
    <xf numFmtId="0" fontId="18" fillId="0" borderId="3" xfId="1" applyFont="1" applyBorder="1"/>
    <xf numFmtId="0" fontId="18" fillId="0" borderId="47" xfId="1" applyFont="1" applyBorder="1"/>
    <xf numFmtId="0" fontId="18" fillId="23" borderId="47" xfId="1" applyFont="1" applyFill="1" applyBorder="1"/>
    <xf numFmtId="3" fontId="19" fillId="23" borderId="47" xfId="1" applyNumberFormat="1" applyFont="1" applyFill="1" applyBorder="1"/>
    <xf numFmtId="3" fontId="19" fillId="23" borderId="5" xfId="1" applyNumberFormat="1" applyFont="1" applyFill="1" applyBorder="1"/>
    <xf numFmtId="0" fontId="18" fillId="0" borderId="48" xfId="1" applyFont="1" applyBorder="1"/>
    <xf numFmtId="3" fontId="18" fillId="0" borderId="47" xfId="1" applyNumberFormat="1" applyFont="1" applyBorder="1"/>
    <xf numFmtId="3" fontId="18" fillId="0" borderId="0" xfId="1" applyNumberFormat="1" applyFont="1" applyBorder="1"/>
    <xf numFmtId="0" fontId="18" fillId="0" borderId="0" xfId="1" applyFont="1" applyBorder="1"/>
    <xf numFmtId="0" fontId="23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4" fillId="8" borderId="1" xfId="1" applyFont="1" applyFill="1" applyBorder="1"/>
    <xf numFmtId="3" fontId="24" fillId="8" borderId="1" xfId="1" applyNumberFormat="1" applyFont="1" applyFill="1" applyBorder="1"/>
    <xf numFmtId="0" fontId="22" fillId="0" borderId="0" xfId="1" applyFont="1" applyBorder="1"/>
    <xf numFmtId="3" fontId="23" fillId="0" borderId="1" xfId="1" applyNumberFormat="1" applyFont="1" applyBorder="1"/>
    <xf numFmtId="3" fontId="24" fillId="23" borderId="1" xfId="1" applyNumberFormat="1" applyFont="1" applyFill="1" applyBorder="1"/>
    <xf numFmtId="3" fontId="23" fillId="0" borderId="1" xfId="1" applyNumberFormat="1" applyFont="1" applyBorder="1" applyAlignment="1">
      <alignment horizontal="center"/>
    </xf>
    <xf numFmtId="0" fontId="24" fillId="17" borderId="1" xfId="1" applyFont="1" applyFill="1" applyBorder="1"/>
    <xf numFmtId="3" fontId="24" fillId="17" borderId="1" xfId="1" applyNumberFormat="1" applyFont="1" applyFill="1" applyBorder="1"/>
    <xf numFmtId="0" fontId="24" fillId="27" borderId="1" xfId="1" applyFont="1" applyFill="1" applyBorder="1"/>
    <xf numFmtId="3" fontId="24" fillId="27" borderId="1" xfId="1" applyNumberFormat="1" applyFont="1" applyFill="1" applyBorder="1"/>
    <xf numFmtId="0" fontId="23" fillId="0" borderId="1" xfId="1" applyFont="1" applyBorder="1" applyAlignment="1">
      <alignment wrapText="1"/>
    </xf>
    <xf numFmtId="0" fontId="24" fillId="28" borderId="1" xfId="1" applyFont="1" applyFill="1" applyBorder="1"/>
    <xf numFmtId="3" fontId="24" fillId="28" borderId="1" xfId="1" applyNumberFormat="1" applyFont="1" applyFill="1" applyBorder="1"/>
    <xf numFmtId="0" fontId="24" fillId="28" borderId="1" xfId="1" applyFont="1" applyFill="1" applyBorder="1" applyAlignment="1">
      <alignment wrapText="1"/>
    </xf>
    <xf numFmtId="0" fontId="24" fillId="17" borderId="1" xfId="1" applyFont="1" applyFill="1" applyBorder="1" applyAlignment="1">
      <alignment wrapText="1"/>
    </xf>
    <xf numFmtId="0" fontId="24" fillId="29" borderId="1" xfId="1" applyFont="1" applyFill="1" applyBorder="1"/>
    <xf numFmtId="3" fontId="24" fillId="29" borderId="1" xfId="1" applyNumberFormat="1" applyFont="1" applyFill="1" applyBorder="1"/>
    <xf numFmtId="0" fontId="24" fillId="23" borderId="1" xfId="1" applyFont="1" applyFill="1" applyBorder="1"/>
    <xf numFmtId="0" fontId="23" fillId="0" borderId="0" xfId="1" applyFont="1"/>
    <xf numFmtId="3" fontId="24" fillId="0" borderId="1" xfId="1" applyNumberFormat="1" applyFont="1" applyBorder="1"/>
    <xf numFmtId="3" fontId="24" fillId="13" borderId="1" xfId="1" applyNumberFormat="1" applyFont="1" applyFill="1" applyBorder="1"/>
    <xf numFmtId="0" fontId="24" fillId="0" borderId="0" xfId="1" applyFont="1"/>
    <xf numFmtId="3" fontId="23" fillId="0" borderId="0" xfId="1" applyNumberFormat="1" applyFont="1"/>
    <xf numFmtId="0" fontId="24" fillId="0" borderId="0" xfId="1" applyFont="1" applyAlignment="1">
      <alignment horizontal="center"/>
    </xf>
    <xf numFmtId="0" fontId="13" fillId="0" borderId="0" xfId="1"/>
    <xf numFmtId="0" fontId="25" fillId="0" borderId="0" xfId="1" applyFont="1"/>
    <xf numFmtId="0" fontId="23" fillId="0" borderId="3" xfId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0" fontId="13" fillId="0" borderId="0" xfId="1" applyAlignment="1">
      <alignment horizontal="center"/>
    </xf>
    <xf numFmtId="0" fontId="24" fillId="0" borderId="3" xfId="1" applyFont="1" applyBorder="1" applyAlignment="1">
      <alignment horizontal="center"/>
    </xf>
    <xf numFmtId="0" fontId="24" fillId="0" borderId="1" xfId="1" applyFont="1" applyBorder="1" applyAlignment="1">
      <alignment horizontal="center"/>
    </xf>
    <xf numFmtId="0" fontId="13" fillId="0" borderId="0" xfId="1" applyFont="1"/>
    <xf numFmtId="0" fontId="1" fillId="19" borderId="1" xfId="0" applyFont="1" applyFill="1" applyBorder="1" applyAlignment="1">
      <alignment horizontal="center" vertical="center"/>
    </xf>
    <xf numFmtId="0" fontId="26" fillId="0" borderId="0" xfId="3"/>
    <xf numFmtId="0" fontId="23" fillId="0" borderId="0" xfId="3" applyFont="1"/>
    <xf numFmtId="0" fontId="23" fillId="0" borderId="1" xfId="3" applyFont="1" applyBorder="1" applyAlignment="1">
      <alignment horizontal="center"/>
    </xf>
    <xf numFmtId="3" fontId="24" fillId="0" borderId="1" xfId="3" applyNumberFormat="1" applyFont="1" applyBorder="1"/>
    <xf numFmtId="3" fontId="23" fillId="0" borderId="1" xfId="3" applyNumberFormat="1" applyFont="1" applyBorder="1"/>
    <xf numFmtId="3" fontId="24" fillId="13" borderId="1" xfId="3" applyNumberFormat="1" applyFont="1" applyFill="1" applyBorder="1"/>
    <xf numFmtId="0" fontId="24" fillId="0" borderId="0" xfId="3" applyFont="1"/>
    <xf numFmtId="0" fontId="23" fillId="0" borderId="3" xfId="3" applyFont="1" applyBorder="1" applyAlignment="1">
      <alignment horizontal="center"/>
    </xf>
    <xf numFmtId="0" fontId="23" fillId="0" borderId="4" xfId="3" applyFont="1" applyBorder="1" applyAlignment="1">
      <alignment horizontal="center"/>
    </xf>
    <xf numFmtId="3" fontId="1" fillId="27" borderId="1" xfId="0" applyNumberFormat="1" applyFont="1" applyFill="1" applyBorder="1"/>
    <xf numFmtId="0" fontId="0" fillId="0" borderId="0" xfId="0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4" xfId="0" applyBorder="1" applyAlignment="1"/>
    <xf numFmtId="3" fontId="0" fillId="0" borderId="7" xfId="0" applyNumberFormat="1" applyFont="1" applyFill="1" applyBorder="1"/>
    <xf numFmtId="0" fontId="1" fillId="19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3" fontId="16" fillId="20" borderId="1" xfId="0" applyNumberFormat="1" applyFont="1" applyFill="1" applyBorder="1" applyAlignment="1">
      <alignment horizontal="right"/>
    </xf>
    <xf numFmtId="0" fontId="1" fillId="19" borderId="11" xfId="0" applyFont="1" applyFill="1" applyBorder="1" applyAlignment="1">
      <alignment horizontal="center"/>
    </xf>
    <xf numFmtId="0" fontId="1" fillId="19" borderId="15" xfId="0" applyFont="1" applyFill="1" applyBorder="1" applyAlignment="1">
      <alignment horizontal="center"/>
    </xf>
    <xf numFmtId="0" fontId="1" fillId="19" borderId="16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19" borderId="1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19" borderId="1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2" xfId="0" applyFont="1" applyBorder="1" applyAlignment="1"/>
    <xf numFmtId="0" fontId="1" fillId="0" borderId="1" xfId="0" applyFont="1" applyBorder="1"/>
    <xf numFmtId="0" fontId="1" fillId="19" borderId="3" xfId="0" applyFont="1" applyFill="1" applyBorder="1" applyAlignment="1">
      <alignment vertical="center"/>
    </xf>
    <xf numFmtId="0" fontId="1" fillId="19" borderId="4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0" xfId="0" applyNumberFormat="1" applyFont="1"/>
    <xf numFmtId="0" fontId="1" fillId="30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/>
    </xf>
    <xf numFmtId="0" fontId="1" fillId="17" borderId="1" xfId="0" applyFont="1" applyFill="1" applyBorder="1" applyAlignment="1"/>
    <xf numFmtId="0" fontId="1" fillId="5" borderId="3" xfId="0" applyFont="1" applyFill="1" applyBorder="1" applyAlignment="1"/>
    <xf numFmtId="0" fontId="1" fillId="5" borderId="5" xfId="0" applyFont="1" applyFill="1" applyBorder="1" applyAlignment="1"/>
    <xf numFmtId="0" fontId="1" fillId="5" borderId="4" xfId="0" applyFont="1" applyFill="1" applyBorder="1" applyAlignment="1"/>
    <xf numFmtId="0" fontId="1" fillId="5" borderId="3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12" borderId="3" xfId="0" applyFont="1" applyFill="1" applyBorder="1" applyAlignment="1"/>
    <xf numFmtId="0" fontId="1" fillId="12" borderId="5" xfId="0" applyFont="1" applyFill="1" applyBorder="1" applyAlignment="1"/>
    <xf numFmtId="0" fontId="1" fillId="12" borderId="4" xfId="0" applyFont="1" applyFill="1" applyBorder="1" applyAlignment="1"/>
    <xf numFmtId="0" fontId="1" fillId="17" borderId="11" xfId="0" applyFont="1" applyFill="1" applyBorder="1" applyAlignment="1">
      <alignment vertical="center"/>
    </xf>
    <xf numFmtId="0" fontId="1" fillId="17" borderId="15" xfId="0" applyFont="1" applyFill="1" applyBorder="1" applyAlignment="1">
      <alignment vertical="center"/>
    </xf>
    <xf numFmtId="0" fontId="1" fillId="17" borderId="16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5" xfId="0" applyFont="1" applyFill="1" applyBorder="1" applyAlignment="1">
      <alignment vertical="center"/>
    </xf>
    <xf numFmtId="0" fontId="1" fillId="19" borderId="16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5" xfId="0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21" borderId="3" xfId="0" applyFont="1" applyFill="1" applyBorder="1" applyAlignment="1"/>
    <xf numFmtId="0" fontId="1" fillId="21" borderId="5" xfId="0" applyFont="1" applyFill="1" applyBorder="1" applyAlignment="1"/>
    <xf numFmtId="0" fontId="1" fillId="21" borderId="4" xfId="0" applyFont="1" applyFill="1" applyBorder="1" applyAlignment="1"/>
    <xf numFmtId="0" fontId="1" fillId="8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18" borderId="43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19" borderId="11" xfId="0" applyFont="1" applyFill="1" applyBorder="1" applyAlignment="1"/>
    <xf numFmtId="0" fontId="1" fillId="19" borderId="15" xfId="0" applyFont="1" applyFill="1" applyBorder="1" applyAlignment="1"/>
    <xf numFmtId="0" fontId="1" fillId="19" borderId="16" xfId="0" applyFont="1" applyFill="1" applyBorder="1" applyAlignment="1"/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/>
    <xf numFmtId="0" fontId="1" fillId="19" borderId="5" xfId="0" applyFont="1" applyFill="1" applyBorder="1" applyAlignment="1"/>
    <xf numFmtId="0" fontId="1" fillId="19" borderId="4" xfId="0" applyFont="1" applyFill="1" applyBorder="1" applyAlignment="1"/>
    <xf numFmtId="0" fontId="1" fillId="20" borderId="0" xfId="0" applyFont="1" applyFill="1" applyAlignment="1">
      <alignment horizontal="center"/>
    </xf>
    <xf numFmtId="0" fontId="1" fillId="20" borderId="0" xfId="0" applyFont="1" applyFill="1" applyAlignment="1">
      <alignment horizontal="center" vertical="center"/>
    </xf>
    <xf numFmtId="0" fontId="1" fillId="20" borderId="3" xfId="0" applyFont="1" applyFill="1" applyBorder="1" applyAlignment="1">
      <alignment vertical="center"/>
    </xf>
    <xf numFmtId="0" fontId="1" fillId="20" borderId="37" xfId="0" applyFont="1" applyFill="1" applyBorder="1" applyAlignment="1">
      <alignment horizontal="center" vertical="center"/>
    </xf>
    <xf numFmtId="0" fontId="1" fillId="20" borderId="35" xfId="0" applyFont="1" applyFill="1" applyBorder="1" applyAlignment="1">
      <alignment horizontal="center" vertical="center"/>
    </xf>
    <xf numFmtId="0" fontId="1" fillId="19" borderId="39" xfId="0" applyFont="1" applyFill="1" applyBorder="1" applyAlignment="1"/>
    <xf numFmtId="0" fontId="1" fillId="19" borderId="52" xfId="0" applyFont="1" applyFill="1" applyBorder="1" applyAlignment="1"/>
    <xf numFmtId="0" fontId="1" fillId="19" borderId="26" xfId="0" applyFont="1" applyFill="1" applyBorder="1" applyAlignment="1"/>
    <xf numFmtId="3" fontId="1" fillId="20" borderId="1" xfId="0" applyNumberFormat="1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4" xfId="0" applyFont="1" applyFill="1" applyBorder="1" applyAlignment="1">
      <alignment vertical="center"/>
    </xf>
    <xf numFmtId="0" fontId="1" fillId="19" borderId="37" xfId="0" applyFont="1" applyFill="1" applyBorder="1" applyAlignment="1">
      <alignment vertical="center"/>
    </xf>
    <xf numFmtId="0" fontId="1" fillId="19" borderId="52" xfId="0" applyFont="1" applyFill="1" applyBorder="1" applyAlignment="1">
      <alignment vertical="center"/>
    </xf>
    <xf numFmtId="0" fontId="1" fillId="19" borderId="26" xfId="0" applyFont="1" applyFill="1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1" fillId="19" borderId="31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wrapText="1"/>
    </xf>
    <xf numFmtId="0" fontId="1" fillId="1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4" xfId="0" applyBorder="1"/>
    <xf numFmtId="0" fontId="0" fillId="0" borderId="5" xfId="0" applyBorder="1" applyAlignment="1">
      <alignment horizontal="center" vertical="center"/>
    </xf>
    <xf numFmtId="0" fontId="1" fillId="20" borderId="41" xfId="0" applyFont="1" applyFill="1" applyBorder="1" applyAlignment="1">
      <alignment horizontal="center" vertical="center"/>
    </xf>
    <xf numFmtId="0" fontId="1" fillId="19" borderId="39" xfId="0" applyFont="1" applyFill="1" applyBorder="1" applyAlignment="1">
      <alignment vertical="center"/>
    </xf>
    <xf numFmtId="0" fontId="1" fillId="20" borderId="8" xfId="0" applyFont="1" applyFill="1" applyBorder="1" applyAlignment="1">
      <alignment horizontal="center"/>
    </xf>
    <xf numFmtId="0" fontId="1" fillId="19" borderId="3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4" xfId="0" applyFont="1" applyFill="1" applyBorder="1" applyAlignment="1">
      <alignment vertical="top"/>
    </xf>
    <xf numFmtId="0" fontId="1" fillId="8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12" borderId="11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wrapText="1"/>
    </xf>
    <xf numFmtId="0" fontId="1" fillId="14" borderId="4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 wrapText="1"/>
    </xf>
    <xf numFmtId="0" fontId="1" fillId="15" borderId="4" xfId="0" applyFont="1" applyFill="1" applyBorder="1" applyAlignment="1">
      <alignment horizont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4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7" borderId="11" xfId="0" applyFont="1" applyFill="1" applyBorder="1" applyAlignment="1">
      <alignment horizontal="center"/>
    </xf>
    <xf numFmtId="0" fontId="1" fillId="17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/>
    </xf>
    <xf numFmtId="0" fontId="1" fillId="19" borderId="50" xfId="0" applyFont="1" applyFill="1" applyBorder="1" applyAlignment="1">
      <alignment horizontal="center" vertical="center"/>
    </xf>
    <xf numFmtId="0" fontId="1" fillId="19" borderId="1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19" borderId="33" xfId="0" applyFont="1" applyFill="1" applyBorder="1" applyAlignment="1">
      <alignment horizontal="center" vertical="center" wrapText="1"/>
    </xf>
    <xf numFmtId="0" fontId="1" fillId="19" borderId="34" xfId="0" applyFont="1" applyFill="1" applyBorder="1" applyAlignment="1">
      <alignment horizontal="center" vertical="center" wrapText="1"/>
    </xf>
    <xf numFmtId="0" fontId="1" fillId="19" borderId="22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19" borderId="11" xfId="0" applyFont="1" applyFill="1" applyBorder="1" applyAlignment="1">
      <alignment horizontal="center" wrapText="1"/>
    </xf>
    <xf numFmtId="0" fontId="1" fillId="19" borderId="16" xfId="0" applyFont="1" applyFill="1" applyBorder="1" applyAlignment="1">
      <alignment horizontal="center" wrapText="1"/>
    </xf>
    <xf numFmtId="0" fontId="1" fillId="21" borderId="1" xfId="0" applyFont="1" applyFill="1" applyBorder="1" applyAlignment="1">
      <alignment horizontal="center"/>
    </xf>
    <xf numFmtId="3" fontId="0" fillId="21" borderId="3" xfId="0" applyNumberFormat="1" applyFill="1" applyBorder="1" applyAlignment="1">
      <alignment horizontal="center"/>
    </xf>
    <xf numFmtId="3" fontId="0" fillId="21" borderId="5" xfId="0" applyNumberFormat="1" applyFill="1" applyBorder="1" applyAlignment="1">
      <alignment horizontal="center"/>
    </xf>
    <xf numFmtId="3" fontId="0" fillId="21" borderId="4" xfId="0" applyNumberFormat="1" applyFill="1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wrapText="1"/>
    </xf>
    <xf numFmtId="0" fontId="1" fillId="19" borderId="5" xfId="0" applyFont="1" applyFill="1" applyBorder="1" applyAlignment="1">
      <alignment horizontal="center" wrapText="1"/>
    </xf>
    <xf numFmtId="0" fontId="1" fillId="19" borderId="4" xfId="0" applyFont="1" applyFill="1" applyBorder="1" applyAlignment="1">
      <alignment horizontal="center" wrapText="1"/>
    </xf>
    <xf numFmtId="0" fontId="1" fillId="19" borderId="3" xfId="0" applyFont="1" applyFill="1" applyBorder="1" applyAlignment="1">
      <alignment horizontal="center"/>
    </xf>
    <xf numFmtId="0" fontId="1" fillId="19" borderId="5" xfId="0" applyFont="1" applyFill="1" applyBorder="1" applyAlignment="1">
      <alignment horizontal="center"/>
    </xf>
    <xf numFmtId="0" fontId="1" fillId="19" borderId="4" xfId="0" applyFont="1" applyFill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19" borderId="1" xfId="0" applyFont="1" applyFill="1" applyBorder="1" applyAlignment="1">
      <alignment horizontal="center" wrapText="1"/>
    </xf>
    <xf numFmtId="0" fontId="1" fillId="19" borderId="1" xfId="0" applyFont="1" applyFill="1" applyBorder="1" applyAlignment="1">
      <alignment horizontal="center"/>
    </xf>
    <xf numFmtId="0" fontId="1" fillId="19" borderId="16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5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19" borderId="3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50" xfId="0" applyFont="1" applyFill="1" applyBorder="1" applyAlignment="1">
      <alignment horizontal="center" vertical="center" wrapText="1"/>
    </xf>
    <xf numFmtId="0" fontId="1" fillId="19" borderId="40" xfId="0" applyFont="1" applyFill="1" applyBorder="1" applyAlignment="1">
      <alignment horizontal="center" wrapText="1"/>
    </xf>
    <xf numFmtId="0" fontId="1" fillId="19" borderId="41" xfId="0" applyFont="1" applyFill="1" applyBorder="1" applyAlignment="1">
      <alignment horizontal="center" wrapText="1"/>
    </xf>
    <xf numFmtId="0" fontId="3" fillId="19" borderId="1" xfId="0" applyFont="1" applyFill="1" applyBorder="1" applyAlignment="1">
      <alignment horizontal="center" vertical="center" wrapText="1"/>
    </xf>
    <xf numFmtId="0" fontId="1" fillId="19" borderId="4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19" borderId="46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" fillId="19" borderId="43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1" xfId="2" applyFont="1" applyBorder="1" applyAlignment="1">
      <alignment wrapText="1"/>
    </xf>
    <xf numFmtId="0" fontId="18" fillId="0" borderId="1" xfId="2" applyFont="1" applyBorder="1" applyAlignment="1">
      <alignment horizontal="center" wrapText="1"/>
    </xf>
    <xf numFmtId="0" fontId="18" fillId="0" borderId="0" xfId="2" applyFont="1" applyAlignment="1">
      <alignment horizontal="center" wrapText="1"/>
    </xf>
    <xf numFmtId="0" fontId="18" fillId="0" borderId="1" xfId="2" applyFont="1" applyBorder="1" applyAlignment="1">
      <alignment horizontal="center"/>
    </xf>
    <xf numFmtId="0" fontId="18" fillId="0" borderId="0" xfId="2" applyFont="1" applyAlignment="1">
      <alignment horizontal="left"/>
    </xf>
    <xf numFmtId="0" fontId="18" fillId="0" borderId="1" xfId="1" applyFont="1" applyBorder="1" applyAlignment="1">
      <alignment horizontal="left"/>
    </xf>
    <xf numFmtId="0" fontId="19" fillId="25" borderId="1" xfId="1" applyFont="1" applyFill="1" applyBorder="1" applyAlignment="1">
      <alignment horizontal="left"/>
    </xf>
    <xf numFmtId="0" fontId="18" fillId="0" borderId="1" xfId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3" xfId="1" applyFont="1" applyBorder="1" applyAlignment="1">
      <alignment horizontal="left"/>
    </xf>
    <xf numFmtId="0" fontId="18" fillId="0" borderId="5" xfId="1" applyFont="1" applyBorder="1" applyAlignment="1">
      <alignment horizontal="left"/>
    </xf>
    <xf numFmtId="0" fontId="18" fillId="0" borderId="4" xfId="1" applyFont="1" applyBorder="1" applyAlignment="1">
      <alignment horizontal="left"/>
    </xf>
    <xf numFmtId="0" fontId="23" fillId="0" borderId="3" xfId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23" fillId="0" borderId="5" xfId="1" applyFont="1" applyBorder="1" applyAlignment="1">
      <alignment horizontal="center"/>
    </xf>
    <xf numFmtId="0" fontId="24" fillId="8" borderId="3" xfId="1" applyFont="1" applyFill="1" applyBorder="1"/>
    <xf numFmtId="0" fontId="24" fillId="8" borderId="4" xfId="1" applyFont="1" applyFill="1" applyBorder="1"/>
    <xf numFmtId="0" fontId="23" fillId="0" borderId="3" xfId="1" applyFont="1" applyBorder="1" applyAlignment="1">
      <alignment horizontal="left"/>
    </xf>
    <xf numFmtId="0" fontId="23" fillId="0" borderId="4" xfId="1" applyFont="1" applyBorder="1" applyAlignment="1">
      <alignment horizontal="left"/>
    </xf>
    <xf numFmtId="0" fontId="24" fillId="8" borderId="3" xfId="1" applyFont="1" applyFill="1" applyBorder="1" applyAlignment="1"/>
    <xf numFmtId="0" fontId="24" fillId="8" borderId="4" xfId="1" applyFont="1" applyFill="1" applyBorder="1" applyAlignment="1"/>
    <xf numFmtId="0" fontId="23" fillId="0" borderId="3" xfId="1" applyFont="1" applyBorder="1"/>
    <xf numFmtId="0" fontId="23" fillId="0" borderId="4" xfId="1" applyFont="1" applyBorder="1"/>
    <xf numFmtId="0" fontId="24" fillId="23" borderId="3" xfId="1" applyFont="1" applyFill="1" applyBorder="1" applyAlignment="1"/>
    <xf numFmtId="0" fontId="24" fillId="23" borderId="4" xfId="1" applyFont="1" applyFill="1" applyBorder="1" applyAlignment="1"/>
    <xf numFmtId="0" fontId="2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1" xfId="1" applyFont="1" applyBorder="1" applyAlignment="1">
      <alignment horizontal="center"/>
    </xf>
    <xf numFmtId="0" fontId="24" fillId="0" borderId="1" xfId="1" applyFont="1" applyBorder="1" applyAlignment="1">
      <alignment horizontal="center"/>
    </xf>
    <xf numFmtId="0" fontId="24" fillId="13" borderId="1" xfId="1" applyFont="1" applyFill="1" applyBorder="1" applyAlignment="1">
      <alignment horizontal="center"/>
    </xf>
    <xf numFmtId="0" fontId="24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0" fontId="25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Alignment="1">
      <alignment horizontal="left"/>
    </xf>
    <xf numFmtId="0" fontId="24" fillId="0" borderId="3" xfId="1" applyFont="1" applyBorder="1" applyAlignment="1">
      <alignment horizontal="center"/>
    </xf>
    <xf numFmtId="0" fontId="24" fillId="0" borderId="4" xfId="1" applyFont="1" applyBorder="1" applyAlignment="1">
      <alignment horizontal="center"/>
    </xf>
    <xf numFmtId="0" fontId="13" fillId="0" borderId="0" xfId="1" applyFont="1" applyAlignment="1">
      <alignment horizontal="center" wrapText="1"/>
    </xf>
    <xf numFmtId="0" fontId="13" fillId="0" borderId="0" xfId="1" applyAlignment="1">
      <alignment horizontal="center" wrapText="1"/>
    </xf>
    <xf numFmtId="0" fontId="13" fillId="0" borderId="0" xfId="1" applyFont="1" applyAlignment="1">
      <alignment horizontal="left" wrapText="1"/>
    </xf>
    <xf numFmtId="0" fontId="13" fillId="0" borderId="0" xfId="1" applyAlignment="1">
      <alignment horizontal="left" wrapText="1"/>
    </xf>
    <xf numFmtId="0" fontId="1" fillId="27" borderId="3" xfId="0" applyFont="1" applyFill="1" applyBorder="1" applyAlignment="1">
      <alignment horizontal="center"/>
    </xf>
    <xf numFmtId="0" fontId="1" fillId="27" borderId="5" xfId="0" applyFont="1" applyFill="1" applyBorder="1" applyAlignment="1">
      <alignment horizontal="center"/>
    </xf>
    <xf numFmtId="0" fontId="1" fillId="27" borderId="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left"/>
    </xf>
    <xf numFmtId="0" fontId="1" fillId="8" borderId="4" xfId="0" applyFont="1" applyFill="1" applyBorder="1" applyAlignment="1">
      <alignment horizontal="left"/>
    </xf>
    <xf numFmtId="0" fontId="0" fillId="0" borderId="35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 vertical="top" wrapText="1"/>
    </xf>
    <xf numFmtId="0" fontId="28" fillId="0" borderId="5" xfId="0" applyFont="1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7" fillId="0" borderId="38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23" fillId="0" borderId="1" xfId="3" applyFont="1" applyBorder="1" applyAlignment="1">
      <alignment horizontal="center"/>
    </xf>
    <xf numFmtId="0" fontId="24" fillId="0" borderId="1" xfId="3" applyFont="1" applyBorder="1" applyAlignment="1">
      <alignment horizontal="center"/>
    </xf>
    <xf numFmtId="0" fontId="24" fillId="13" borderId="1" xfId="3" applyFont="1" applyFill="1" applyBorder="1" applyAlignment="1">
      <alignment horizontal="center"/>
    </xf>
    <xf numFmtId="0" fontId="13" fillId="0" borderId="0" xfId="3" applyFont="1" applyAlignment="1">
      <alignment horizontal="center"/>
    </xf>
    <xf numFmtId="0" fontId="26" fillId="0" borderId="0" xfId="3" applyAlignment="1">
      <alignment horizontal="center"/>
    </xf>
    <xf numFmtId="0" fontId="23" fillId="0" borderId="3" xfId="3" applyFont="1" applyBorder="1" applyAlignment="1">
      <alignment horizontal="center"/>
    </xf>
    <xf numFmtId="0" fontId="23" fillId="0" borderId="4" xfId="3" applyFont="1" applyBorder="1" applyAlignment="1">
      <alignment horizontal="center"/>
    </xf>
    <xf numFmtId="2" fontId="13" fillId="0" borderId="0" xfId="3" applyNumberFormat="1" applyFont="1" applyAlignment="1">
      <alignment horizontal="center" wrapText="1"/>
    </xf>
    <xf numFmtId="2" fontId="26" fillId="0" borderId="0" xfId="3" applyNumberFormat="1" applyAlignment="1">
      <alignment horizontal="center" wrapText="1"/>
    </xf>
    <xf numFmtId="0" fontId="24" fillId="0" borderId="3" xfId="3" applyFont="1" applyBorder="1" applyAlignment="1">
      <alignment horizontal="center"/>
    </xf>
    <xf numFmtId="0" fontId="24" fillId="0" borderId="4" xfId="3" applyFont="1" applyBorder="1" applyAlignment="1">
      <alignment horizontal="center"/>
    </xf>
    <xf numFmtId="0" fontId="25" fillId="0" borderId="0" xfId="3" applyFont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" fillId="20" borderId="1" xfId="0" applyFont="1" applyFill="1" applyBorder="1" applyAlignment="1">
      <alignment horizontal="center" vertical="top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4"/>
  <sheetViews>
    <sheetView tabSelected="1" workbookViewId="0">
      <selection activeCell="B16" sqref="B16"/>
    </sheetView>
  </sheetViews>
  <sheetFormatPr defaultRowHeight="15"/>
  <cols>
    <col min="2" max="2" width="24.5703125" customWidth="1"/>
    <col min="3" max="3" width="20.5703125" customWidth="1"/>
    <col min="4" max="4" width="24.28515625" customWidth="1"/>
  </cols>
  <sheetData>
    <row r="2" spans="2:4" ht="15" customHeight="1">
      <c r="B2" s="601" t="s">
        <v>13</v>
      </c>
      <c r="C2" s="601"/>
      <c r="D2" s="601"/>
    </row>
    <row r="3" spans="2:4">
      <c r="B3" s="1"/>
      <c r="C3" s="3" t="s">
        <v>0</v>
      </c>
      <c r="D3" s="3" t="s">
        <v>1</v>
      </c>
    </row>
    <row r="4" spans="2:4">
      <c r="B4" s="5" t="s">
        <v>2</v>
      </c>
      <c r="C4" s="6">
        <f>SUM(C5:C7)</f>
        <v>163280000000</v>
      </c>
      <c r="D4" s="6">
        <f>SUM(D5:D7)</f>
        <v>166842000000</v>
      </c>
    </row>
    <row r="5" spans="2:4">
      <c r="B5" s="1" t="s">
        <v>3</v>
      </c>
      <c r="C5" s="4">
        <v>154750000000</v>
      </c>
      <c r="D5" s="4">
        <v>158960000000</v>
      </c>
    </row>
    <row r="6" spans="2:4">
      <c r="B6" s="1" t="s">
        <v>4</v>
      </c>
      <c r="C6" s="4">
        <v>4152000000</v>
      </c>
      <c r="D6" s="4">
        <v>2880000000</v>
      </c>
    </row>
    <row r="7" spans="2:4">
      <c r="B7" s="1" t="s">
        <v>5</v>
      </c>
      <c r="C7" s="4">
        <v>4378000000</v>
      </c>
      <c r="D7" s="4">
        <v>5002000000</v>
      </c>
    </row>
    <row r="8" spans="2:4">
      <c r="B8" s="5" t="s">
        <v>11</v>
      </c>
      <c r="C8" s="6">
        <f>SUM(C9:C10)</f>
        <v>181777000000</v>
      </c>
      <c r="D8" s="6">
        <f>SUM(D9:D10)</f>
        <v>186981000000</v>
      </c>
    </row>
    <row r="9" spans="2:4">
      <c r="B9" s="1" t="s">
        <v>6</v>
      </c>
      <c r="C9" s="4">
        <v>181627000000</v>
      </c>
      <c r="D9" s="4">
        <v>186159676000</v>
      </c>
    </row>
    <row r="10" spans="2:4">
      <c r="B10" s="1" t="s">
        <v>7</v>
      </c>
      <c r="C10" s="4">
        <v>150000000</v>
      </c>
      <c r="D10" s="4">
        <v>821324000</v>
      </c>
    </row>
    <row r="11" spans="2:4">
      <c r="B11" s="5" t="s">
        <v>12</v>
      </c>
      <c r="C11" s="6">
        <f>SUM(C13-C14)</f>
        <v>18497000000</v>
      </c>
      <c r="D11" s="6">
        <f>SUM(D13-D14)</f>
        <v>20139000000</v>
      </c>
    </row>
    <row r="12" spans="2:4">
      <c r="B12" s="1" t="s">
        <v>8</v>
      </c>
      <c r="C12" s="4"/>
      <c r="D12" s="4"/>
    </row>
    <row r="13" spans="2:4">
      <c r="B13" s="1" t="s">
        <v>9</v>
      </c>
      <c r="C13" s="4">
        <v>44667000000</v>
      </c>
      <c r="D13" s="4">
        <v>48958000000</v>
      </c>
    </row>
    <row r="14" spans="2:4">
      <c r="B14" s="1" t="s">
        <v>10</v>
      </c>
      <c r="C14" s="4">
        <v>26170000000</v>
      </c>
      <c r="D14" s="4">
        <v>28819000000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S67"/>
  <sheetViews>
    <sheetView workbookViewId="0">
      <selection activeCell="B2" sqref="B2:E2"/>
    </sheetView>
  </sheetViews>
  <sheetFormatPr defaultRowHeight="15"/>
  <cols>
    <col min="2" max="2" width="15.42578125" customWidth="1"/>
    <col min="3" max="3" width="14.42578125" customWidth="1"/>
    <col min="4" max="4" width="33.7109375" customWidth="1"/>
    <col min="5" max="5" width="15.28515625" customWidth="1"/>
    <col min="6" max="6" width="15.5703125" customWidth="1"/>
    <col min="7" max="7" width="16" customWidth="1"/>
    <col min="8" max="8" width="13.7109375" customWidth="1"/>
    <col min="9" max="9" width="14.5703125" customWidth="1"/>
    <col min="10" max="10" width="16.140625" customWidth="1"/>
    <col min="11" max="11" width="14.140625" customWidth="1"/>
    <col min="12" max="12" width="15.42578125" customWidth="1"/>
    <col min="13" max="13" width="13.42578125" customWidth="1"/>
    <col min="14" max="14" width="14.85546875" customWidth="1"/>
    <col min="15" max="15" width="17.28515625" customWidth="1"/>
    <col min="16" max="16" width="16.28515625" customWidth="1"/>
    <col min="18" max="18" width="9.28515625" bestFit="1" customWidth="1"/>
    <col min="20" max="20" width="9.28515625" bestFit="1" customWidth="1"/>
    <col min="21" max="22" width="10.140625" bestFit="1" customWidth="1"/>
  </cols>
  <sheetData>
    <row r="2" spans="2:16" ht="15" customHeight="1">
      <c r="B2" s="610" t="s">
        <v>556</v>
      </c>
      <c r="C2" s="611"/>
      <c r="D2" s="611"/>
      <c r="E2" s="612"/>
    </row>
    <row r="3" spans="2:16">
      <c r="B3" s="684" t="s">
        <v>555</v>
      </c>
      <c r="C3" s="700" t="s">
        <v>557</v>
      </c>
      <c r="D3" s="685" t="s">
        <v>350</v>
      </c>
      <c r="E3" s="686" t="s">
        <v>443</v>
      </c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8"/>
    </row>
    <row r="4" spans="2:16" ht="31.5" customHeight="1">
      <c r="B4" s="684"/>
      <c r="C4" s="701"/>
      <c r="D4" s="685"/>
      <c r="E4" s="684" t="s">
        <v>516</v>
      </c>
      <c r="F4" s="684"/>
      <c r="G4" s="684"/>
      <c r="H4" s="684"/>
      <c r="I4" s="684" t="s">
        <v>417</v>
      </c>
      <c r="J4" s="684"/>
      <c r="K4" s="684" t="s">
        <v>418</v>
      </c>
      <c r="L4" s="684"/>
      <c r="M4" s="684" t="s">
        <v>398</v>
      </c>
      <c r="N4" s="684"/>
      <c r="O4" s="684" t="s">
        <v>419</v>
      </c>
      <c r="P4" s="684"/>
    </row>
    <row r="5" spans="2:16">
      <c r="B5" s="684"/>
      <c r="C5" s="702"/>
      <c r="D5" s="685"/>
      <c r="E5" s="31" t="s">
        <v>356</v>
      </c>
      <c r="F5" s="31" t="s">
        <v>444</v>
      </c>
      <c r="G5" s="31" t="s">
        <v>358</v>
      </c>
      <c r="H5" s="31" t="s">
        <v>444</v>
      </c>
      <c r="I5" s="31" t="s">
        <v>356</v>
      </c>
      <c r="J5" s="31" t="s">
        <v>444</v>
      </c>
      <c r="K5" s="31" t="s">
        <v>356</v>
      </c>
      <c r="L5" s="31" t="s">
        <v>444</v>
      </c>
      <c r="M5" s="31" t="s">
        <v>356</v>
      </c>
      <c r="N5" s="31" t="s">
        <v>444</v>
      </c>
      <c r="O5" s="31" t="s">
        <v>356</v>
      </c>
      <c r="P5" s="31" t="s">
        <v>444</v>
      </c>
    </row>
    <row r="6" spans="2:16" ht="21" customHeight="1">
      <c r="B6" s="716">
        <v>701</v>
      </c>
      <c r="C6" s="54"/>
      <c r="D6" s="55" t="s">
        <v>578</v>
      </c>
      <c r="E6" s="56">
        <f t="shared" ref="E6:P6" si="0">SUM(E7:E12)</f>
        <v>11671680000</v>
      </c>
      <c r="F6" s="56">
        <f t="shared" si="0"/>
        <v>12349247000</v>
      </c>
      <c r="G6" s="56">
        <f t="shared" si="0"/>
        <v>629414000</v>
      </c>
      <c r="H6" s="56">
        <f t="shared" si="0"/>
        <v>788018000</v>
      </c>
      <c r="I6" s="56">
        <f t="shared" si="0"/>
        <v>1147830000</v>
      </c>
      <c r="J6" s="56">
        <f t="shared" si="0"/>
        <v>1362637000</v>
      </c>
      <c r="K6" s="56">
        <f t="shared" si="0"/>
        <v>3044018000</v>
      </c>
      <c r="L6" s="56">
        <f t="shared" si="0"/>
        <v>3046657000</v>
      </c>
      <c r="M6" s="56">
        <f t="shared" si="0"/>
        <v>2528152000</v>
      </c>
      <c r="N6" s="56">
        <f t="shared" si="0"/>
        <v>3116797000</v>
      </c>
      <c r="O6" s="56">
        <f t="shared" si="0"/>
        <v>19021094000</v>
      </c>
      <c r="P6" s="56">
        <f t="shared" si="0"/>
        <v>20663356000</v>
      </c>
    </row>
    <row r="7" spans="2:16" ht="52.5" customHeight="1">
      <c r="B7" s="716"/>
      <c r="C7" s="2">
        <v>7011</v>
      </c>
      <c r="D7" s="14" t="s">
        <v>558</v>
      </c>
      <c r="E7" s="4">
        <v>5159916000</v>
      </c>
      <c r="F7" s="4">
        <v>5318278000</v>
      </c>
      <c r="G7" s="4">
        <v>507402000</v>
      </c>
      <c r="H7" s="4">
        <v>665926000</v>
      </c>
      <c r="I7" s="4">
        <v>31450000</v>
      </c>
      <c r="J7" s="4">
        <v>115257000</v>
      </c>
      <c r="K7" s="4">
        <v>722500000</v>
      </c>
      <c r="L7" s="4">
        <v>725139000</v>
      </c>
      <c r="M7" s="4">
        <v>38149000</v>
      </c>
      <c r="N7" s="4">
        <v>205596000</v>
      </c>
      <c r="O7" s="4">
        <v>6459417000</v>
      </c>
      <c r="P7" s="4">
        <v>7030196000</v>
      </c>
    </row>
    <row r="8" spans="2:16">
      <c r="B8" s="716"/>
      <c r="C8" s="2">
        <v>7012</v>
      </c>
      <c r="D8" s="1" t="s">
        <v>559</v>
      </c>
      <c r="E8" s="4">
        <v>85414000</v>
      </c>
      <c r="F8" s="4">
        <v>84314000</v>
      </c>
      <c r="G8" s="4">
        <v>100000</v>
      </c>
      <c r="H8" s="4">
        <v>100000</v>
      </c>
      <c r="I8" s="4">
        <v>0</v>
      </c>
      <c r="J8" s="4">
        <v>0</v>
      </c>
      <c r="K8" s="4">
        <v>0</v>
      </c>
      <c r="L8" s="4">
        <v>0</v>
      </c>
      <c r="M8" s="4">
        <v>19775000</v>
      </c>
      <c r="N8" s="4">
        <v>19775000</v>
      </c>
      <c r="O8" s="4">
        <v>105289000</v>
      </c>
      <c r="P8" s="4">
        <v>104189000</v>
      </c>
    </row>
    <row r="9" spans="2:16">
      <c r="B9" s="716"/>
      <c r="C9" s="2">
        <v>7013</v>
      </c>
      <c r="D9" s="1" t="s">
        <v>560</v>
      </c>
      <c r="E9" s="4">
        <v>3689832000</v>
      </c>
      <c r="F9" s="4">
        <v>4280660000</v>
      </c>
      <c r="G9" s="4">
        <v>78677000</v>
      </c>
      <c r="H9" s="4">
        <v>79917000</v>
      </c>
      <c r="I9" s="4">
        <v>1077700000</v>
      </c>
      <c r="J9" s="4">
        <v>1208700000</v>
      </c>
      <c r="K9" s="4">
        <v>2321518000</v>
      </c>
      <c r="L9" s="4">
        <v>2321518000</v>
      </c>
      <c r="M9" s="4">
        <v>2452228000</v>
      </c>
      <c r="N9" s="4">
        <v>2855226000</v>
      </c>
      <c r="O9" s="4">
        <v>9619955000</v>
      </c>
      <c r="P9" s="4">
        <v>10746021000</v>
      </c>
    </row>
    <row r="10" spans="2:16">
      <c r="B10" s="716"/>
      <c r="C10" s="2">
        <v>7014</v>
      </c>
      <c r="D10" s="1" t="s">
        <v>561</v>
      </c>
      <c r="E10" s="4">
        <v>450000000</v>
      </c>
      <c r="F10" s="4">
        <v>380000000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450000000</v>
      </c>
      <c r="P10" s="4">
        <v>380000000</v>
      </c>
    </row>
    <row r="11" spans="2:16" ht="14.25" customHeight="1">
      <c r="B11" s="716"/>
      <c r="C11" s="2">
        <v>7015</v>
      </c>
      <c r="D11" s="1" t="s">
        <v>562</v>
      </c>
      <c r="E11" s="4">
        <v>108313000</v>
      </c>
      <c r="F11" s="4">
        <v>107488000</v>
      </c>
      <c r="G11" s="4">
        <v>6200000</v>
      </c>
      <c r="H11" s="4">
        <v>5040000</v>
      </c>
      <c r="I11" s="4">
        <v>38680000</v>
      </c>
      <c r="J11" s="4">
        <v>38680000</v>
      </c>
      <c r="K11" s="4">
        <v>0</v>
      </c>
      <c r="L11" s="4">
        <v>0</v>
      </c>
      <c r="M11" s="4">
        <v>18000000</v>
      </c>
      <c r="N11" s="4">
        <v>36200000</v>
      </c>
      <c r="O11" s="4">
        <v>171193000</v>
      </c>
      <c r="P11" s="4">
        <v>187408000</v>
      </c>
    </row>
    <row r="12" spans="2:16">
      <c r="B12" s="716"/>
      <c r="C12" s="2">
        <v>7016</v>
      </c>
      <c r="D12" s="1" t="s">
        <v>563</v>
      </c>
      <c r="E12" s="4">
        <v>2178205000</v>
      </c>
      <c r="F12" s="4">
        <v>2178507000</v>
      </c>
      <c r="G12" s="4">
        <v>37035000</v>
      </c>
      <c r="H12" s="4">
        <v>37035000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2215240000</v>
      </c>
      <c r="P12" s="4">
        <v>2215542000</v>
      </c>
    </row>
    <row r="13" spans="2:16">
      <c r="B13" s="715">
        <v>702</v>
      </c>
      <c r="C13" s="54"/>
      <c r="D13" s="55" t="s">
        <v>564</v>
      </c>
      <c r="E13" s="56">
        <f t="shared" ref="E13:K13" si="1">SUM(E14:E17)</f>
        <v>5917667000</v>
      </c>
      <c r="F13" s="56">
        <f t="shared" si="1"/>
        <v>5935065000</v>
      </c>
      <c r="G13" s="56">
        <f t="shared" si="1"/>
        <v>138550000</v>
      </c>
      <c r="H13" s="56">
        <f t="shared" si="1"/>
        <v>138550000</v>
      </c>
      <c r="I13" s="56">
        <f t="shared" si="1"/>
        <v>29000000</v>
      </c>
      <c r="J13" s="56">
        <f t="shared" si="1"/>
        <v>29000000</v>
      </c>
      <c r="K13" s="56">
        <f t="shared" si="1"/>
        <v>0</v>
      </c>
      <c r="L13" s="56">
        <v>0</v>
      </c>
      <c r="M13" s="56">
        <f>SUM(M14:M17)</f>
        <v>2000000</v>
      </c>
      <c r="N13" s="56">
        <f>SUM(N14:N17)</f>
        <v>17128000</v>
      </c>
      <c r="O13" s="56">
        <f>SUM(O14:O17)</f>
        <v>6087217000</v>
      </c>
      <c r="P13" s="56">
        <f>SUM(P14:P17)</f>
        <v>6119743000</v>
      </c>
    </row>
    <row r="14" spans="2:16">
      <c r="B14" s="715"/>
      <c r="C14" s="2">
        <v>7021</v>
      </c>
      <c r="D14" s="1" t="s">
        <v>565</v>
      </c>
      <c r="E14" s="4">
        <v>4986651000</v>
      </c>
      <c r="F14" s="4">
        <v>4998099000</v>
      </c>
      <c r="G14" s="4">
        <v>47550000</v>
      </c>
      <c r="H14" s="4">
        <v>45551000</v>
      </c>
      <c r="I14" s="4">
        <v>4000000</v>
      </c>
      <c r="J14" s="4">
        <v>4000000</v>
      </c>
      <c r="K14" s="4">
        <v>0</v>
      </c>
      <c r="L14" s="4">
        <v>0</v>
      </c>
      <c r="M14" s="4">
        <v>2000000</v>
      </c>
      <c r="N14" s="4">
        <v>16009000</v>
      </c>
      <c r="O14" s="4">
        <v>5040201000</v>
      </c>
      <c r="P14" s="4">
        <v>5063659000</v>
      </c>
    </row>
    <row r="15" spans="2:16">
      <c r="B15" s="715"/>
      <c r="C15" s="2">
        <v>7022</v>
      </c>
      <c r="D15" s="1" t="s">
        <v>566</v>
      </c>
      <c r="E15" s="4">
        <v>182741000</v>
      </c>
      <c r="F15" s="4">
        <v>188691000</v>
      </c>
      <c r="G15" s="4">
        <v>75000000</v>
      </c>
      <c r="H15" s="4">
        <v>75000000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257741000</v>
      </c>
      <c r="P15" s="4">
        <v>263691000</v>
      </c>
    </row>
    <row r="16" spans="2:16">
      <c r="B16" s="715"/>
      <c r="C16" s="2">
        <v>7023</v>
      </c>
      <c r="D16" s="1" t="s">
        <v>567</v>
      </c>
      <c r="E16" s="4">
        <v>617275000</v>
      </c>
      <c r="F16" s="4">
        <v>617275000</v>
      </c>
      <c r="G16" s="4">
        <v>1000000</v>
      </c>
      <c r="H16" s="4">
        <v>999000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618275000</v>
      </c>
      <c r="P16" s="4">
        <v>618274000</v>
      </c>
    </row>
    <row r="17" spans="2:16">
      <c r="B17" s="715"/>
      <c r="C17" s="2">
        <v>7025</v>
      </c>
      <c r="D17" s="1" t="s">
        <v>568</v>
      </c>
      <c r="E17" s="4">
        <v>131000000</v>
      </c>
      <c r="F17" s="4">
        <v>131000000</v>
      </c>
      <c r="G17" s="4">
        <v>15000000</v>
      </c>
      <c r="H17" s="4">
        <v>17000000</v>
      </c>
      <c r="I17" s="4">
        <v>25000000</v>
      </c>
      <c r="J17" s="4">
        <v>25000000</v>
      </c>
      <c r="K17" s="4">
        <v>0</v>
      </c>
      <c r="L17" s="4">
        <v>0</v>
      </c>
      <c r="M17" s="4">
        <v>0</v>
      </c>
      <c r="N17" s="4">
        <v>1119000</v>
      </c>
      <c r="O17" s="4">
        <v>171000000</v>
      </c>
      <c r="P17" s="4">
        <v>174119000</v>
      </c>
    </row>
    <row r="18" spans="2:16">
      <c r="B18" s="689">
        <v>703</v>
      </c>
      <c r="C18" s="54"/>
      <c r="D18" s="57" t="s">
        <v>569</v>
      </c>
      <c r="E18" s="56">
        <f t="shared" ref="E18:P18" si="2">SUM(E19:E23)</f>
        <v>11652870000</v>
      </c>
      <c r="F18" s="56">
        <f t="shared" si="2"/>
        <v>12128327000</v>
      </c>
      <c r="G18" s="56">
        <f t="shared" si="2"/>
        <v>1468883000</v>
      </c>
      <c r="H18" s="56">
        <f t="shared" si="2"/>
        <v>1488883000</v>
      </c>
      <c r="I18" s="56">
        <f t="shared" si="2"/>
        <v>36268000</v>
      </c>
      <c r="J18" s="56">
        <f t="shared" si="2"/>
        <v>40768000</v>
      </c>
      <c r="K18" s="56">
        <f t="shared" si="2"/>
        <v>175000000</v>
      </c>
      <c r="L18" s="56">
        <f t="shared" si="2"/>
        <v>179500000</v>
      </c>
      <c r="M18" s="56">
        <f t="shared" si="2"/>
        <v>7600000</v>
      </c>
      <c r="N18" s="56">
        <f t="shared" si="2"/>
        <v>41740000</v>
      </c>
      <c r="O18" s="56">
        <f t="shared" si="2"/>
        <v>13340621000</v>
      </c>
      <c r="P18" s="56">
        <f t="shared" si="2"/>
        <v>13879218000</v>
      </c>
    </row>
    <row r="19" spans="2:16">
      <c r="B19" s="690"/>
      <c r="C19" s="2">
        <v>7031</v>
      </c>
      <c r="D19" s="1" t="s">
        <v>570</v>
      </c>
      <c r="E19" s="4">
        <v>7643966000</v>
      </c>
      <c r="F19" s="4">
        <v>8048405000</v>
      </c>
      <c r="G19" s="4">
        <v>1397087000</v>
      </c>
      <c r="H19" s="4">
        <v>1397087000</v>
      </c>
      <c r="I19" s="4">
        <v>0</v>
      </c>
      <c r="J19" s="4">
        <v>0</v>
      </c>
      <c r="K19" s="4">
        <v>0</v>
      </c>
      <c r="L19" s="4">
        <v>0</v>
      </c>
      <c r="M19" s="4">
        <v>1000000</v>
      </c>
      <c r="N19" s="4">
        <v>16394000</v>
      </c>
      <c r="O19" s="4">
        <v>9042053000</v>
      </c>
      <c r="P19" s="4">
        <v>9461886000</v>
      </c>
    </row>
    <row r="20" spans="2:16">
      <c r="B20" s="690"/>
      <c r="C20" s="2">
        <v>7032</v>
      </c>
      <c r="D20" s="1" t="s">
        <v>571</v>
      </c>
      <c r="E20" s="4">
        <v>292916000</v>
      </c>
      <c r="F20" s="4">
        <v>305916000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292916000</v>
      </c>
      <c r="P20" s="4">
        <v>305916000</v>
      </c>
    </row>
    <row r="21" spans="2:16">
      <c r="B21" s="690"/>
      <c r="C21" s="2">
        <v>7033</v>
      </c>
      <c r="D21" s="1" t="s">
        <v>572</v>
      </c>
      <c r="E21" s="4">
        <v>2830454000</v>
      </c>
      <c r="F21" s="4">
        <v>2872462000</v>
      </c>
      <c r="G21" s="4">
        <v>65696000</v>
      </c>
      <c r="H21" s="4">
        <v>85696000</v>
      </c>
      <c r="I21" s="4">
        <v>18100000</v>
      </c>
      <c r="J21" s="4">
        <v>22600000</v>
      </c>
      <c r="K21" s="4">
        <v>0</v>
      </c>
      <c r="L21" s="4">
        <v>0</v>
      </c>
      <c r="M21" s="4">
        <v>6600000</v>
      </c>
      <c r="N21" s="4">
        <v>6770000</v>
      </c>
      <c r="O21" s="4">
        <v>2920850000</v>
      </c>
      <c r="P21" s="4">
        <v>2987528000</v>
      </c>
    </row>
    <row r="22" spans="2:16">
      <c r="B22" s="690"/>
      <c r="C22" s="2">
        <v>7034</v>
      </c>
      <c r="D22" s="1" t="s">
        <v>573</v>
      </c>
      <c r="E22" s="4">
        <v>547762000</v>
      </c>
      <c r="F22" s="4">
        <v>555762000</v>
      </c>
      <c r="G22" s="4">
        <v>0</v>
      </c>
      <c r="H22" s="4">
        <v>0</v>
      </c>
      <c r="I22" s="4">
        <v>18168000</v>
      </c>
      <c r="J22" s="4">
        <v>18168000</v>
      </c>
      <c r="K22" s="4">
        <v>175000000</v>
      </c>
      <c r="L22" s="4">
        <v>179500000</v>
      </c>
      <c r="M22" s="4">
        <v>0</v>
      </c>
      <c r="N22" s="4">
        <v>0</v>
      </c>
      <c r="O22" s="4">
        <v>740930000</v>
      </c>
      <c r="P22" s="4">
        <v>753430000</v>
      </c>
    </row>
    <row r="23" spans="2:16" ht="30">
      <c r="B23" s="691"/>
      <c r="C23" s="2">
        <v>7036</v>
      </c>
      <c r="D23" s="14" t="s">
        <v>574</v>
      </c>
      <c r="E23" s="4">
        <v>337772000</v>
      </c>
      <c r="F23" s="4">
        <v>345782000</v>
      </c>
      <c r="G23" s="4">
        <v>6100000</v>
      </c>
      <c r="H23" s="4">
        <v>6100000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18576000</v>
      </c>
      <c r="O23" s="4">
        <v>343872000</v>
      </c>
      <c r="P23" s="4">
        <v>370458000</v>
      </c>
    </row>
    <row r="24" spans="2:16" ht="15" customHeight="1">
      <c r="B24" s="712">
        <v>704</v>
      </c>
      <c r="C24" s="54"/>
      <c r="D24" s="55" t="s">
        <v>575</v>
      </c>
      <c r="E24" s="56">
        <f t="shared" ref="E24:P24" si="3">SUM(E25:E32)</f>
        <v>46773603000</v>
      </c>
      <c r="F24" s="56">
        <f t="shared" si="3"/>
        <v>50742304000</v>
      </c>
      <c r="G24" s="56">
        <f t="shared" si="3"/>
        <v>455203000</v>
      </c>
      <c r="H24" s="56">
        <f t="shared" si="3"/>
        <v>456433000</v>
      </c>
      <c r="I24" s="56">
        <f t="shared" si="3"/>
        <v>391253000</v>
      </c>
      <c r="J24" s="56">
        <f t="shared" si="3"/>
        <v>287683000</v>
      </c>
      <c r="K24" s="56">
        <f t="shared" si="3"/>
        <v>1120882000</v>
      </c>
      <c r="L24" s="56">
        <f t="shared" si="3"/>
        <v>874889000</v>
      </c>
      <c r="M24" s="56">
        <f t="shared" si="3"/>
        <v>75890000</v>
      </c>
      <c r="N24" s="56">
        <f t="shared" si="3"/>
        <v>80605000</v>
      </c>
      <c r="O24" s="56">
        <f t="shared" si="3"/>
        <v>48816831000</v>
      </c>
      <c r="P24" s="56">
        <f t="shared" si="3"/>
        <v>52441914000</v>
      </c>
    </row>
    <row r="25" spans="2:16" ht="34.5" customHeight="1">
      <c r="B25" s="713"/>
      <c r="C25" s="2">
        <v>7041</v>
      </c>
      <c r="D25" s="14" t="s">
        <v>576</v>
      </c>
      <c r="E25" s="4">
        <v>2087259000</v>
      </c>
      <c r="F25" s="4">
        <v>2064782000</v>
      </c>
      <c r="G25" s="4">
        <v>218375000</v>
      </c>
      <c r="H25" s="4">
        <v>218775000</v>
      </c>
      <c r="I25" s="4">
        <v>207716000</v>
      </c>
      <c r="J25" s="4">
        <v>209346000</v>
      </c>
      <c r="K25" s="4">
        <v>10375000</v>
      </c>
      <c r="L25" s="4">
        <v>10375000</v>
      </c>
      <c r="M25" s="4">
        <v>68270000</v>
      </c>
      <c r="N25" s="4">
        <v>70255000</v>
      </c>
      <c r="O25" s="4">
        <v>2591995000</v>
      </c>
      <c r="P25" s="4">
        <v>2573533000</v>
      </c>
    </row>
    <row r="26" spans="2:16" ht="30">
      <c r="B26" s="713"/>
      <c r="C26" s="2">
        <v>7042</v>
      </c>
      <c r="D26" s="14" t="s">
        <v>577</v>
      </c>
      <c r="E26" s="4">
        <v>9469861000</v>
      </c>
      <c r="F26" s="4">
        <v>9471082000</v>
      </c>
      <c r="G26" s="4">
        <v>130194000</v>
      </c>
      <c r="H26" s="4">
        <v>131024000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9600055000</v>
      </c>
      <c r="P26" s="4">
        <v>9602106000</v>
      </c>
    </row>
    <row r="27" spans="2:16">
      <c r="B27" s="713"/>
      <c r="C27" s="53">
        <v>7043</v>
      </c>
      <c r="D27" s="1" t="s">
        <v>579</v>
      </c>
      <c r="E27" s="4">
        <v>30614000</v>
      </c>
      <c r="F27" s="4">
        <v>30951000</v>
      </c>
      <c r="G27" s="4">
        <v>12400000</v>
      </c>
      <c r="H27" s="4">
        <v>12400000</v>
      </c>
      <c r="I27" s="4">
        <v>0</v>
      </c>
      <c r="J27" s="4">
        <v>0</v>
      </c>
      <c r="K27" s="4">
        <v>0</v>
      </c>
      <c r="L27" s="4">
        <v>0</v>
      </c>
      <c r="M27" s="4">
        <v>620000</v>
      </c>
      <c r="N27" s="4">
        <v>853000</v>
      </c>
      <c r="O27" s="4">
        <v>43634000</v>
      </c>
      <c r="P27" s="4">
        <v>44204000</v>
      </c>
    </row>
    <row r="28" spans="2:16" ht="30">
      <c r="B28" s="713"/>
      <c r="C28" s="53">
        <v>7044</v>
      </c>
      <c r="D28" s="14" t="s">
        <v>580</v>
      </c>
      <c r="E28" s="4">
        <v>218846000</v>
      </c>
      <c r="F28" s="4">
        <v>224078000</v>
      </c>
      <c r="G28" s="4">
        <v>5900000</v>
      </c>
      <c r="H28" s="4">
        <v>5900000</v>
      </c>
      <c r="I28" s="4">
        <v>1477000</v>
      </c>
      <c r="J28" s="4">
        <v>1477000</v>
      </c>
      <c r="K28" s="4">
        <v>0</v>
      </c>
      <c r="L28" s="4">
        <v>0</v>
      </c>
      <c r="M28" s="4">
        <v>5000000</v>
      </c>
      <c r="N28" s="4">
        <v>5000000</v>
      </c>
      <c r="O28" s="4">
        <v>231223000</v>
      </c>
      <c r="P28" s="4">
        <v>236455000</v>
      </c>
    </row>
    <row r="29" spans="2:16">
      <c r="B29" s="713"/>
      <c r="C29" s="53">
        <v>7045</v>
      </c>
      <c r="D29" s="1" t="s">
        <v>581</v>
      </c>
      <c r="E29" s="4">
        <v>987124000</v>
      </c>
      <c r="F29" s="4">
        <v>1124924000</v>
      </c>
      <c r="G29" s="4">
        <v>10000000</v>
      </c>
      <c r="H29" s="4">
        <v>10000000</v>
      </c>
      <c r="I29" s="4">
        <v>0</v>
      </c>
      <c r="J29" s="4">
        <v>0</v>
      </c>
      <c r="K29" s="4">
        <v>1110507000</v>
      </c>
      <c r="L29" s="4">
        <v>864514000</v>
      </c>
      <c r="M29" s="4">
        <v>0</v>
      </c>
      <c r="N29" s="4">
        <v>0</v>
      </c>
      <c r="O29" s="4">
        <v>2107631000</v>
      </c>
      <c r="P29" s="4">
        <v>1999438000</v>
      </c>
    </row>
    <row r="30" spans="2:16">
      <c r="B30" s="713"/>
      <c r="C30" s="53">
        <v>7046</v>
      </c>
      <c r="D30" s="1" t="s">
        <v>582</v>
      </c>
      <c r="E30" s="4">
        <v>140570000</v>
      </c>
      <c r="F30" s="4">
        <v>158420000</v>
      </c>
      <c r="G30" s="4">
        <v>26334000</v>
      </c>
      <c r="H30" s="4">
        <v>26334000</v>
      </c>
      <c r="I30" s="4">
        <v>71000000</v>
      </c>
      <c r="J30" s="4">
        <v>800000</v>
      </c>
      <c r="K30" s="4">
        <v>0</v>
      </c>
      <c r="L30" s="4">
        <v>0</v>
      </c>
      <c r="M30" s="4">
        <v>0</v>
      </c>
      <c r="N30" s="4">
        <v>2497000</v>
      </c>
      <c r="O30" s="4">
        <v>237904000</v>
      </c>
      <c r="P30" s="4">
        <v>188051000</v>
      </c>
    </row>
    <row r="31" spans="2:16">
      <c r="B31" s="713"/>
      <c r="C31" s="53">
        <v>7047</v>
      </c>
      <c r="D31" s="1" t="s">
        <v>583</v>
      </c>
      <c r="E31" s="4">
        <v>331680000</v>
      </c>
      <c r="F31" s="4">
        <v>336080000</v>
      </c>
      <c r="G31" s="4">
        <v>52000000</v>
      </c>
      <c r="H31" s="4">
        <v>52000000</v>
      </c>
      <c r="I31" s="4">
        <v>111060000</v>
      </c>
      <c r="J31" s="4">
        <v>76060000</v>
      </c>
      <c r="K31" s="4">
        <v>0</v>
      </c>
      <c r="L31" s="4">
        <v>0</v>
      </c>
      <c r="M31" s="4">
        <v>2000000</v>
      </c>
      <c r="N31" s="4">
        <v>2000000</v>
      </c>
      <c r="O31" s="4">
        <v>496740000</v>
      </c>
      <c r="P31" s="4">
        <v>466140000</v>
      </c>
    </row>
    <row r="32" spans="2:16">
      <c r="B32" s="714"/>
      <c r="C32" s="53">
        <v>7049</v>
      </c>
      <c r="D32" s="1" t="s">
        <v>584</v>
      </c>
      <c r="E32" s="4">
        <v>33507649000</v>
      </c>
      <c r="F32" s="4">
        <v>37331987000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33507649000</v>
      </c>
      <c r="P32" s="4">
        <v>37331987000</v>
      </c>
    </row>
    <row r="33" spans="2:16">
      <c r="B33" s="716">
        <v>705</v>
      </c>
      <c r="C33" s="2"/>
      <c r="D33" s="55" t="s">
        <v>585</v>
      </c>
      <c r="E33" s="56">
        <f t="shared" ref="E33:J33" si="4">SUM(E34:E36)</f>
        <v>814941000</v>
      </c>
      <c r="F33" s="56">
        <f t="shared" si="4"/>
        <v>842341000</v>
      </c>
      <c r="G33" s="56">
        <f t="shared" si="4"/>
        <v>122800000</v>
      </c>
      <c r="H33" s="56">
        <f t="shared" si="4"/>
        <v>121606000</v>
      </c>
      <c r="I33" s="56">
        <f t="shared" si="4"/>
        <v>10000000</v>
      </c>
      <c r="J33" s="56">
        <f t="shared" si="4"/>
        <v>10000000</v>
      </c>
      <c r="K33" s="56">
        <v>0</v>
      </c>
      <c r="L33" s="56">
        <v>0</v>
      </c>
      <c r="M33" s="56">
        <f>SUM(M34:M36)</f>
        <v>46800000</v>
      </c>
      <c r="N33" s="56">
        <f>SUM(N34:N36)</f>
        <v>46800000</v>
      </c>
      <c r="O33" s="56">
        <f>SUM(O34:O36)</f>
        <v>994541000</v>
      </c>
      <c r="P33" s="56">
        <f>SUM(P34:P36)</f>
        <v>1020747000</v>
      </c>
    </row>
    <row r="34" spans="2:16">
      <c r="B34" s="716"/>
      <c r="C34" s="2">
        <v>7050</v>
      </c>
      <c r="D34" s="1" t="s">
        <v>586</v>
      </c>
      <c r="E34" s="4">
        <v>711497000</v>
      </c>
      <c r="F34" s="4">
        <v>742897000</v>
      </c>
      <c r="G34" s="4">
        <v>122800000</v>
      </c>
      <c r="H34" s="4">
        <v>121606000</v>
      </c>
      <c r="I34" s="4">
        <v>0</v>
      </c>
      <c r="J34" s="4">
        <v>0</v>
      </c>
      <c r="K34" s="4">
        <v>0</v>
      </c>
      <c r="L34" s="4">
        <v>0</v>
      </c>
      <c r="M34" s="4">
        <v>29800000</v>
      </c>
      <c r="N34" s="4">
        <v>29800000</v>
      </c>
      <c r="O34" s="4">
        <v>864097000</v>
      </c>
      <c r="P34" s="4">
        <v>894303000</v>
      </c>
    </row>
    <row r="35" spans="2:16">
      <c r="B35" s="716"/>
      <c r="C35" s="2">
        <v>7052</v>
      </c>
      <c r="D35" s="1" t="s">
        <v>587</v>
      </c>
      <c r="E35" s="4">
        <v>9794000</v>
      </c>
      <c r="F35" s="4">
        <v>9794000</v>
      </c>
      <c r="G35" s="4">
        <v>0</v>
      </c>
      <c r="H35" s="4">
        <v>0</v>
      </c>
      <c r="I35" s="4">
        <v>10000000</v>
      </c>
      <c r="J35" s="4">
        <v>10000000</v>
      </c>
      <c r="K35" s="4">
        <v>0</v>
      </c>
      <c r="L35" s="4">
        <v>0</v>
      </c>
      <c r="M35" s="4">
        <v>0</v>
      </c>
      <c r="N35" s="4">
        <v>0</v>
      </c>
      <c r="O35" s="4">
        <v>19794000</v>
      </c>
      <c r="P35" s="4">
        <v>19794000</v>
      </c>
    </row>
    <row r="36" spans="2:16">
      <c r="B36" s="716"/>
      <c r="C36" s="2">
        <v>7053</v>
      </c>
      <c r="D36" s="1" t="s">
        <v>588</v>
      </c>
      <c r="E36" s="4">
        <v>93650000</v>
      </c>
      <c r="F36" s="4">
        <v>89650000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17000000</v>
      </c>
      <c r="N36" s="4">
        <v>17000000</v>
      </c>
      <c r="O36" s="4">
        <v>110650000</v>
      </c>
      <c r="P36" s="4">
        <v>106650000</v>
      </c>
    </row>
    <row r="37" spans="2:16" ht="30">
      <c r="B37" s="716"/>
      <c r="C37" s="2">
        <v>706</v>
      </c>
      <c r="D37" s="55" t="s">
        <v>589</v>
      </c>
      <c r="E37" s="56">
        <f t="shared" ref="E37:P37" si="5">SUM(E38:E40)</f>
        <v>905940000</v>
      </c>
      <c r="F37" s="56">
        <f t="shared" si="5"/>
        <v>1304036000</v>
      </c>
      <c r="G37" s="56">
        <f t="shared" si="5"/>
        <v>12850000</v>
      </c>
      <c r="H37" s="56">
        <f t="shared" si="5"/>
        <v>12850000</v>
      </c>
      <c r="I37" s="56">
        <f t="shared" si="5"/>
        <v>415310000</v>
      </c>
      <c r="J37" s="56">
        <f t="shared" si="5"/>
        <v>415310000</v>
      </c>
      <c r="K37" s="56">
        <f t="shared" si="5"/>
        <v>999334000</v>
      </c>
      <c r="L37" s="56">
        <f t="shared" si="5"/>
        <v>1132070000</v>
      </c>
      <c r="M37" s="56">
        <f t="shared" si="5"/>
        <v>37577000</v>
      </c>
      <c r="N37" s="56">
        <f t="shared" si="5"/>
        <v>96677000</v>
      </c>
      <c r="O37" s="56">
        <f t="shared" si="5"/>
        <v>2371011000</v>
      </c>
      <c r="P37" s="56">
        <f t="shared" si="5"/>
        <v>2960943000</v>
      </c>
    </row>
    <row r="38" spans="2:16">
      <c r="B38" s="716"/>
      <c r="C38" s="2">
        <v>7061</v>
      </c>
      <c r="D38" s="1" t="s">
        <v>590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200000000</v>
      </c>
      <c r="L38" s="4">
        <v>200000000</v>
      </c>
      <c r="M38" s="4">
        <v>0</v>
      </c>
      <c r="N38" s="4">
        <v>0</v>
      </c>
      <c r="O38" s="4">
        <v>200000000</v>
      </c>
      <c r="P38" s="4">
        <v>200000000</v>
      </c>
    </row>
    <row r="39" spans="2:16">
      <c r="B39" s="716"/>
      <c r="C39" s="2">
        <v>7062</v>
      </c>
      <c r="D39" s="1" t="s">
        <v>591</v>
      </c>
      <c r="E39" s="4">
        <v>590934000</v>
      </c>
      <c r="F39" s="4">
        <v>623734000</v>
      </c>
      <c r="G39" s="4">
        <v>12850000</v>
      </c>
      <c r="H39" s="4">
        <v>12850000</v>
      </c>
      <c r="I39" s="4">
        <v>415310000</v>
      </c>
      <c r="J39" s="4">
        <v>415310000</v>
      </c>
      <c r="K39" s="4">
        <v>128630000</v>
      </c>
      <c r="L39" s="4">
        <v>128630000</v>
      </c>
      <c r="M39" s="4">
        <v>3200000</v>
      </c>
      <c r="N39" s="4">
        <v>82300000</v>
      </c>
      <c r="O39" s="4">
        <v>1150924000</v>
      </c>
      <c r="P39" s="4">
        <v>1262824000</v>
      </c>
    </row>
    <row r="40" spans="2:16">
      <c r="B40" s="716"/>
      <c r="C40" s="2">
        <v>7063</v>
      </c>
      <c r="D40" s="1" t="s">
        <v>592</v>
      </c>
      <c r="E40" s="4">
        <v>315006000</v>
      </c>
      <c r="F40" s="4">
        <v>680302000</v>
      </c>
      <c r="G40" s="4">
        <v>0</v>
      </c>
      <c r="H40" s="4">
        <v>0</v>
      </c>
      <c r="I40" s="4">
        <v>0</v>
      </c>
      <c r="J40" s="4">
        <v>0</v>
      </c>
      <c r="K40" s="4">
        <v>670704000</v>
      </c>
      <c r="L40" s="4">
        <v>803440000</v>
      </c>
      <c r="M40" s="4">
        <v>34377000</v>
      </c>
      <c r="N40" s="4">
        <v>14377000</v>
      </c>
      <c r="O40" s="4">
        <v>1020087000</v>
      </c>
      <c r="P40" s="4">
        <v>1498119000</v>
      </c>
    </row>
    <row r="41" spans="2:16">
      <c r="B41" s="716">
        <v>707</v>
      </c>
      <c r="C41" s="2"/>
      <c r="D41" s="55" t="s">
        <v>593</v>
      </c>
      <c r="E41" s="56">
        <f t="shared" ref="E41:P41" si="6">SUM(E42:E46)</f>
        <v>4804150000</v>
      </c>
      <c r="F41" s="56">
        <f t="shared" si="6"/>
        <v>4804150000</v>
      </c>
      <c r="G41" s="56">
        <f t="shared" si="6"/>
        <v>103260000</v>
      </c>
      <c r="H41" s="56">
        <f t="shared" si="6"/>
        <v>103260000</v>
      </c>
      <c r="I41" s="56">
        <f t="shared" si="6"/>
        <v>448700000</v>
      </c>
      <c r="J41" s="56">
        <f t="shared" si="6"/>
        <v>699269000</v>
      </c>
      <c r="K41" s="56">
        <f t="shared" si="6"/>
        <v>306095000</v>
      </c>
      <c r="L41" s="56">
        <f t="shared" si="6"/>
        <v>306095000</v>
      </c>
      <c r="M41" s="56">
        <f t="shared" si="6"/>
        <v>255469000</v>
      </c>
      <c r="N41" s="56">
        <f t="shared" si="6"/>
        <v>255469000</v>
      </c>
      <c r="O41" s="56">
        <f t="shared" si="6"/>
        <v>5917674000</v>
      </c>
      <c r="P41" s="56">
        <f t="shared" si="6"/>
        <v>6168243000</v>
      </c>
    </row>
    <row r="42" spans="2:16">
      <c r="B42" s="716"/>
      <c r="C42" s="2">
        <v>7070</v>
      </c>
      <c r="D42" s="1" t="s">
        <v>594</v>
      </c>
      <c r="E42" s="4">
        <v>1058783000</v>
      </c>
      <c r="F42" s="4">
        <v>1057307000</v>
      </c>
      <c r="G42" s="4">
        <v>29800000</v>
      </c>
      <c r="H42" s="4">
        <v>29800000</v>
      </c>
      <c r="I42" s="4">
        <v>168000000</v>
      </c>
      <c r="J42" s="4">
        <v>344069000</v>
      </c>
      <c r="K42" s="4">
        <v>306095000</v>
      </c>
      <c r="L42" s="4">
        <v>306095000</v>
      </c>
      <c r="M42" s="4">
        <v>0</v>
      </c>
      <c r="N42" s="4">
        <v>0</v>
      </c>
      <c r="O42" s="4">
        <v>1562678000</v>
      </c>
      <c r="P42" s="4">
        <v>1737271000</v>
      </c>
    </row>
    <row r="43" spans="2:16">
      <c r="B43" s="716"/>
      <c r="C43" s="2">
        <v>7071</v>
      </c>
      <c r="D43" s="1" t="s">
        <v>595</v>
      </c>
      <c r="E43" s="4">
        <v>19286000</v>
      </c>
      <c r="F43" s="4">
        <v>18518000</v>
      </c>
      <c r="G43" s="4">
        <v>59000000</v>
      </c>
      <c r="H43" s="4">
        <v>59000000</v>
      </c>
      <c r="I43" s="4">
        <v>70000000</v>
      </c>
      <c r="J43" s="4">
        <v>29500000</v>
      </c>
      <c r="K43" s="4">
        <v>0</v>
      </c>
      <c r="L43" s="4">
        <v>0</v>
      </c>
      <c r="M43" s="4">
        <v>400000</v>
      </c>
      <c r="N43" s="4">
        <v>400000</v>
      </c>
      <c r="O43" s="4">
        <v>148686000</v>
      </c>
      <c r="P43" s="4">
        <v>107418000</v>
      </c>
    </row>
    <row r="44" spans="2:16">
      <c r="B44" s="716"/>
      <c r="C44" s="2">
        <v>7072</v>
      </c>
      <c r="D44" s="1" t="s">
        <v>596</v>
      </c>
      <c r="E44" s="4">
        <v>3231500000</v>
      </c>
      <c r="F44" s="4">
        <v>3231500000</v>
      </c>
      <c r="G44" s="4">
        <v>1000000</v>
      </c>
      <c r="H44" s="4">
        <v>1000000</v>
      </c>
      <c r="I44" s="4">
        <v>130000000</v>
      </c>
      <c r="J44" s="4">
        <v>245000000</v>
      </c>
      <c r="K44" s="4">
        <v>0</v>
      </c>
      <c r="L44" s="4">
        <v>0</v>
      </c>
      <c r="M44" s="4">
        <v>0</v>
      </c>
      <c r="N44" s="4">
        <v>0</v>
      </c>
      <c r="O44" s="4">
        <v>3362500000</v>
      </c>
      <c r="P44" s="4">
        <v>3477500000</v>
      </c>
    </row>
    <row r="45" spans="2:16">
      <c r="B45" s="716"/>
      <c r="C45" s="2">
        <v>7074</v>
      </c>
      <c r="D45" s="1" t="s">
        <v>597</v>
      </c>
      <c r="E45" s="4">
        <v>448000000</v>
      </c>
      <c r="F45" s="4">
        <v>448000000</v>
      </c>
      <c r="G45" s="4">
        <v>0</v>
      </c>
      <c r="H45" s="4">
        <v>0</v>
      </c>
      <c r="I45" s="4">
        <v>64000000</v>
      </c>
      <c r="J45" s="4">
        <v>64000000</v>
      </c>
      <c r="K45" s="4">
        <v>0</v>
      </c>
      <c r="L45" s="4">
        <v>0</v>
      </c>
      <c r="M45" s="4">
        <v>255069000</v>
      </c>
      <c r="N45" s="4">
        <v>255069000</v>
      </c>
      <c r="O45" s="4">
        <v>767069000</v>
      </c>
      <c r="P45" s="4">
        <v>767069000</v>
      </c>
    </row>
    <row r="46" spans="2:16">
      <c r="B46" s="716"/>
      <c r="C46" s="2">
        <v>7076</v>
      </c>
      <c r="D46" s="1" t="s">
        <v>598</v>
      </c>
      <c r="E46" s="4">
        <v>46581000</v>
      </c>
      <c r="F46" s="4">
        <v>48825000</v>
      </c>
      <c r="G46" s="4">
        <v>13460000</v>
      </c>
      <c r="H46" s="4">
        <v>13460000</v>
      </c>
      <c r="I46" s="4">
        <v>16700000</v>
      </c>
      <c r="J46" s="4">
        <v>16700000</v>
      </c>
      <c r="K46" s="4">
        <v>0</v>
      </c>
      <c r="L46" s="4">
        <v>0</v>
      </c>
      <c r="M46" s="4">
        <v>0</v>
      </c>
      <c r="N46" s="4">
        <v>0</v>
      </c>
      <c r="O46" s="4">
        <v>76741000</v>
      </c>
      <c r="P46" s="4">
        <v>78985000</v>
      </c>
    </row>
    <row r="47" spans="2:16" ht="30">
      <c r="B47" s="716">
        <v>708</v>
      </c>
      <c r="C47" s="2"/>
      <c r="D47" s="55" t="s">
        <v>599</v>
      </c>
      <c r="E47" s="56">
        <f t="shared" ref="E47:J47" si="7">SUM(E48:E51)</f>
        <v>3917098000</v>
      </c>
      <c r="F47" s="56">
        <f t="shared" si="7"/>
        <v>3988863000</v>
      </c>
      <c r="G47" s="56">
        <f t="shared" si="7"/>
        <v>126194000</v>
      </c>
      <c r="H47" s="56">
        <f t="shared" si="7"/>
        <v>126194000</v>
      </c>
      <c r="I47" s="56">
        <f t="shared" si="7"/>
        <v>190064000</v>
      </c>
      <c r="J47" s="56">
        <f t="shared" si="7"/>
        <v>453914000</v>
      </c>
      <c r="K47" s="56">
        <v>0</v>
      </c>
      <c r="L47" s="56">
        <v>0</v>
      </c>
      <c r="M47" s="56">
        <f>SUM(M48:M51)</f>
        <v>43085000</v>
      </c>
      <c r="N47" s="56">
        <f>SUM(N48:N51)</f>
        <v>45324000</v>
      </c>
      <c r="O47" s="56">
        <f>SUM(O48:O51)</f>
        <v>4276441000</v>
      </c>
      <c r="P47" s="56">
        <f>SUM(P48:P51)</f>
        <v>4614295000</v>
      </c>
    </row>
    <row r="48" spans="2:16">
      <c r="B48" s="716"/>
      <c r="C48" s="2">
        <v>7081</v>
      </c>
      <c r="D48" s="1" t="s">
        <v>600</v>
      </c>
      <c r="E48" s="4">
        <v>346628000</v>
      </c>
      <c r="F48" s="4">
        <v>348528000</v>
      </c>
      <c r="G48" s="4">
        <v>84084000</v>
      </c>
      <c r="H48" s="4">
        <v>84084000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841000</v>
      </c>
      <c r="O48" s="4">
        <v>430712000</v>
      </c>
      <c r="P48" s="4">
        <v>433453000</v>
      </c>
    </row>
    <row r="49" spans="2:19">
      <c r="B49" s="716"/>
      <c r="C49" s="2">
        <v>7082</v>
      </c>
      <c r="D49" s="1" t="s">
        <v>601</v>
      </c>
      <c r="E49" s="4">
        <v>3401723000</v>
      </c>
      <c r="F49" s="4">
        <v>3433688000</v>
      </c>
      <c r="G49" s="4">
        <v>42110000</v>
      </c>
      <c r="H49" s="4">
        <v>42110000</v>
      </c>
      <c r="I49" s="4">
        <v>190064000</v>
      </c>
      <c r="J49" s="4">
        <v>453914000</v>
      </c>
      <c r="K49" s="4">
        <v>0</v>
      </c>
      <c r="L49" s="4">
        <v>0</v>
      </c>
      <c r="M49" s="4">
        <v>43085000</v>
      </c>
      <c r="N49" s="4">
        <v>43085000</v>
      </c>
      <c r="O49" s="4">
        <v>3676982000</v>
      </c>
      <c r="P49" s="4">
        <v>3972797000</v>
      </c>
    </row>
    <row r="50" spans="2:19" ht="30">
      <c r="B50" s="716"/>
      <c r="C50" s="2">
        <v>7083</v>
      </c>
      <c r="D50" s="14" t="s">
        <v>602</v>
      </c>
      <c r="E50" s="4">
        <v>156825000</v>
      </c>
      <c r="F50" s="4">
        <v>194325000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156825000</v>
      </c>
      <c r="P50" s="4">
        <v>194325000</v>
      </c>
    </row>
    <row r="51" spans="2:19" ht="30">
      <c r="B51" s="692"/>
      <c r="C51" s="58">
        <v>7084</v>
      </c>
      <c r="D51" s="59" t="s">
        <v>603</v>
      </c>
      <c r="E51" s="60">
        <v>11922000</v>
      </c>
      <c r="F51" s="60">
        <v>12322000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1398000</v>
      </c>
      <c r="O51" s="60">
        <v>11922000</v>
      </c>
      <c r="P51" s="60">
        <v>13720000</v>
      </c>
    </row>
    <row r="52" spans="2:19">
      <c r="B52" s="716">
        <v>709</v>
      </c>
      <c r="C52" s="1"/>
      <c r="D52" s="57" t="s">
        <v>605</v>
      </c>
      <c r="E52" s="56">
        <f t="shared" ref="E52:P52" si="8">SUM(E53:E60)</f>
        <v>18060724000</v>
      </c>
      <c r="F52" s="56">
        <f t="shared" si="8"/>
        <v>18356001000</v>
      </c>
      <c r="G52" s="56">
        <f t="shared" si="8"/>
        <v>57120000</v>
      </c>
      <c r="H52" s="56">
        <f t="shared" si="8"/>
        <v>57121000</v>
      </c>
      <c r="I52" s="56">
        <f t="shared" si="8"/>
        <v>3779884000</v>
      </c>
      <c r="J52" s="56">
        <f t="shared" si="8"/>
        <v>3614959000</v>
      </c>
      <c r="K52" s="56">
        <f t="shared" si="8"/>
        <v>140585000</v>
      </c>
      <c r="L52" s="56">
        <f t="shared" si="8"/>
        <v>345995000</v>
      </c>
      <c r="M52" s="56">
        <f t="shared" si="8"/>
        <v>531010000</v>
      </c>
      <c r="N52" s="56">
        <f t="shared" si="8"/>
        <v>458127000</v>
      </c>
      <c r="O52" s="56">
        <f t="shared" si="8"/>
        <v>22569323000</v>
      </c>
      <c r="P52" s="56">
        <f t="shared" si="8"/>
        <v>22832203000</v>
      </c>
      <c r="Q52" s="32"/>
      <c r="S52" s="32"/>
    </row>
    <row r="53" spans="2:19">
      <c r="B53" s="716"/>
      <c r="C53" s="2">
        <v>7090</v>
      </c>
      <c r="D53" s="1" t="s">
        <v>606</v>
      </c>
      <c r="E53" s="4">
        <v>317718000</v>
      </c>
      <c r="F53" s="4">
        <v>379215000</v>
      </c>
      <c r="G53" s="4">
        <v>0</v>
      </c>
      <c r="H53" s="4">
        <v>0</v>
      </c>
      <c r="I53" s="4">
        <v>8150000</v>
      </c>
      <c r="J53" s="4">
        <v>11504000</v>
      </c>
      <c r="K53" s="4">
        <v>10375000</v>
      </c>
      <c r="L53" s="4">
        <v>31285000</v>
      </c>
      <c r="M53" s="4">
        <v>5100000</v>
      </c>
      <c r="N53" s="4">
        <v>9106000</v>
      </c>
      <c r="O53" s="4">
        <v>341343000</v>
      </c>
      <c r="P53" s="4">
        <v>431110000</v>
      </c>
      <c r="Q53" s="32"/>
      <c r="S53" s="32"/>
    </row>
    <row r="54" spans="2:19" ht="30">
      <c r="B54" s="716"/>
      <c r="C54" s="2">
        <v>7091</v>
      </c>
      <c r="D54" s="14" t="s">
        <v>607</v>
      </c>
      <c r="E54" s="4">
        <v>849244000</v>
      </c>
      <c r="F54" s="4">
        <v>875571000</v>
      </c>
      <c r="G54" s="4">
        <v>21170000</v>
      </c>
      <c r="H54" s="4">
        <v>21170000</v>
      </c>
      <c r="I54" s="4">
        <v>21838000</v>
      </c>
      <c r="J54" s="4">
        <v>17728000</v>
      </c>
      <c r="K54" s="4">
        <v>100000000</v>
      </c>
      <c r="L54" s="4">
        <v>284500000</v>
      </c>
      <c r="M54" s="4">
        <v>8300000</v>
      </c>
      <c r="N54" s="4">
        <v>7500000</v>
      </c>
      <c r="O54" s="4">
        <v>1000552000</v>
      </c>
      <c r="P54" s="4">
        <v>1206469000</v>
      </c>
      <c r="Q54" s="32"/>
      <c r="S54" s="32"/>
    </row>
    <row r="55" spans="2:19">
      <c r="B55" s="716"/>
      <c r="C55" s="2">
        <v>7092</v>
      </c>
      <c r="D55" s="1" t="s">
        <v>18</v>
      </c>
      <c r="E55" s="4">
        <v>695905000</v>
      </c>
      <c r="F55" s="4">
        <v>799646000</v>
      </c>
      <c r="G55" s="4">
        <v>11650000</v>
      </c>
      <c r="H55" s="4">
        <v>11650000</v>
      </c>
      <c r="I55" s="4">
        <v>36768000</v>
      </c>
      <c r="J55" s="4">
        <v>43051000</v>
      </c>
      <c r="K55" s="4">
        <v>30210000</v>
      </c>
      <c r="L55" s="4">
        <v>30210000</v>
      </c>
      <c r="M55" s="4">
        <v>34103000</v>
      </c>
      <c r="N55" s="4">
        <v>36785000</v>
      </c>
      <c r="O55" s="4">
        <v>808636000</v>
      </c>
      <c r="P55" s="4">
        <v>921342000</v>
      </c>
      <c r="Q55" s="32"/>
      <c r="S55" s="32"/>
    </row>
    <row r="56" spans="2:19">
      <c r="B56" s="716"/>
      <c r="C56" s="2">
        <v>7094</v>
      </c>
      <c r="D56" s="1" t="s">
        <v>608</v>
      </c>
      <c r="E56" s="4">
        <v>2026412000</v>
      </c>
      <c r="F56" s="4">
        <v>2065066000</v>
      </c>
      <c r="G56" s="4">
        <v>18300000</v>
      </c>
      <c r="H56" s="4">
        <v>18301000</v>
      </c>
      <c r="I56" s="4">
        <v>3363048000</v>
      </c>
      <c r="J56" s="4">
        <v>3199344000</v>
      </c>
      <c r="K56" s="4">
        <v>0</v>
      </c>
      <c r="L56" s="4">
        <v>0</v>
      </c>
      <c r="M56" s="4">
        <v>350070000</v>
      </c>
      <c r="N56" s="4">
        <v>274864000</v>
      </c>
      <c r="O56" s="4">
        <v>5757830000</v>
      </c>
      <c r="P56" s="4">
        <v>5557575000</v>
      </c>
      <c r="Q56" s="32"/>
      <c r="S56" s="32"/>
    </row>
    <row r="57" spans="2:19" ht="30">
      <c r="B57" s="716"/>
      <c r="C57" s="2">
        <v>7095</v>
      </c>
      <c r="D57" s="14" t="s">
        <v>609</v>
      </c>
      <c r="E57" s="4">
        <v>17675000</v>
      </c>
      <c r="F57" s="4">
        <v>16390000</v>
      </c>
      <c r="G57" s="4">
        <v>0</v>
      </c>
      <c r="H57" s="4">
        <v>0</v>
      </c>
      <c r="I57" s="4">
        <v>250000</v>
      </c>
      <c r="J57" s="4">
        <v>250000</v>
      </c>
      <c r="K57" s="4">
        <v>0</v>
      </c>
      <c r="L57" s="4">
        <v>0</v>
      </c>
      <c r="M57" s="4">
        <v>1460000</v>
      </c>
      <c r="N57" s="4">
        <v>1460000</v>
      </c>
      <c r="O57" s="4">
        <v>19385000</v>
      </c>
      <c r="P57" s="4">
        <v>18100000</v>
      </c>
      <c r="Q57" s="32"/>
      <c r="S57" s="32"/>
    </row>
    <row r="58" spans="2:19">
      <c r="B58" s="716"/>
      <c r="C58" s="2">
        <v>7096</v>
      </c>
      <c r="D58" s="1" t="s">
        <v>610</v>
      </c>
      <c r="E58" s="4">
        <v>13649885000</v>
      </c>
      <c r="F58" s="4">
        <v>13949986000</v>
      </c>
      <c r="G58" s="4">
        <v>6000000</v>
      </c>
      <c r="H58" s="4">
        <v>6000000</v>
      </c>
      <c r="I58" s="4">
        <v>246000000</v>
      </c>
      <c r="J58" s="4">
        <v>246002000</v>
      </c>
      <c r="K58" s="4">
        <v>0</v>
      </c>
      <c r="L58" s="4">
        <v>0</v>
      </c>
      <c r="M58" s="4">
        <v>0</v>
      </c>
      <c r="N58" s="4">
        <v>0</v>
      </c>
      <c r="O58" s="4">
        <v>13901885000</v>
      </c>
      <c r="P58" s="4">
        <v>14201988000</v>
      </c>
      <c r="Q58" s="32"/>
      <c r="S58" s="32"/>
    </row>
    <row r="59" spans="2:19">
      <c r="B59" s="716"/>
      <c r="C59" s="2">
        <v>7097</v>
      </c>
      <c r="D59" s="1" t="s">
        <v>611</v>
      </c>
      <c r="E59" s="4">
        <v>263196000</v>
      </c>
      <c r="F59" s="4">
        <v>249257000</v>
      </c>
      <c r="G59" s="4">
        <v>0</v>
      </c>
      <c r="H59" s="4">
        <v>0</v>
      </c>
      <c r="I59" s="4">
        <v>97580000</v>
      </c>
      <c r="J59" s="4">
        <v>97080000</v>
      </c>
      <c r="K59" s="4">
        <v>0</v>
      </c>
      <c r="L59" s="4">
        <v>0</v>
      </c>
      <c r="M59" s="4">
        <v>5787000</v>
      </c>
      <c r="N59" s="4">
        <v>6472000</v>
      </c>
      <c r="O59" s="4">
        <v>366563000</v>
      </c>
      <c r="P59" s="4">
        <v>352809000</v>
      </c>
      <c r="Q59" s="32"/>
      <c r="S59" s="32"/>
    </row>
    <row r="60" spans="2:19">
      <c r="B60" s="716"/>
      <c r="C60" s="2">
        <v>7098</v>
      </c>
      <c r="D60" s="1" t="s">
        <v>612</v>
      </c>
      <c r="E60" s="4">
        <v>240689000</v>
      </c>
      <c r="F60" s="4">
        <v>20870000</v>
      </c>
      <c r="G60" s="4">
        <v>0</v>
      </c>
      <c r="H60" s="4">
        <v>0</v>
      </c>
      <c r="I60" s="4">
        <v>6250000</v>
      </c>
      <c r="J60" s="4">
        <v>0</v>
      </c>
      <c r="K60" s="4">
        <v>0</v>
      </c>
      <c r="L60" s="4">
        <v>0</v>
      </c>
      <c r="M60" s="4">
        <v>126190000</v>
      </c>
      <c r="N60" s="4">
        <v>121940000</v>
      </c>
      <c r="O60" s="4">
        <v>373129000</v>
      </c>
      <c r="P60" s="4">
        <v>142810000</v>
      </c>
      <c r="Q60" s="32"/>
      <c r="S60" s="32"/>
    </row>
    <row r="61" spans="2:19">
      <c r="B61" s="716">
        <v>710</v>
      </c>
      <c r="C61" s="2"/>
      <c r="D61" s="57" t="s">
        <v>613</v>
      </c>
      <c r="E61" s="56">
        <f t="shared" ref="E61:P61" si="9">SUM(E62:E66)</f>
        <v>33894892000</v>
      </c>
      <c r="F61" s="56">
        <f t="shared" si="9"/>
        <v>35986152000</v>
      </c>
      <c r="G61" s="56">
        <f t="shared" si="9"/>
        <v>27900000</v>
      </c>
      <c r="H61" s="56">
        <f t="shared" si="9"/>
        <v>27900000</v>
      </c>
      <c r="I61" s="56">
        <f t="shared" si="9"/>
        <v>69150000</v>
      </c>
      <c r="J61" s="56">
        <f t="shared" si="9"/>
        <v>58260000</v>
      </c>
      <c r="K61" s="56">
        <f t="shared" si="9"/>
        <v>179500000</v>
      </c>
      <c r="L61" s="56">
        <f t="shared" si="9"/>
        <v>183000000</v>
      </c>
      <c r="M61" s="56">
        <f t="shared" si="9"/>
        <v>50586000</v>
      </c>
      <c r="N61" s="56">
        <f t="shared" si="9"/>
        <v>43586000</v>
      </c>
      <c r="O61" s="56">
        <f t="shared" si="9"/>
        <v>34222028000</v>
      </c>
      <c r="P61" s="56">
        <f t="shared" si="9"/>
        <v>36298898000</v>
      </c>
      <c r="Q61" s="32"/>
      <c r="S61" s="32"/>
    </row>
    <row r="62" spans="2:19">
      <c r="B62" s="716"/>
      <c r="C62" s="2">
        <v>7100</v>
      </c>
      <c r="D62" s="1" t="s">
        <v>614</v>
      </c>
      <c r="E62" s="4">
        <v>29423234000</v>
      </c>
      <c r="F62" s="4">
        <v>31486584000</v>
      </c>
      <c r="G62" s="4">
        <v>27900000</v>
      </c>
      <c r="H62" s="4">
        <v>27900000</v>
      </c>
      <c r="I62" s="4">
        <v>69150000</v>
      </c>
      <c r="J62" s="4">
        <v>58260000</v>
      </c>
      <c r="K62" s="4">
        <v>179500000</v>
      </c>
      <c r="L62" s="4">
        <v>183000000</v>
      </c>
      <c r="M62" s="4">
        <v>50586000</v>
      </c>
      <c r="N62" s="4">
        <v>43586000</v>
      </c>
      <c r="O62" s="4">
        <v>29750370000</v>
      </c>
      <c r="P62" s="4">
        <v>31799330000</v>
      </c>
      <c r="Q62" s="32"/>
      <c r="S62" s="32"/>
    </row>
    <row r="63" spans="2:19">
      <c r="B63" s="716"/>
      <c r="C63" s="2">
        <v>7101</v>
      </c>
      <c r="D63" s="1" t="s">
        <v>615</v>
      </c>
      <c r="E63" s="4">
        <v>507100000</v>
      </c>
      <c r="F63" s="4">
        <v>500910000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507100000</v>
      </c>
      <c r="P63" s="4">
        <v>500910000</v>
      </c>
      <c r="Q63" s="32"/>
      <c r="S63" s="32"/>
    </row>
    <row r="64" spans="2:19">
      <c r="B64" s="716"/>
      <c r="C64" s="2">
        <v>7102</v>
      </c>
      <c r="D64" s="1" t="s">
        <v>616</v>
      </c>
      <c r="E64" s="4">
        <v>1193474000</v>
      </c>
      <c r="F64" s="4">
        <v>1193474000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1193474000</v>
      </c>
      <c r="P64" s="4">
        <v>1193474000</v>
      </c>
      <c r="Q64" s="32"/>
      <c r="S64" s="32"/>
    </row>
    <row r="65" spans="2:19">
      <c r="B65" s="716"/>
      <c r="C65" s="2">
        <v>7104</v>
      </c>
      <c r="D65" s="1" t="s">
        <v>617</v>
      </c>
      <c r="E65" s="4">
        <v>2733084000</v>
      </c>
      <c r="F65" s="4">
        <v>2772544000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2733084000</v>
      </c>
      <c r="P65" s="4">
        <v>2772544000</v>
      </c>
      <c r="Q65" s="32"/>
      <c r="S65" s="32"/>
    </row>
    <row r="66" spans="2:19" ht="15.75" thickBot="1">
      <c r="B66" s="716"/>
      <c r="C66" s="2">
        <v>7107</v>
      </c>
      <c r="D66" s="1" t="s">
        <v>618</v>
      </c>
      <c r="E66" s="4">
        <v>38000000</v>
      </c>
      <c r="F66" s="4">
        <v>32640000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38000000</v>
      </c>
      <c r="P66" s="4">
        <v>32640000</v>
      </c>
      <c r="Q66" s="32"/>
      <c r="S66" s="32"/>
    </row>
    <row r="67" spans="2:19" ht="15.75" thickBot="1">
      <c r="B67" s="717" t="s">
        <v>604</v>
      </c>
      <c r="C67" s="718"/>
      <c r="D67" s="61"/>
      <c r="E67" s="62">
        <f t="shared" ref="E67:P67" si="10">SUM(E61+E52+E47+E41+E37+E33+E24+E18+E13+E6)</f>
        <v>138413565000</v>
      </c>
      <c r="F67" s="62">
        <f t="shared" si="10"/>
        <v>146436486000</v>
      </c>
      <c r="G67" s="62">
        <f t="shared" si="10"/>
        <v>3142174000</v>
      </c>
      <c r="H67" s="62">
        <f t="shared" si="10"/>
        <v>3320815000</v>
      </c>
      <c r="I67" s="62">
        <f t="shared" si="10"/>
        <v>6517459000</v>
      </c>
      <c r="J67" s="62">
        <f t="shared" si="10"/>
        <v>6971800000</v>
      </c>
      <c r="K67" s="62">
        <f t="shared" si="10"/>
        <v>5965414000</v>
      </c>
      <c r="L67" s="62">
        <f t="shared" si="10"/>
        <v>6068206000</v>
      </c>
      <c r="M67" s="63">
        <f t="shared" si="10"/>
        <v>3578169000</v>
      </c>
      <c r="N67" s="63">
        <f t="shared" si="10"/>
        <v>4202253000</v>
      </c>
      <c r="O67" s="63">
        <f t="shared" si="10"/>
        <v>157616781000</v>
      </c>
      <c r="P67" s="64">
        <f t="shared" si="10"/>
        <v>166999560000</v>
      </c>
    </row>
  </sheetData>
  <mergeCells count="19">
    <mergeCell ref="B67:C67"/>
    <mergeCell ref="B52:B60"/>
    <mergeCell ref="B61:B66"/>
    <mergeCell ref="B33:B40"/>
    <mergeCell ref="B41:B46"/>
    <mergeCell ref="B47:B51"/>
    <mergeCell ref="B24:B32"/>
    <mergeCell ref="B13:B17"/>
    <mergeCell ref="B18:B23"/>
    <mergeCell ref="B3:B5"/>
    <mergeCell ref="B6:B12"/>
    <mergeCell ref="C3:C5"/>
    <mergeCell ref="D3:D5"/>
    <mergeCell ref="E3:P3"/>
    <mergeCell ref="E4:H4"/>
    <mergeCell ref="I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D2" sqref="D2"/>
    </sheetView>
  </sheetViews>
  <sheetFormatPr defaultRowHeight="15"/>
  <cols>
    <col min="2" max="2" width="11.85546875" customWidth="1"/>
    <col min="3" max="3" width="12.7109375" customWidth="1"/>
    <col min="4" max="4" width="15.85546875" customWidth="1"/>
    <col min="5" max="5" width="19.5703125" customWidth="1"/>
    <col min="6" max="6" width="39.5703125" customWidth="1"/>
    <col min="7" max="18" width="17.28515625" customWidth="1"/>
  </cols>
  <sheetData>
    <row r="2" spans="2:18">
      <c r="B2" s="603" t="s">
        <v>511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26001</v>
      </c>
      <c r="C6" s="786" t="s">
        <v>511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6"/>
      <c r="F7" s="33" t="s">
        <v>820</v>
      </c>
      <c r="G7" s="34">
        <f>SUM(G8)</f>
        <v>93628000</v>
      </c>
      <c r="H7" s="34">
        <f t="shared" ref="H7:R7" si="0">SUM(H8)</f>
        <v>94628000</v>
      </c>
      <c r="I7" s="34">
        <f t="shared" si="0"/>
        <v>0</v>
      </c>
      <c r="J7" s="34">
        <f t="shared" si="0"/>
        <v>0</v>
      </c>
      <c r="K7" s="34">
        <f t="shared" si="0"/>
        <v>38680000</v>
      </c>
      <c r="L7" s="34">
        <f t="shared" si="0"/>
        <v>38680000</v>
      </c>
      <c r="M7" s="34">
        <f t="shared" si="0"/>
        <v>0</v>
      </c>
      <c r="N7" s="34">
        <f t="shared" si="0"/>
        <v>0</v>
      </c>
      <c r="O7" s="34">
        <f t="shared" si="0"/>
        <v>18000000</v>
      </c>
      <c r="P7" s="34">
        <f t="shared" si="0"/>
        <v>36200000</v>
      </c>
      <c r="Q7" s="34">
        <f t="shared" si="0"/>
        <v>150308000</v>
      </c>
      <c r="R7" s="34">
        <f t="shared" si="0"/>
        <v>169508000</v>
      </c>
    </row>
    <row r="8" spans="2:18">
      <c r="B8" s="802"/>
      <c r="C8" s="166"/>
      <c r="D8" s="2">
        <v>10</v>
      </c>
      <c r="E8" s="1"/>
      <c r="F8" s="1" t="s">
        <v>820</v>
      </c>
      <c r="G8" s="4">
        <f>SUM(G9+G13+G21+G23)</f>
        <v>93628000</v>
      </c>
      <c r="H8" s="4">
        <f t="shared" ref="H8:R8" si="1">SUM(H9+H13+H21+H23)</f>
        <v>94628000</v>
      </c>
      <c r="I8" s="4">
        <f t="shared" si="1"/>
        <v>0</v>
      </c>
      <c r="J8" s="4">
        <f t="shared" si="1"/>
        <v>0</v>
      </c>
      <c r="K8" s="4">
        <f t="shared" si="1"/>
        <v>38680000</v>
      </c>
      <c r="L8" s="4">
        <f t="shared" si="1"/>
        <v>38680000</v>
      </c>
      <c r="M8" s="4">
        <f t="shared" si="1"/>
        <v>0</v>
      </c>
      <c r="N8" s="4">
        <f t="shared" si="1"/>
        <v>0</v>
      </c>
      <c r="O8" s="4">
        <f t="shared" si="1"/>
        <v>18000000</v>
      </c>
      <c r="P8" s="4">
        <f t="shared" si="1"/>
        <v>36200000</v>
      </c>
      <c r="Q8" s="4">
        <f t="shared" si="1"/>
        <v>150308000</v>
      </c>
      <c r="R8" s="4">
        <f t="shared" si="1"/>
        <v>169508000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SUM(G10:G12)</f>
        <v>54390000</v>
      </c>
      <c r="H9" s="103">
        <f t="shared" ref="H9:R9" si="2">SUM(H10:H12)</f>
        <v>55390000</v>
      </c>
      <c r="I9" s="103">
        <f t="shared" si="2"/>
        <v>0</v>
      </c>
      <c r="J9" s="103">
        <f t="shared" si="2"/>
        <v>0</v>
      </c>
      <c r="K9" s="103">
        <f t="shared" si="2"/>
        <v>4300000</v>
      </c>
      <c r="L9" s="103">
        <f t="shared" si="2"/>
        <v>4300000</v>
      </c>
      <c r="M9" s="103">
        <f t="shared" si="2"/>
        <v>0</v>
      </c>
      <c r="N9" s="103">
        <f t="shared" si="2"/>
        <v>0</v>
      </c>
      <c r="O9" s="103">
        <f t="shared" si="2"/>
        <v>0</v>
      </c>
      <c r="P9" s="103">
        <f t="shared" si="2"/>
        <v>0</v>
      </c>
      <c r="Q9" s="103">
        <f t="shared" si="2"/>
        <v>58690000</v>
      </c>
      <c r="R9" s="103">
        <f t="shared" si="2"/>
        <v>59690000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22789000</v>
      </c>
      <c r="H10" s="4">
        <v>23885000</v>
      </c>
      <c r="I10" s="4">
        <v>0</v>
      </c>
      <c r="J10" s="4">
        <v>0</v>
      </c>
      <c r="K10" s="4">
        <v>3000000</v>
      </c>
      <c r="L10" s="4">
        <v>3000000</v>
      </c>
      <c r="M10" s="4">
        <v>0</v>
      </c>
      <c r="N10" s="4">
        <v>0</v>
      </c>
      <c r="O10" s="4">
        <v>0</v>
      </c>
      <c r="P10" s="4">
        <v>0</v>
      </c>
      <c r="Q10" s="4">
        <v>25789000</v>
      </c>
      <c r="R10" s="4">
        <v>26885000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7395000</v>
      </c>
      <c r="H11" s="4">
        <v>7885000</v>
      </c>
      <c r="I11" s="4">
        <v>0</v>
      </c>
      <c r="J11" s="4">
        <v>0</v>
      </c>
      <c r="K11" s="4">
        <v>1300000</v>
      </c>
      <c r="L11" s="4">
        <v>1300000</v>
      </c>
      <c r="M11" s="4">
        <v>0</v>
      </c>
      <c r="N11" s="4">
        <v>0</v>
      </c>
      <c r="O11" s="4">
        <v>0</v>
      </c>
      <c r="P11" s="4">
        <v>0</v>
      </c>
      <c r="Q11" s="4">
        <v>8695000</v>
      </c>
      <c r="R11" s="4">
        <v>9185000</v>
      </c>
    </row>
    <row r="12" spans="2:18">
      <c r="B12" s="802"/>
      <c r="C12" s="166"/>
      <c r="D12" s="166"/>
      <c r="E12" s="2">
        <v>404</v>
      </c>
      <c r="F12" s="1" t="s">
        <v>392</v>
      </c>
      <c r="G12" s="4">
        <v>24206000</v>
      </c>
      <c r="H12" s="4">
        <v>23620000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24206000</v>
      </c>
      <c r="R12" s="4">
        <v>23620000</v>
      </c>
    </row>
    <row r="13" spans="2:18">
      <c r="B13" s="802"/>
      <c r="C13" s="162"/>
      <c r="D13" s="162">
        <v>42</v>
      </c>
      <c r="E13" s="99"/>
      <c r="F13" s="99" t="s">
        <v>394</v>
      </c>
      <c r="G13" s="103">
        <f>SUM(G14:G20)</f>
        <v>37250000</v>
      </c>
      <c r="H13" s="103">
        <f t="shared" ref="H13:R13" si="3">SUM(H14:H20)</f>
        <v>37190000</v>
      </c>
      <c r="I13" s="103">
        <f t="shared" si="3"/>
        <v>0</v>
      </c>
      <c r="J13" s="103">
        <f t="shared" si="3"/>
        <v>0</v>
      </c>
      <c r="K13" s="103">
        <f t="shared" si="3"/>
        <v>32800000</v>
      </c>
      <c r="L13" s="103">
        <f t="shared" si="3"/>
        <v>32800000</v>
      </c>
      <c r="M13" s="103">
        <f t="shared" si="3"/>
        <v>0</v>
      </c>
      <c r="N13" s="103">
        <f t="shared" si="3"/>
        <v>0</v>
      </c>
      <c r="O13" s="103">
        <f t="shared" si="3"/>
        <v>17000000</v>
      </c>
      <c r="P13" s="103">
        <f t="shared" si="3"/>
        <v>33800000</v>
      </c>
      <c r="Q13" s="103">
        <f t="shared" si="3"/>
        <v>87050000</v>
      </c>
      <c r="R13" s="103">
        <f t="shared" si="3"/>
        <v>103790000</v>
      </c>
    </row>
    <row r="14" spans="2:18">
      <c r="B14" s="802"/>
      <c r="C14" s="166"/>
      <c r="D14" s="166"/>
      <c r="E14" s="2">
        <v>420</v>
      </c>
      <c r="F14" s="1" t="s">
        <v>400</v>
      </c>
      <c r="G14" s="4">
        <v>800000</v>
      </c>
      <c r="H14" s="4">
        <v>800000</v>
      </c>
      <c r="I14" s="4">
        <v>0</v>
      </c>
      <c r="J14" s="4">
        <v>0</v>
      </c>
      <c r="K14" s="4">
        <v>2000000</v>
      </c>
      <c r="L14" s="4">
        <v>2000000</v>
      </c>
      <c r="M14" s="4">
        <v>0</v>
      </c>
      <c r="N14" s="4">
        <v>0</v>
      </c>
      <c r="O14" s="4">
        <v>2000000</v>
      </c>
      <c r="P14" s="4">
        <v>2000000</v>
      </c>
      <c r="Q14" s="4">
        <v>4800000</v>
      </c>
      <c r="R14" s="4">
        <v>4800000</v>
      </c>
    </row>
    <row r="15" spans="2:18" ht="30">
      <c r="B15" s="802"/>
      <c r="C15" s="166"/>
      <c r="D15" s="166"/>
      <c r="E15" s="2">
        <v>421</v>
      </c>
      <c r="F15" s="14" t="s">
        <v>401</v>
      </c>
      <c r="G15" s="4">
        <v>17000000</v>
      </c>
      <c r="H15" s="4">
        <v>17000000</v>
      </c>
      <c r="I15" s="4">
        <v>0</v>
      </c>
      <c r="J15" s="4">
        <v>0</v>
      </c>
      <c r="K15" s="4">
        <v>1000000</v>
      </c>
      <c r="L15" s="4">
        <v>1000000</v>
      </c>
      <c r="M15" s="4">
        <v>0</v>
      </c>
      <c r="N15" s="4">
        <v>0</v>
      </c>
      <c r="O15" s="4">
        <v>100000</v>
      </c>
      <c r="P15" s="4">
        <v>100000</v>
      </c>
      <c r="Q15" s="4">
        <v>18100000</v>
      </c>
      <c r="R15" s="4">
        <v>18100000</v>
      </c>
    </row>
    <row r="16" spans="2:18">
      <c r="B16" s="802"/>
      <c r="C16" s="166"/>
      <c r="D16" s="166"/>
      <c r="E16" s="2">
        <v>423</v>
      </c>
      <c r="F16" s="1" t="s">
        <v>402</v>
      </c>
      <c r="G16" s="4">
        <v>2000000</v>
      </c>
      <c r="H16" s="4">
        <v>2000000</v>
      </c>
      <c r="I16" s="4">
        <v>0</v>
      </c>
      <c r="J16" s="4">
        <v>0</v>
      </c>
      <c r="K16" s="4">
        <v>11000000</v>
      </c>
      <c r="L16" s="4">
        <v>11000000</v>
      </c>
      <c r="M16" s="4">
        <v>0</v>
      </c>
      <c r="N16" s="4">
        <v>0</v>
      </c>
      <c r="O16" s="4">
        <v>1500000</v>
      </c>
      <c r="P16" s="4">
        <v>1700000</v>
      </c>
      <c r="Q16" s="4">
        <v>14500000</v>
      </c>
      <c r="R16" s="4">
        <v>14700000</v>
      </c>
    </row>
    <row r="17" spans="2:18">
      <c r="B17" s="802"/>
      <c r="C17" s="166"/>
      <c r="D17" s="166"/>
      <c r="E17" s="2">
        <v>424</v>
      </c>
      <c r="F17" s="1" t="s">
        <v>403</v>
      </c>
      <c r="G17" s="4">
        <v>1000000</v>
      </c>
      <c r="H17" s="4">
        <v>1000000</v>
      </c>
      <c r="I17" s="4">
        <v>0</v>
      </c>
      <c r="J17" s="4">
        <v>0</v>
      </c>
      <c r="K17" s="4">
        <v>2000000</v>
      </c>
      <c r="L17" s="4">
        <v>3550000</v>
      </c>
      <c r="M17" s="4">
        <v>0</v>
      </c>
      <c r="N17" s="4">
        <v>0</v>
      </c>
      <c r="O17" s="4">
        <v>0</v>
      </c>
      <c r="P17" s="4">
        <v>0</v>
      </c>
      <c r="Q17" s="4">
        <v>3000000</v>
      </c>
      <c r="R17" s="4">
        <v>4550000</v>
      </c>
    </row>
    <row r="18" spans="2:18">
      <c r="B18" s="802"/>
      <c r="C18" s="166"/>
      <c r="D18" s="166"/>
      <c r="E18" s="2">
        <v>425</v>
      </c>
      <c r="F18" s="1" t="s">
        <v>404</v>
      </c>
      <c r="G18" s="4">
        <v>15450000</v>
      </c>
      <c r="H18" s="4">
        <v>15390000</v>
      </c>
      <c r="I18" s="4">
        <v>0</v>
      </c>
      <c r="J18" s="4">
        <v>0</v>
      </c>
      <c r="K18" s="4">
        <v>11000000</v>
      </c>
      <c r="L18" s="4">
        <v>10450000</v>
      </c>
      <c r="M18" s="4">
        <v>0</v>
      </c>
      <c r="N18" s="4">
        <v>0</v>
      </c>
      <c r="O18" s="4">
        <v>10300000</v>
      </c>
      <c r="P18" s="4">
        <v>23100000</v>
      </c>
      <c r="Q18" s="4">
        <v>36750000</v>
      </c>
      <c r="R18" s="4">
        <v>48940000</v>
      </c>
    </row>
    <row r="19" spans="2:18">
      <c r="B19" s="802"/>
      <c r="C19" s="166"/>
      <c r="D19" s="166"/>
      <c r="E19" s="2">
        <v>426</v>
      </c>
      <c r="F19" s="1" t="s">
        <v>405</v>
      </c>
      <c r="G19" s="4">
        <v>1000000</v>
      </c>
      <c r="H19" s="4">
        <v>1000000</v>
      </c>
      <c r="I19" s="4">
        <v>0</v>
      </c>
      <c r="J19" s="4">
        <v>0</v>
      </c>
      <c r="K19" s="4">
        <v>800000</v>
      </c>
      <c r="L19" s="4">
        <v>800000</v>
      </c>
      <c r="M19" s="4">
        <v>0</v>
      </c>
      <c r="N19" s="4">
        <v>0</v>
      </c>
      <c r="O19" s="4">
        <v>100000</v>
      </c>
      <c r="P19" s="4">
        <v>200000</v>
      </c>
      <c r="Q19" s="4">
        <v>1900000</v>
      </c>
      <c r="R19" s="4">
        <v>2000000</v>
      </c>
    </row>
    <row r="20" spans="2:18">
      <c r="B20" s="802"/>
      <c r="C20" s="166"/>
      <c r="D20" s="166"/>
      <c r="E20" s="2">
        <v>427</v>
      </c>
      <c r="F20" s="1" t="s">
        <v>406</v>
      </c>
      <c r="G20" s="4">
        <v>0</v>
      </c>
      <c r="H20" s="4">
        <v>0</v>
      </c>
      <c r="I20" s="4">
        <v>0</v>
      </c>
      <c r="J20" s="4">
        <v>0</v>
      </c>
      <c r="K20" s="4">
        <v>5000000</v>
      </c>
      <c r="L20" s="4">
        <v>4000000</v>
      </c>
      <c r="M20" s="4">
        <v>0</v>
      </c>
      <c r="N20" s="4">
        <v>0</v>
      </c>
      <c r="O20" s="4">
        <v>3000000</v>
      </c>
      <c r="P20" s="4">
        <v>6700000</v>
      </c>
      <c r="Q20" s="4">
        <v>8000000</v>
      </c>
      <c r="R20" s="4">
        <v>10700000</v>
      </c>
    </row>
    <row r="21" spans="2:18">
      <c r="B21" s="802"/>
      <c r="C21" s="162"/>
      <c r="D21" s="162">
        <v>46</v>
      </c>
      <c r="E21" s="99"/>
      <c r="F21" s="99" t="s">
        <v>396</v>
      </c>
      <c r="G21" s="103">
        <f>SUM(G22)</f>
        <v>0</v>
      </c>
      <c r="H21" s="103">
        <f t="shared" ref="H21:R21" si="4">SUM(H22)</f>
        <v>60000</v>
      </c>
      <c r="I21" s="103">
        <f t="shared" si="4"/>
        <v>0</v>
      </c>
      <c r="J21" s="103">
        <f t="shared" si="4"/>
        <v>0</v>
      </c>
      <c r="K21" s="103">
        <f t="shared" si="4"/>
        <v>0</v>
      </c>
      <c r="L21" s="103">
        <f t="shared" si="4"/>
        <v>0</v>
      </c>
      <c r="M21" s="103">
        <f t="shared" si="4"/>
        <v>0</v>
      </c>
      <c r="N21" s="103">
        <f t="shared" si="4"/>
        <v>0</v>
      </c>
      <c r="O21" s="103">
        <f t="shared" si="4"/>
        <v>0</v>
      </c>
      <c r="P21" s="103">
        <f t="shared" si="4"/>
        <v>0</v>
      </c>
      <c r="Q21" s="103">
        <f t="shared" si="4"/>
        <v>0</v>
      </c>
      <c r="R21" s="103">
        <f t="shared" si="4"/>
        <v>60000</v>
      </c>
    </row>
    <row r="22" spans="2:18">
      <c r="B22" s="802"/>
      <c r="C22" s="166"/>
      <c r="D22" s="166"/>
      <c r="E22" s="2">
        <v>464</v>
      </c>
      <c r="F22" s="1" t="s">
        <v>423</v>
      </c>
      <c r="G22" s="4"/>
      <c r="H22" s="4">
        <v>60000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60000</v>
      </c>
    </row>
    <row r="23" spans="2:18">
      <c r="B23" s="802"/>
      <c r="C23" s="162"/>
      <c r="D23" s="162">
        <v>48</v>
      </c>
      <c r="E23" s="99"/>
      <c r="F23" s="99" t="s">
        <v>430</v>
      </c>
      <c r="G23" s="103">
        <f>SUM(G24:G25)</f>
        <v>1988000</v>
      </c>
      <c r="H23" s="103">
        <f t="shared" ref="H23:R23" si="5">SUM(H24:H25)</f>
        <v>1988000</v>
      </c>
      <c r="I23" s="103">
        <f t="shared" si="5"/>
        <v>0</v>
      </c>
      <c r="J23" s="103">
        <f t="shared" si="5"/>
        <v>0</v>
      </c>
      <c r="K23" s="103">
        <f t="shared" si="5"/>
        <v>1580000</v>
      </c>
      <c r="L23" s="103">
        <f t="shared" si="5"/>
        <v>1580000</v>
      </c>
      <c r="M23" s="103">
        <f t="shared" si="5"/>
        <v>0</v>
      </c>
      <c r="N23" s="103">
        <f t="shared" si="5"/>
        <v>0</v>
      </c>
      <c r="O23" s="103">
        <f t="shared" si="5"/>
        <v>1000000</v>
      </c>
      <c r="P23" s="103">
        <f t="shared" si="5"/>
        <v>2400000</v>
      </c>
      <c r="Q23" s="103">
        <f t="shared" si="5"/>
        <v>4568000</v>
      </c>
      <c r="R23" s="103">
        <f t="shared" si="5"/>
        <v>5968000</v>
      </c>
    </row>
    <row r="24" spans="2:18">
      <c r="B24" s="802"/>
      <c r="C24" s="166"/>
      <c r="D24" s="166"/>
      <c r="E24" s="2">
        <v>480</v>
      </c>
      <c r="F24" s="1" t="s">
        <v>431</v>
      </c>
      <c r="G24" s="4">
        <v>1000000</v>
      </c>
      <c r="H24" s="4">
        <v>1000000</v>
      </c>
      <c r="I24" s="4">
        <v>0</v>
      </c>
      <c r="J24" s="4">
        <v>0</v>
      </c>
      <c r="K24" s="4">
        <v>1380000</v>
      </c>
      <c r="L24" s="4">
        <v>1380000</v>
      </c>
      <c r="M24" s="4">
        <v>0</v>
      </c>
      <c r="N24" s="4">
        <v>0</v>
      </c>
      <c r="O24" s="4">
        <v>1000000</v>
      </c>
      <c r="P24" s="4">
        <v>2200000</v>
      </c>
      <c r="Q24" s="4">
        <v>3380000</v>
      </c>
      <c r="R24" s="4">
        <v>4580000</v>
      </c>
    </row>
    <row r="25" spans="2:18">
      <c r="B25" s="802"/>
      <c r="C25" s="166"/>
      <c r="D25" s="166"/>
      <c r="E25" s="2">
        <v>481</v>
      </c>
      <c r="F25" s="1" t="s">
        <v>432</v>
      </c>
      <c r="G25" s="4">
        <v>988000</v>
      </c>
      <c r="H25" s="4">
        <v>988000</v>
      </c>
      <c r="I25" s="4">
        <v>0</v>
      </c>
      <c r="J25" s="4">
        <v>0</v>
      </c>
      <c r="K25" s="4">
        <v>200000</v>
      </c>
      <c r="L25" s="4">
        <v>200000</v>
      </c>
      <c r="M25" s="4">
        <v>0</v>
      </c>
      <c r="N25" s="4">
        <v>0</v>
      </c>
      <c r="O25" s="4">
        <v>0</v>
      </c>
      <c r="P25" s="4">
        <v>200000</v>
      </c>
      <c r="Q25" s="4">
        <v>1188000</v>
      </c>
      <c r="R25" s="4">
        <v>1388000</v>
      </c>
    </row>
    <row r="26" spans="2:18">
      <c r="B26" s="802"/>
      <c r="C26" s="666">
        <v>1</v>
      </c>
      <c r="D26" s="666"/>
      <c r="E26" s="670"/>
      <c r="F26" s="670" t="s">
        <v>820</v>
      </c>
      <c r="G26" s="102">
        <f>SUM(G27)</f>
        <v>93628000</v>
      </c>
      <c r="H26" s="102">
        <f t="shared" ref="H26" si="6">SUM(H27)</f>
        <v>94628000</v>
      </c>
      <c r="I26" s="102">
        <f t="shared" ref="I26" si="7">SUM(I27)</f>
        <v>0</v>
      </c>
      <c r="J26" s="102">
        <f t="shared" ref="J26" si="8">SUM(J27)</f>
        <v>0</v>
      </c>
      <c r="K26" s="102">
        <f t="shared" ref="K26" si="9">SUM(K27)</f>
        <v>38680000</v>
      </c>
      <c r="L26" s="102">
        <f t="shared" ref="L26" si="10">SUM(L27)</f>
        <v>38680000</v>
      </c>
      <c r="M26" s="102">
        <f t="shared" ref="M26" si="11">SUM(M27)</f>
        <v>0</v>
      </c>
      <c r="N26" s="102">
        <f t="shared" ref="N26" si="12">SUM(N27)</f>
        <v>0</v>
      </c>
      <c r="O26" s="102">
        <f t="shared" ref="O26" si="13">SUM(O27)</f>
        <v>18000000</v>
      </c>
      <c r="P26" s="102">
        <f t="shared" ref="P26" si="14">SUM(P27)</f>
        <v>36200000</v>
      </c>
      <c r="Q26" s="102">
        <f t="shared" ref="Q26" si="15">SUM(Q27)</f>
        <v>150308000</v>
      </c>
      <c r="R26" s="102">
        <f t="shared" ref="R26" si="16">SUM(R27)</f>
        <v>169508000</v>
      </c>
    </row>
    <row r="27" spans="2:18">
      <c r="B27" s="802"/>
      <c r="C27" s="150"/>
      <c r="D27" s="150">
        <v>10</v>
      </c>
      <c r="E27" s="33"/>
      <c r="F27" s="33" t="s">
        <v>820</v>
      </c>
      <c r="G27" s="34">
        <f>SUM(G28+G32+G40+G42)</f>
        <v>93628000</v>
      </c>
      <c r="H27" s="34">
        <f t="shared" ref="H27" si="17">SUM(H28+H32+H40+H42)</f>
        <v>94628000</v>
      </c>
      <c r="I27" s="34">
        <f t="shared" ref="I27" si="18">SUM(I28+I32+I40+I42)</f>
        <v>0</v>
      </c>
      <c r="J27" s="34">
        <f t="shared" ref="J27" si="19">SUM(J28+J32+J40+J42)</f>
        <v>0</v>
      </c>
      <c r="K27" s="34">
        <f t="shared" ref="K27" si="20">SUM(K28+K32+K40+K42)</f>
        <v>38680000</v>
      </c>
      <c r="L27" s="34">
        <f t="shared" ref="L27" si="21">SUM(L28+L32+L40+L42)</f>
        <v>38680000</v>
      </c>
      <c r="M27" s="34">
        <f t="shared" ref="M27" si="22">SUM(M28+M32+M40+M42)</f>
        <v>0</v>
      </c>
      <c r="N27" s="34">
        <f t="shared" ref="N27" si="23">SUM(N28+N32+N40+N42)</f>
        <v>0</v>
      </c>
      <c r="O27" s="34">
        <f t="shared" ref="O27" si="24">SUM(O28+O32+O40+O42)</f>
        <v>18000000</v>
      </c>
      <c r="P27" s="34">
        <f t="shared" ref="P27" si="25">SUM(P28+P32+P40+P42)</f>
        <v>36200000</v>
      </c>
      <c r="Q27" s="34">
        <f t="shared" ref="Q27" si="26">SUM(Q28+Q32+Q40+Q42)</f>
        <v>150308000</v>
      </c>
      <c r="R27" s="34">
        <f t="shared" ref="R27" si="27">SUM(R28+R32+R40+R42)</f>
        <v>169508000</v>
      </c>
    </row>
    <row r="28" spans="2:18">
      <c r="B28" s="802"/>
      <c r="C28" s="162"/>
      <c r="D28" s="162">
        <v>40</v>
      </c>
      <c r="E28" s="99"/>
      <c r="F28" s="99" t="s">
        <v>391</v>
      </c>
      <c r="G28" s="103">
        <f>SUM(G29:G31)</f>
        <v>54390000</v>
      </c>
      <c r="H28" s="103">
        <f t="shared" ref="H28" si="28">SUM(H29:H31)</f>
        <v>55390000</v>
      </c>
      <c r="I28" s="103">
        <f t="shared" ref="I28" si="29">SUM(I29:I31)</f>
        <v>0</v>
      </c>
      <c r="J28" s="103">
        <f t="shared" ref="J28" si="30">SUM(J29:J31)</f>
        <v>0</v>
      </c>
      <c r="K28" s="103">
        <f t="shared" ref="K28" si="31">SUM(K29:K31)</f>
        <v>4300000</v>
      </c>
      <c r="L28" s="103">
        <f t="shared" ref="L28" si="32">SUM(L29:L31)</f>
        <v>4300000</v>
      </c>
      <c r="M28" s="103">
        <f t="shared" ref="M28" si="33">SUM(M29:M31)</f>
        <v>0</v>
      </c>
      <c r="N28" s="103">
        <f t="shared" ref="N28" si="34">SUM(N29:N31)</f>
        <v>0</v>
      </c>
      <c r="O28" s="103">
        <f t="shared" ref="O28" si="35">SUM(O29:O31)</f>
        <v>0</v>
      </c>
      <c r="P28" s="103">
        <f t="shared" ref="P28" si="36">SUM(P29:P31)</f>
        <v>0</v>
      </c>
      <c r="Q28" s="103">
        <f t="shared" ref="Q28" si="37">SUM(Q29:Q31)</f>
        <v>58690000</v>
      </c>
      <c r="R28" s="103">
        <f t="shared" ref="R28" si="38">SUM(R29:R31)</f>
        <v>59690000</v>
      </c>
    </row>
    <row r="29" spans="2:18">
      <c r="B29" s="802"/>
      <c r="C29" s="166"/>
      <c r="D29" s="166"/>
      <c r="E29" s="2">
        <v>401</v>
      </c>
      <c r="F29" s="1" t="s">
        <v>399</v>
      </c>
      <c r="G29" s="4">
        <v>22789000</v>
      </c>
      <c r="H29" s="4">
        <v>23885000</v>
      </c>
      <c r="I29" s="4">
        <v>0</v>
      </c>
      <c r="J29" s="4">
        <v>0</v>
      </c>
      <c r="K29" s="4">
        <v>3000000</v>
      </c>
      <c r="L29" s="4">
        <v>3000000</v>
      </c>
      <c r="M29" s="4">
        <v>0</v>
      </c>
      <c r="N29" s="4">
        <v>0</v>
      </c>
      <c r="O29" s="4">
        <v>0</v>
      </c>
      <c r="P29" s="4">
        <v>0</v>
      </c>
      <c r="Q29" s="4">
        <v>25789000</v>
      </c>
      <c r="R29" s="4">
        <v>26885000</v>
      </c>
    </row>
    <row r="30" spans="2:18">
      <c r="B30" s="802"/>
      <c r="C30" s="166"/>
      <c r="D30" s="166"/>
      <c r="E30" s="2">
        <v>402</v>
      </c>
      <c r="F30" s="1" t="s">
        <v>361</v>
      </c>
      <c r="G30" s="4">
        <v>7395000</v>
      </c>
      <c r="H30" s="4">
        <v>7885000</v>
      </c>
      <c r="I30" s="4">
        <v>0</v>
      </c>
      <c r="J30" s="4">
        <v>0</v>
      </c>
      <c r="K30" s="4">
        <v>1300000</v>
      </c>
      <c r="L30" s="4">
        <v>1300000</v>
      </c>
      <c r="M30" s="4">
        <v>0</v>
      </c>
      <c r="N30" s="4">
        <v>0</v>
      </c>
      <c r="O30" s="4">
        <v>0</v>
      </c>
      <c r="P30" s="4">
        <v>0</v>
      </c>
      <c r="Q30" s="4">
        <v>8695000</v>
      </c>
      <c r="R30" s="4">
        <v>9185000</v>
      </c>
    </row>
    <row r="31" spans="2:18">
      <c r="B31" s="802"/>
      <c r="C31" s="166"/>
      <c r="D31" s="166"/>
      <c r="E31" s="2">
        <v>404</v>
      </c>
      <c r="F31" s="1" t="s">
        <v>392</v>
      </c>
      <c r="G31" s="4">
        <v>24206000</v>
      </c>
      <c r="H31" s="4">
        <v>23620000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24206000</v>
      </c>
      <c r="R31" s="4">
        <v>23620000</v>
      </c>
    </row>
    <row r="32" spans="2:18">
      <c r="B32" s="802"/>
      <c r="C32" s="162"/>
      <c r="D32" s="162">
        <v>42</v>
      </c>
      <c r="E32" s="99"/>
      <c r="F32" s="99" t="s">
        <v>394</v>
      </c>
      <c r="G32" s="103">
        <f>SUM(G33:G39)</f>
        <v>37250000</v>
      </c>
      <c r="H32" s="103">
        <f t="shared" ref="H32" si="39">SUM(H33:H39)</f>
        <v>37190000</v>
      </c>
      <c r="I32" s="103">
        <f t="shared" ref="I32" si="40">SUM(I33:I39)</f>
        <v>0</v>
      </c>
      <c r="J32" s="103">
        <f t="shared" ref="J32" si="41">SUM(J33:J39)</f>
        <v>0</v>
      </c>
      <c r="K32" s="103">
        <f t="shared" ref="K32" si="42">SUM(K33:K39)</f>
        <v>32800000</v>
      </c>
      <c r="L32" s="103">
        <f t="shared" ref="L32" si="43">SUM(L33:L39)</f>
        <v>32800000</v>
      </c>
      <c r="M32" s="103">
        <f t="shared" ref="M32" si="44">SUM(M33:M39)</f>
        <v>0</v>
      </c>
      <c r="N32" s="103">
        <f t="shared" ref="N32" si="45">SUM(N33:N39)</f>
        <v>0</v>
      </c>
      <c r="O32" s="103">
        <f t="shared" ref="O32" si="46">SUM(O33:O39)</f>
        <v>17000000</v>
      </c>
      <c r="P32" s="103">
        <f t="shared" ref="P32" si="47">SUM(P33:P39)</f>
        <v>33800000</v>
      </c>
      <c r="Q32" s="103">
        <f t="shared" ref="Q32" si="48">SUM(Q33:Q39)</f>
        <v>87050000</v>
      </c>
      <c r="R32" s="103">
        <f t="shared" ref="R32" si="49">SUM(R33:R39)</f>
        <v>103790000</v>
      </c>
    </row>
    <row r="33" spans="2:18">
      <c r="B33" s="802"/>
      <c r="C33" s="166"/>
      <c r="D33" s="166"/>
      <c r="E33" s="2">
        <v>420</v>
      </c>
      <c r="F33" s="1" t="s">
        <v>400</v>
      </c>
      <c r="G33" s="4">
        <v>800000</v>
      </c>
      <c r="H33" s="4">
        <v>800000</v>
      </c>
      <c r="I33" s="4">
        <v>0</v>
      </c>
      <c r="J33" s="4">
        <v>0</v>
      </c>
      <c r="K33" s="4">
        <v>2000000</v>
      </c>
      <c r="L33" s="4">
        <v>2000000</v>
      </c>
      <c r="M33" s="4">
        <v>0</v>
      </c>
      <c r="N33" s="4">
        <v>0</v>
      </c>
      <c r="O33" s="4">
        <v>2000000</v>
      </c>
      <c r="P33" s="4">
        <v>2000000</v>
      </c>
      <c r="Q33" s="4">
        <v>4800000</v>
      </c>
      <c r="R33" s="4">
        <v>4800000</v>
      </c>
    </row>
    <row r="34" spans="2:18" ht="30">
      <c r="B34" s="802"/>
      <c r="C34" s="166"/>
      <c r="D34" s="166"/>
      <c r="E34" s="2">
        <v>421</v>
      </c>
      <c r="F34" s="14" t="s">
        <v>401</v>
      </c>
      <c r="G34" s="4">
        <v>17000000</v>
      </c>
      <c r="H34" s="4">
        <v>17000000</v>
      </c>
      <c r="I34" s="4">
        <v>0</v>
      </c>
      <c r="J34" s="4">
        <v>0</v>
      </c>
      <c r="K34" s="4">
        <v>1000000</v>
      </c>
      <c r="L34" s="4">
        <v>1000000</v>
      </c>
      <c r="M34" s="4">
        <v>0</v>
      </c>
      <c r="N34" s="4">
        <v>0</v>
      </c>
      <c r="O34" s="4">
        <v>100000</v>
      </c>
      <c r="P34" s="4">
        <v>100000</v>
      </c>
      <c r="Q34" s="4">
        <v>18100000</v>
      </c>
      <c r="R34" s="4">
        <v>18100000</v>
      </c>
    </row>
    <row r="35" spans="2:18">
      <c r="B35" s="802"/>
      <c r="C35" s="166"/>
      <c r="D35" s="166"/>
      <c r="E35" s="2">
        <v>423</v>
      </c>
      <c r="F35" s="1" t="s">
        <v>402</v>
      </c>
      <c r="G35" s="4">
        <v>2000000</v>
      </c>
      <c r="H35" s="4">
        <v>2000000</v>
      </c>
      <c r="I35" s="4">
        <v>0</v>
      </c>
      <c r="J35" s="4">
        <v>0</v>
      </c>
      <c r="K35" s="4">
        <v>11000000</v>
      </c>
      <c r="L35" s="4">
        <v>11000000</v>
      </c>
      <c r="M35" s="4">
        <v>0</v>
      </c>
      <c r="N35" s="4">
        <v>0</v>
      </c>
      <c r="O35" s="4">
        <v>1500000</v>
      </c>
      <c r="P35" s="4">
        <v>1700000</v>
      </c>
      <c r="Q35" s="4">
        <v>14500000</v>
      </c>
      <c r="R35" s="4">
        <v>14700000</v>
      </c>
    </row>
    <row r="36" spans="2:18">
      <c r="B36" s="802"/>
      <c r="C36" s="166"/>
      <c r="D36" s="166"/>
      <c r="E36" s="2">
        <v>424</v>
      </c>
      <c r="F36" s="1" t="s">
        <v>403</v>
      </c>
      <c r="G36" s="4">
        <v>1000000</v>
      </c>
      <c r="H36" s="4">
        <v>1000000</v>
      </c>
      <c r="I36" s="4">
        <v>0</v>
      </c>
      <c r="J36" s="4">
        <v>0</v>
      </c>
      <c r="K36" s="4">
        <v>2000000</v>
      </c>
      <c r="L36" s="4">
        <v>3550000</v>
      </c>
      <c r="M36" s="4">
        <v>0</v>
      </c>
      <c r="N36" s="4">
        <v>0</v>
      </c>
      <c r="O36" s="4">
        <v>0</v>
      </c>
      <c r="P36" s="4">
        <v>0</v>
      </c>
      <c r="Q36" s="4">
        <v>3000000</v>
      </c>
      <c r="R36" s="4">
        <v>4550000</v>
      </c>
    </row>
    <row r="37" spans="2:18">
      <c r="B37" s="802"/>
      <c r="C37" s="166"/>
      <c r="D37" s="166"/>
      <c r="E37" s="2">
        <v>425</v>
      </c>
      <c r="F37" s="1" t="s">
        <v>404</v>
      </c>
      <c r="G37" s="4">
        <v>15450000</v>
      </c>
      <c r="H37" s="4">
        <v>15390000</v>
      </c>
      <c r="I37" s="4">
        <v>0</v>
      </c>
      <c r="J37" s="4">
        <v>0</v>
      </c>
      <c r="K37" s="4">
        <v>11000000</v>
      </c>
      <c r="L37" s="4">
        <v>10450000</v>
      </c>
      <c r="M37" s="4">
        <v>0</v>
      </c>
      <c r="N37" s="4">
        <v>0</v>
      </c>
      <c r="O37" s="4">
        <v>10300000</v>
      </c>
      <c r="P37" s="4">
        <v>23100000</v>
      </c>
      <c r="Q37" s="4">
        <v>36750000</v>
      </c>
      <c r="R37" s="4">
        <v>48940000</v>
      </c>
    </row>
    <row r="38" spans="2:18">
      <c r="B38" s="802"/>
      <c r="C38" s="166"/>
      <c r="D38" s="166"/>
      <c r="E38" s="2">
        <v>426</v>
      </c>
      <c r="F38" s="1" t="s">
        <v>405</v>
      </c>
      <c r="G38" s="4">
        <v>1000000</v>
      </c>
      <c r="H38" s="4">
        <v>1000000</v>
      </c>
      <c r="I38" s="4">
        <v>0</v>
      </c>
      <c r="J38" s="4">
        <v>0</v>
      </c>
      <c r="K38" s="4">
        <v>800000</v>
      </c>
      <c r="L38" s="4">
        <v>800000</v>
      </c>
      <c r="M38" s="4">
        <v>0</v>
      </c>
      <c r="N38" s="4">
        <v>0</v>
      </c>
      <c r="O38" s="4">
        <v>100000</v>
      </c>
      <c r="P38" s="4">
        <v>200000</v>
      </c>
      <c r="Q38" s="4">
        <v>1900000</v>
      </c>
      <c r="R38" s="4">
        <v>2000000</v>
      </c>
    </row>
    <row r="39" spans="2:18">
      <c r="B39" s="802"/>
      <c r="C39" s="166"/>
      <c r="D39" s="166"/>
      <c r="E39" s="2">
        <v>427</v>
      </c>
      <c r="F39" s="1" t="s">
        <v>406</v>
      </c>
      <c r="G39" s="4">
        <v>0</v>
      </c>
      <c r="H39" s="4">
        <v>0</v>
      </c>
      <c r="I39" s="4">
        <v>0</v>
      </c>
      <c r="J39" s="4">
        <v>0</v>
      </c>
      <c r="K39" s="4">
        <v>5000000</v>
      </c>
      <c r="L39" s="4">
        <v>4000000</v>
      </c>
      <c r="M39" s="4">
        <v>0</v>
      </c>
      <c r="N39" s="4">
        <v>0</v>
      </c>
      <c r="O39" s="4">
        <v>3000000</v>
      </c>
      <c r="P39" s="4">
        <v>6700000</v>
      </c>
      <c r="Q39" s="4">
        <v>8000000</v>
      </c>
      <c r="R39" s="4">
        <v>10700000</v>
      </c>
    </row>
    <row r="40" spans="2:18">
      <c r="B40" s="802"/>
      <c r="C40" s="162"/>
      <c r="D40" s="162">
        <v>46</v>
      </c>
      <c r="E40" s="99"/>
      <c r="F40" s="99" t="s">
        <v>396</v>
      </c>
      <c r="G40" s="103">
        <f>SUM(G41)</f>
        <v>0</v>
      </c>
      <c r="H40" s="103">
        <f t="shared" ref="H40" si="50">SUM(H41)</f>
        <v>60000</v>
      </c>
      <c r="I40" s="103">
        <f t="shared" ref="I40" si="51">SUM(I41)</f>
        <v>0</v>
      </c>
      <c r="J40" s="103">
        <f t="shared" ref="J40" si="52">SUM(J41)</f>
        <v>0</v>
      </c>
      <c r="K40" s="103">
        <f t="shared" ref="K40" si="53">SUM(K41)</f>
        <v>0</v>
      </c>
      <c r="L40" s="103">
        <f t="shared" ref="L40" si="54">SUM(L41)</f>
        <v>0</v>
      </c>
      <c r="M40" s="103">
        <f t="shared" ref="M40" si="55">SUM(M41)</f>
        <v>0</v>
      </c>
      <c r="N40" s="103">
        <f t="shared" ref="N40" si="56">SUM(N41)</f>
        <v>0</v>
      </c>
      <c r="O40" s="103">
        <f t="shared" ref="O40" si="57">SUM(O41)</f>
        <v>0</v>
      </c>
      <c r="P40" s="103">
        <f t="shared" ref="P40" si="58">SUM(P41)</f>
        <v>0</v>
      </c>
      <c r="Q40" s="103">
        <f t="shared" ref="Q40" si="59">SUM(Q41)</f>
        <v>0</v>
      </c>
      <c r="R40" s="103">
        <f t="shared" ref="R40" si="60">SUM(R41)</f>
        <v>60000</v>
      </c>
    </row>
    <row r="41" spans="2:18">
      <c r="B41" s="802"/>
      <c r="C41" s="166"/>
      <c r="D41" s="166"/>
      <c r="E41" s="2">
        <v>464</v>
      </c>
      <c r="F41" s="1" t="s">
        <v>423</v>
      </c>
      <c r="G41" s="4"/>
      <c r="H41" s="4">
        <v>60000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60000</v>
      </c>
    </row>
    <row r="42" spans="2:18">
      <c r="B42" s="802"/>
      <c r="C42" s="162"/>
      <c r="D42" s="162">
        <v>48</v>
      </c>
      <c r="E42" s="99"/>
      <c r="F42" s="99" t="s">
        <v>430</v>
      </c>
      <c r="G42" s="103">
        <f>SUM(G43:G44)</f>
        <v>1988000</v>
      </c>
      <c r="H42" s="103">
        <f t="shared" ref="H42" si="61">SUM(H43:H44)</f>
        <v>1988000</v>
      </c>
      <c r="I42" s="103">
        <f t="shared" ref="I42" si="62">SUM(I43:I44)</f>
        <v>0</v>
      </c>
      <c r="J42" s="103">
        <f t="shared" ref="J42" si="63">SUM(J43:J44)</f>
        <v>0</v>
      </c>
      <c r="K42" s="103">
        <f t="shared" ref="K42" si="64">SUM(K43:K44)</f>
        <v>1580000</v>
      </c>
      <c r="L42" s="103">
        <f t="shared" ref="L42" si="65">SUM(L43:L44)</f>
        <v>1580000</v>
      </c>
      <c r="M42" s="103">
        <f t="shared" ref="M42" si="66">SUM(M43:M44)</f>
        <v>0</v>
      </c>
      <c r="N42" s="103">
        <f t="shared" ref="N42" si="67">SUM(N43:N44)</f>
        <v>0</v>
      </c>
      <c r="O42" s="103">
        <f t="shared" ref="O42" si="68">SUM(O43:O44)</f>
        <v>1000000</v>
      </c>
      <c r="P42" s="103">
        <f t="shared" ref="P42" si="69">SUM(P43:P44)</f>
        <v>2400000</v>
      </c>
      <c r="Q42" s="103">
        <f t="shared" ref="Q42" si="70">SUM(Q43:Q44)</f>
        <v>4568000</v>
      </c>
      <c r="R42" s="103">
        <f t="shared" ref="R42" si="71">SUM(R43:R44)</f>
        <v>5968000</v>
      </c>
    </row>
    <row r="43" spans="2:18">
      <c r="B43" s="802"/>
      <c r="C43" s="166"/>
      <c r="D43" s="166"/>
      <c r="E43" s="2">
        <v>480</v>
      </c>
      <c r="F43" s="1" t="s">
        <v>431</v>
      </c>
      <c r="G43" s="4">
        <v>1000000</v>
      </c>
      <c r="H43" s="4">
        <v>1000000</v>
      </c>
      <c r="I43" s="4">
        <v>0</v>
      </c>
      <c r="J43" s="4">
        <v>0</v>
      </c>
      <c r="K43" s="4">
        <v>1380000</v>
      </c>
      <c r="L43" s="4">
        <v>1380000</v>
      </c>
      <c r="M43" s="4">
        <v>0</v>
      </c>
      <c r="N43" s="4">
        <v>0</v>
      </c>
      <c r="O43" s="4">
        <v>1000000</v>
      </c>
      <c r="P43" s="4">
        <v>2200000</v>
      </c>
      <c r="Q43" s="4">
        <v>3380000</v>
      </c>
      <c r="R43" s="4">
        <v>4580000</v>
      </c>
    </row>
    <row r="44" spans="2:18" ht="15.75" thickBot="1">
      <c r="B44" s="802"/>
      <c r="C44" s="166"/>
      <c r="D44" s="166"/>
      <c r="E44" s="2">
        <v>481</v>
      </c>
      <c r="F44" s="1" t="s">
        <v>432</v>
      </c>
      <c r="G44" s="4">
        <v>988000</v>
      </c>
      <c r="H44" s="4">
        <v>988000</v>
      </c>
      <c r="I44" s="4">
        <v>0</v>
      </c>
      <c r="J44" s="4">
        <v>0</v>
      </c>
      <c r="K44" s="4">
        <v>200000</v>
      </c>
      <c r="L44" s="4">
        <v>200000</v>
      </c>
      <c r="M44" s="4">
        <v>0</v>
      </c>
      <c r="N44" s="4">
        <v>0</v>
      </c>
      <c r="O44" s="4">
        <v>0</v>
      </c>
      <c r="P44" s="4">
        <v>200000</v>
      </c>
      <c r="Q44" s="4">
        <v>1188000</v>
      </c>
      <c r="R44" s="4">
        <v>1388000</v>
      </c>
    </row>
    <row r="45" spans="2:18" ht="15.75" thickBot="1">
      <c r="B45" s="802"/>
      <c r="C45" s="800" t="s">
        <v>604</v>
      </c>
      <c r="D45" s="801"/>
      <c r="E45" s="766" t="s">
        <v>511</v>
      </c>
      <c r="F45" s="801"/>
      <c r="G45" s="193">
        <f>SUM(G26)</f>
        <v>93628000</v>
      </c>
      <c r="H45" s="193">
        <f t="shared" ref="H45:R45" si="72">SUM(H26)</f>
        <v>94628000</v>
      </c>
      <c r="I45" s="193">
        <f t="shared" si="72"/>
        <v>0</v>
      </c>
      <c r="J45" s="193">
        <f t="shared" si="72"/>
        <v>0</v>
      </c>
      <c r="K45" s="193">
        <f t="shared" si="72"/>
        <v>38680000</v>
      </c>
      <c r="L45" s="193">
        <f t="shared" si="72"/>
        <v>38680000</v>
      </c>
      <c r="M45" s="193">
        <f t="shared" si="72"/>
        <v>0</v>
      </c>
      <c r="N45" s="193">
        <f t="shared" si="72"/>
        <v>0</v>
      </c>
      <c r="O45" s="193">
        <f t="shared" si="72"/>
        <v>18000000</v>
      </c>
      <c r="P45" s="193">
        <f t="shared" si="72"/>
        <v>36200000</v>
      </c>
      <c r="Q45" s="193">
        <f t="shared" si="72"/>
        <v>150308000</v>
      </c>
      <c r="R45" s="193">
        <f t="shared" si="72"/>
        <v>169508000</v>
      </c>
    </row>
  </sheetData>
  <mergeCells count="15">
    <mergeCell ref="B7:B45"/>
    <mergeCell ref="C45:D45"/>
    <mergeCell ref="E45:F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B2:R50"/>
  <sheetViews>
    <sheetView workbookViewId="0">
      <selection activeCell="D2" sqref="D2"/>
    </sheetView>
  </sheetViews>
  <sheetFormatPr defaultRowHeight="15"/>
  <cols>
    <col min="2" max="2" width="12.85546875" customWidth="1"/>
    <col min="3" max="3" width="15.28515625" customWidth="1"/>
    <col min="4" max="4" width="13.85546875" customWidth="1"/>
    <col min="5" max="5" width="20.5703125" customWidth="1"/>
    <col min="6" max="6" width="40.28515625" customWidth="1"/>
    <col min="7" max="18" width="17.42578125" customWidth="1"/>
  </cols>
  <sheetData>
    <row r="2" spans="2:18">
      <c r="B2" s="603" t="s">
        <v>1508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28001</v>
      </c>
      <c r="C6" s="786" t="s">
        <v>1508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820</v>
      </c>
      <c r="G7" s="34">
        <f>SUM(G8)</f>
        <v>11319000</v>
      </c>
      <c r="H7" s="34">
        <f t="shared" ref="H7:R7" si="0">SUM(H8)</f>
        <v>11319000</v>
      </c>
      <c r="I7" s="34">
        <f t="shared" si="0"/>
        <v>10650000</v>
      </c>
      <c r="J7" s="34">
        <f t="shared" si="0"/>
        <v>10650000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21969000</v>
      </c>
      <c r="R7" s="34">
        <f t="shared" si="0"/>
        <v>21969000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11319000</v>
      </c>
      <c r="H8" s="4">
        <v>11319000</v>
      </c>
      <c r="I8" s="4">
        <v>10650000</v>
      </c>
      <c r="J8" s="4">
        <v>10650000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">
        <v>21969000</v>
      </c>
      <c r="R8" s="4">
        <v>21969000</v>
      </c>
    </row>
    <row r="9" spans="2:18">
      <c r="B9" s="802"/>
      <c r="C9" s="150" t="s">
        <v>680</v>
      </c>
      <c r="D9" s="33"/>
      <c r="E9" s="36"/>
      <c r="F9" s="33" t="s">
        <v>675</v>
      </c>
      <c r="G9" s="34">
        <f>SUM(G10)</f>
        <v>58043000</v>
      </c>
      <c r="H9" s="34">
        <f t="shared" ref="H9:R9" si="1">SUM(H10)</f>
        <v>58043000</v>
      </c>
      <c r="I9" s="34">
        <f t="shared" si="1"/>
        <v>2000000</v>
      </c>
      <c r="J9" s="34">
        <f t="shared" si="1"/>
        <v>2000000</v>
      </c>
      <c r="K9" s="34">
        <f t="shared" si="1"/>
        <v>0</v>
      </c>
      <c r="L9" s="34">
        <f t="shared" si="1"/>
        <v>0</v>
      </c>
      <c r="M9" s="34">
        <f t="shared" si="1"/>
        <v>0</v>
      </c>
      <c r="N9" s="34">
        <f t="shared" si="1"/>
        <v>0</v>
      </c>
      <c r="O9" s="34">
        <f t="shared" si="1"/>
        <v>0</v>
      </c>
      <c r="P9" s="34">
        <f t="shared" si="1"/>
        <v>0</v>
      </c>
      <c r="Q9" s="34">
        <f t="shared" si="1"/>
        <v>60043000</v>
      </c>
      <c r="R9" s="34">
        <f t="shared" si="1"/>
        <v>60043000</v>
      </c>
    </row>
    <row r="10" spans="2:18">
      <c r="B10" s="802"/>
      <c r="C10" s="166"/>
      <c r="D10" s="2" t="s">
        <v>681</v>
      </c>
      <c r="E10" s="1"/>
      <c r="F10" s="1" t="s">
        <v>693</v>
      </c>
      <c r="G10" s="4">
        <v>58043000</v>
      </c>
      <c r="H10" s="4">
        <v>58043000</v>
      </c>
      <c r="I10" s="4">
        <v>2000000</v>
      </c>
      <c r="J10" s="4">
        <v>2000000</v>
      </c>
      <c r="K10" s="442">
        <v>0</v>
      </c>
      <c r="L10" s="442">
        <v>0</v>
      </c>
      <c r="M10" s="442">
        <v>0</v>
      </c>
      <c r="N10" s="442">
        <v>0</v>
      </c>
      <c r="O10" s="442">
        <v>0</v>
      </c>
      <c r="P10" s="442">
        <v>0</v>
      </c>
      <c r="Q10" s="4">
        <v>60043000</v>
      </c>
      <c r="R10" s="4">
        <v>60043000</v>
      </c>
    </row>
    <row r="11" spans="2:18">
      <c r="B11" s="802"/>
      <c r="C11" s="162"/>
      <c r="D11" s="162">
        <v>40</v>
      </c>
      <c r="E11" s="99"/>
      <c r="F11" s="99" t="s">
        <v>391</v>
      </c>
      <c r="G11" s="103">
        <f>SUM(G12:G13)</f>
        <v>10166000</v>
      </c>
      <c r="H11" s="103">
        <f t="shared" ref="H11:R11" si="2">SUM(H12:H13)</f>
        <v>10166000</v>
      </c>
      <c r="I11" s="103">
        <f t="shared" si="2"/>
        <v>0</v>
      </c>
      <c r="J11" s="103">
        <f t="shared" si="2"/>
        <v>0</v>
      </c>
      <c r="K11" s="103">
        <f t="shared" si="2"/>
        <v>0</v>
      </c>
      <c r="L11" s="103">
        <f t="shared" si="2"/>
        <v>0</v>
      </c>
      <c r="M11" s="103">
        <f t="shared" si="2"/>
        <v>0</v>
      </c>
      <c r="N11" s="103">
        <f t="shared" si="2"/>
        <v>0</v>
      </c>
      <c r="O11" s="103">
        <f t="shared" si="2"/>
        <v>0</v>
      </c>
      <c r="P11" s="103">
        <f t="shared" si="2"/>
        <v>0</v>
      </c>
      <c r="Q11" s="103">
        <f t="shared" si="2"/>
        <v>10166000</v>
      </c>
      <c r="R11" s="103">
        <f t="shared" si="2"/>
        <v>10166000</v>
      </c>
    </row>
    <row r="12" spans="2:18">
      <c r="B12" s="802"/>
      <c r="C12" s="166"/>
      <c r="D12" s="166"/>
      <c r="E12" s="2">
        <v>401</v>
      </c>
      <c r="F12" s="1" t="s">
        <v>399</v>
      </c>
      <c r="G12" s="4">
        <v>7421000</v>
      </c>
      <c r="H12" s="4">
        <v>7421000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7421000</v>
      </c>
      <c r="R12" s="4">
        <v>7421000</v>
      </c>
    </row>
    <row r="13" spans="2:18">
      <c r="B13" s="802"/>
      <c r="C13" s="166"/>
      <c r="D13" s="166"/>
      <c r="E13" s="2">
        <v>402</v>
      </c>
      <c r="F13" s="1" t="s">
        <v>361</v>
      </c>
      <c r="G13" s="4">
        <v>2745000</v>
      </c>
      <c r="H13" s="4">
        <v>2745000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2745000</v>
      </c>
      <c r="R13" s="4">
        <v>2745000</v>
      </c>
    </row>
    <row r="14" spans="2:18">
      <c r="B14" s="802"/>
      <c r="C14" s="162"/>
      <c r="D14" s="162">
        <v>42</v>
      </c>
      <c r="E14" s="99"/>
      <c r="F14" s="99" t="s">
        <v>394</v>
      </c>
      <c r="G14" s="103">
        <f>SUM(G15:G20)</f>
        <v>1053000</v>
      </c>
      <c r="H14" s="103">
        <f t="shared" ref="H14:R14" si="3">SUM(H15:H20)</f>
        <v>1053000</v>
      </c>
      <c r="I14" s="103">
        <f t="shared" si="3"/>
        <v>7300000</v>
      </c>
      <c r="J14" s="103">
        <f t="shared" si="3"/>
        <v>7300000</v>
      </c>
      <c r="K14" s="103">
        <f t="shared" si="3"/>
        <v>0</v>
      </c>
      <c r="L14" s="103">
        <f t="shared" si="3"/>
        <v>0</v>
      </c>
      <c r="M14" s="103">
        <f t="shared" si="3"/>
        <v>0</v>
      </c>
      <c r="N14" s="103">
        <f t="shared" si="3"/>
        <v>0</v>
      </c>
      <c r="O14" s="103">
        <f t="shared" si="3"/>
        <v>0</v>
      </c>
      <c r="P14" s="103">
        <f t="shared" si="3"/>
        <v>0</v>
      </c>
      <c r="Q14" s="103">
        <f t="shared" si="3"/>
        <v>8353000</v>
      </c>
      <c r="R14" s="103">
        <f t="shared" si="3"/>
        <v>8353000</v>
      </c>
    </row>
    <row r="15" spans="2:18">
      <c r="B15" s="802"/>
      <c r="C15" s="166"/>
      <c r="D15" s="166"/>
      <c r="E15" s="2">
        <v>420</v>
      </c>
      <c r="F15" s="1" t="s">
        <v>400</v>
      </c>
      <c r="G15" s="4">
        <v>30000</v>
      </c>
      <c r="H15" s="4">
        <v>30000</v>
      </c>
      <c r="I15" s="4">
        <v>400000</v>
      </c>
      <c r="J15" s="4">
        <v>400000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430000</v>
      </c>
      <c r="R15" s="4">
        <v>430000</v>
      </c>
    </row>
    <row r="16" spans="2:18" ht="30">
      <c r="B16" s="802"/>
      <c r="C16" s="166"/>
      <c r="D16" s="166"/>
      <c r="E16" s="2">
        <v>421</v>
      </c>
      <c r="F16" s="14" t="s">
        <v>401</v>
      </c>
      <c r="G16" s="4">
        <v>655000</v>
      </c>
      <c r="H16" s="4">
        <v>655000</v>
      </c>
      <c r="I16" s="4">
        <v>2500000</v>
      </c>
      <c r="J16" s="4">
        <v>2500000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3155000</v>
      </c>
      <c r="R16" s="4">
        <v>3155000</v>
      </c>
    </row>
    <row r="17" spans="2:18">
      <c r="B17" s="802"/>
      <c r="C17" s="166"/>
      <c r="D17" s="166"/>
      <c r="E17" s="2">
        <v>423</v>
      </c>
      <c r="F17" s="1" t="s">
        <v>402</v>
      </c>
      <c r="G17" s="4">
        <v>130000</v>
      </c>
      <c r="H17" s="4">
        <v>130000</v>
      </c>
      <c r="I17" s="4">
        <v>200000</v>
      </c>
      <c r="J17" s="4">
        <v>200000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330000</v>
      </c>
      <c r="R17" s="4">
        <v>330000</v>
      </c>
    </row>
    <row r="18" spans="2:18">
      <c r="B18" s="802"/>
      <c r="C18" s="166"/>
      <c r="D18" s="166"/>
      <c r="E18" s="2">
        <v>424</v>
      </c>
      <c r="F18" s="1" t="s">
        <v>403</v>
      </c>
      <c r="G18" s="4">
        <v>68000</v>
      </c>
      <c r="H18" s="4">
        <v>68000</v>
      </c>
      <c r="I18" s="4">
        <v>1000000</v>
      </c>
      <c r="J18" s="4">
        <v>1000000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1068000</v>
      </c>
      <c r="R18" s="4">
        <v>1068000</v>
      </c>
    </row>
    <row r="19" spans="2:18">
      <c r="B19" s="802"/>
      <c r="C19" s="166"/>
      <c r="D19" s="166"/>
      <c r="E19" s="2">
        <v>425</v>
      </c>
      <c r="F19" s="1" t="s">
        <v>404</v>
      </c>
      <c r="G19" s="4">
        <v>100000</v>
      </c>
      <c r="H19" s="4">
        <v>100000</v>
      </c>
      <c r="I19" s="4">
        <v>2700000</v>
      </c>
      <c r="J19" s="4">
        <v>2700000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2800000</v>
      </c>
      <c r="R19" s="4">
        <v>2800000</v>
      </c>
    </row>
    <row r="20" spans="2:18">
      <c r="B20" s="802"/>
      <c r="C20" s="166"/>
      <c r="D20" s="166"/>
      <c r="E20" s="2">
        <v>426</v>
      </c>
      <c r="F20" s="1" t="s">
        <v>405</v>
      </c>
      <c r="G20" s="4">
        <v>70000</v>
      </c>
      <c r="H20" s="4">
        <v>70000</v>
      </c>
      <c r="I20" s="4">
        <v>500000</v>
      </c>
      <c r="J20" s="4">
        <v>500000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570000</v>
      </c>
      <c r="R20" s="4">
        <v>570000</v>
      </c>
    </row>
    <row r="21" spans="2:18">
      <c r="B21" s="802"/>
      <c r="C21" s="162"/>
      <c r="D21" s="162">
        <v>46</v>
      </c>
      <c r="E21" s="99"/>
      <c r="F21" s="99" t="s">
        <v>396</v>
      </c>
      <c r="G21" s="103">
        <f>SUM(G22)</f>
        <v>0</v>
      </c>
      <c r="H21" s="103">
        <f t="shared" ref="H21:R21" si="4">SUM(H22)</f>
        <v>0</v>
      </c>
      <c r="I21" s="103">
        <f t="shared" si="4"/>
        <v>450000</v>
      </c>
      <c r="J21" s="103">
        <f t="shared" si="4"/>
        <v>450000</v>
      </c>
      <c r="K21" s="103">
        <f t="shared" si="4"/>
        <v>0</v>
      </c>
      <c r="L21" s="103">
        <f t="shared" si="4"/>
        <v>0</v>
      </c>
      <c r="M21" s="103">
        <f t="shared" si="4"/>
        <v>0</v>
      </c>
      <c r="N21" s="103">
        <f t="shared" si="4"/>
        <v>0</v>
      </c>
      <c r="O21" s="103">
        <f t="shared" si="4"/>
        <v>0</v>
      </c>
      <c r="P21" s="103">
        <f t="shared" si="4"/>
        <v>0</v>
      </c>
      <c r="Q21" s="103">
        <f t="shared" si="4"/>
        <v>450000</v>
      </c>
      <c r="R21" s="103">
        <f t="shared" si="4"/>
        <v>450000</v>
      </c>
    </row>
    <row r="22" spans="2:18">
      <c r="B22" s="802"/>
      <c r="C22" s="166"/>
      <c r="D22" s="166"/>
      <c r="E22" s="2">
        <v>464</v>
      </c>
      <c r="F22" s="1" t="s">
        <v>423</v>
      </c>
      <c r="G22" s="4">
        <v>0</v>
      </c>
      <c r="H22" s="4">
        <v>0</v>
      </c>
      <c r="I22" s="4">
        <v>450000</v>
      </c>
      <c r="J22" s="4">
        <v>450000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450000</v>
      </c>
      <c r="R22" s="4">
        <v>450000</v>
      </c>
    </row>
    <row r="23" spans="2:18">
      <c r="B23" s="802"/>
      <c r="C23" s="162"/>
      <c r="D23" s="162">
        <v>48</v>
      </c>
      <c r="E23" s="99"/>
      <c r="F23" s="99" t="s">
        <v>430</v>
      </c>
      <c r="G23" s="103">
        <f>SUM(G24:G27)</f>
        <v>58143000</v>
      </c>
      <c r="H23" s="103">
        <f t="shared" ref="H23:R23" si="5">SUM(H24:H27)</f>
        <v>58143000</v>
      </c>
      <c r="I23" s="103">
        <f t="shared" si="5"/>
        <v>4900000</v>
      </c>
      <c r="J23" s="103">
        <f t="shared" si="5"/>
        <v>4900000</v>
      </c>
      <c r="K23" s="103">
        <f t="shared" si="5"/>
        <v>0</v>
      </c>
      <c r="L23" s="103">
        <f t="shared" si="5"/>
        <v>0</v>
      </c>
      <c r="M23" s="103">
        <f t="shared" si="5"/>
        <v>0</v>
      </c>
      <c r="N23" s="103">
        <f t="shared" si="5"/>
        <v>0</v>
      </c>
      <c r="O23" s="103">
        <f t="shared" si="5"/>
        <v>0</v>
      </c>
      <c r="P23" s="103">
        <f t="shared" si="5"/>
        <v>0</v>
      </c>
      <c r="Q23" s="103">
        <f t="shared" si="5"/>
        <v>63043000</v>
      </c>
      <c r="R23" s="103">
        <f t="shared" si="5"/>
        <v>63043000</v>
      </c>
    </row>
    <row r="24" spans="2:18">
      <c r="B24" s="802"/>
      <c r="C24" s="166"/>
      <c r="D24" s="166"/>
      <c r="E24" s="2">
        <v>480</v>
      </c>
      <c r="F24" s="1" t="s">
        <v>431</v>
      </c>
      <c r="G24" s="4">
        <v>100000</v>
      </c>
      <c r="H24" s="4">
        <v>100000</v>
      </c>
      <c r="I24" s="4">
        <v>100000</v>
      </c>
      <c r="J24" s="4">
        <v>100000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200000</v>
      </c>
      <c r="R24" s="4">
        <v>200000</v>
      </c>
    </row>
    <row r="25" spans="2:18">
      <c r="B25" s="802"/>
      <c r="C25" s="166"/>
      <c r="D25" s="166"/>
      <c r="E25" s="2">
        <v>482</v>
      </c>
      <c r="F25" s="1" t="s">
        <v>433</v>
      </c>
      <c r="G25" s="4">
        <v>0</v>
      </c>
      <c r="H25" s="4">
        <v>0</v>
      </c>
      <c r="I25" s="4">
        <v>1800000</v>
      </c>
      <c r="J25" s="4">
        <v>1800000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1800000</v>
      </c>
      <c r="R25" s="4">
        <v>1800000</v>
      </c>
    </row>
    <row r="26" spans="2:18">
      <c r="B26" s="802"/>
      <c r="C26" s="166"/>
      <c r="D26" s="166"/>
      <c r="E26" s="2">
        <v>485</v>
      </c>
      <c r="F26" s="1" t="s">
        <v>436</v>
      </c>
      <c r="G26" s="4">
        <v>0</v>
      </c>
      <c r="H26" s="4">
        <v>0</v>
      </c>
      <c r="I26" s="4">
        <v>1000000</v>
      </c>
      <c r="J26" s="4">
        <v>1000000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1000000</v>
      </c>
      <c r="R26" s="4">
        <v>1000000</v>
      </c>
    </row>
    <row r="27" spans="2:18">
      <c r="B27" s="802"/>
      <c r="C27" s="166"/>
      <c r="D27" s="166"/>
      <c r="E27" s="2">
        <v>488</v>
      </c>
      <c r="F27" s="1" t="s">
        <v>438</v>
      </c>
      <c r="G27" s="4">
        <v>58043000</v>
      </c>
      <c r="H27" s="4">
        <v>58043000</v>
      </c>
      <c r="I27" s="4">
        <v>2000000</v>
      </c>
      <c r="J27" s="4">
        <v>2000000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60043000</v>
      </c>
      <c r="R27" s="4">
        <v>60043000</v>
      </c>
    </row>
    <row r="28" spans="2:18">
      <c r="B28" s="802"/>
      <c r="C28" s="666">
        <v>1</v>
      </c>
      <c r="D28" s="666"/>
      <c r="E28" s="670"/>
      <c r="F28" s="670" t="s">
        <v>820</v>
      </c>
      <c r="G28" s="102">
        <f>SUM(G29)</f>
        <v>11319000</v>
      </c>
      <c r="H28" s="102">
        <f>SUM(H29)</f>
        <v>11319000</v>
      </c>
      <c r="I28" s="102">
        <f t="shared" ref="I28:R28" si="6">SUM(I29)</f>
        <v>10650000</v>
      </c>
      <c r="J28" s="102">
        <f t="shared" si="6"/>
        <v>10650000</v>
      </c>
      <c r="K28" s="102">
        <f t="shared" si="6"/>
        <v>0</v>
      </c>
      <c r="L28" s="102">
        <f t="shared" si="6"/>
        <v>0</v>
      </c>
      <c r="M28" s="102">
        <f t="shared" si="6"/>
        <v>0</v>
      </c>
      <c r="N28" s="102">
        <f t="shared" si="6"/>
        <v>0</v>
      </c>
      <c r="O28" s="102">
        <f t="shared" si="6"/>
        <v>0</v>
      </c>
      <c r="P28" s="102">
        <f t="shared" si="6"/>
        <v>0</v>
      </c>
      <c r="Q28" s="102">
        <f t="shared" si="6"/>
        <v>21969000</v>
      </c>
      <c r="R28" s="102">
        <f t="shared" si="6"/>
        <v>21969000</v>
      </c>
    </row>
    <row r="29" spans="2:18">
      <c r="B29" s="802"/>
      <c r="C29" s="150"/>
      <c r="D29" s="150">
        <v>10</v>
      </c>
      <c r="E29" s="33"/>
      <c r="F29" s="33" t="s">
        <v>820</v>
      </c>
      <c r="G29" s="34">
        <f>SUM(G30+G33+G40+G42)</f>
        <v>11319000</v>
      </c>
      <c r="H29" s="34">
        <f>SUM(H30+H33+H40+H42)</f>
        <v>11319000</v>
      </c>
      <c r="I29" s="34">
        <f t="shared" ref="I29:R29" si="7">SUM(I30+I33+I40+I42)</f>
        <v>10650000</v>
      </c>
      <c r="J29" s="34">
        <f t="shared" si="7"/>
        <v>10650000</v>
      </c>
      <c r="K29" s="34">
        <f t="shared" si="7"/>
        <v>0</v>
      </c>
      <c r="L29" s="34">
        <f t="shared" si="7"/>
        <v>0</v>
      </c>
      <c r="M29" s="34">
        <f t="shared" si="7"/>
        <v>0</v>
      </c>
      <c r="N29" s="34">
        <f t="shared" si="7"/>
        <v>0</v>
      </c>
      <c r="O29" s="34">
        <f t="shared" si="7"/>
        <v>0</v>
      </c>
      <c r="P29" s="34">
        <f t="shared" si="7"/>
        <v>0</v>
      </c>
      <c r="Q29" s="34">
        <f t="shared" si="7"/>
        <v>21969000</v>
      </c>
      <c r="R29" s="34">
        <f t="shared" si="7"/>
        <v>21969000</v>
      </c>
    </row>
    <row r="30" spans="2:18">
      <c r="B30" s="802"/>
      <c r="C30" s="162"/>
      <c r="D30" s="162">
        <v>40</v>
      </c>
      <c r="E30" s="99"/>
      <c r="F30" s="99" t="s">
        <v>391</v>
      </c>
      <c r="G30" s="103">
        <f>SUM(G31:G32)</f>
        <v>10166000</v>
      </c>
      <c r="H30" s="103">
        <f>SUM(H31:H32)</f>
        <v>10166000</v>
      </c>
      <c r="I30" s="103">
        <f t="shared" ref="I30:R30" si="8">SUM(I31:I32)</f>
        <v>0</v>
      </c>
      <c r="J30" s="103">
        <f t="shared" si="8"/>
        <v>0</v>
      </c>
      <c r="K30" s="103">
        <f t="shared" si="8"/>
        <v>0</v>
      </c>
      <c r="L30" s="103">
        <f t="shared" si="8"/>
        <v>0</v>
      </c>
      <c r="M30" s="103">
        <f t="shared" si="8"/>
        <v>0</v>
      </c>
      <c r="N30" s="103">
        <f t="shared" si="8"/>
        <v>0</v>
      </c>
      <c r="O30" s="103">
        <f t="shared" si="8"/>
        <v>0</v>
      </c>
      <c r="P30" s="103">
        <f t="shared" si="8"/>
        <v>0</v>
      </c>
      <c r="Q30" s="103">
        <f t="shared" si="8"/>
        <v>10166000</v>
      </c>
      <c r="R30" s="103">
        <f t="shared" si="8"/>
        <v>10166000</v>
      </c>
    </row>
    <row r="31" spans="2:18">
      <c r="B31" s="802"/>
      <c r="C31" s="166"/>
      <c r="D31" s="166"/>
      <c r="E31" s="2">
        <v>401</v>
      </c>
      <c r="F31" s="1" t="s">
        <v>399</v>
      </c>
      <c r="G31" s="282">
        <v>7421000</v>
      </c>
      <c r="H31" s="282">
        <v>7421000</v>
      </c>
      <c r="I31" s="282"/>
      <c r="J31" s="282"/>
      <c r="K31" s="282"/>
      <c r="L31" s="282"/>
      <c r="M31" s="282"/>
      <c r="N31" s="282"/>
      <c r="O31" s="282"/>
      <c r="P31" s="282"/>
      <c r="Q31" s="282">
        <v>7421000</v>
      </c>
      <c r="R31" s="282">
        <v>7421000</v>
      </c>
    </row>
    <row r="32" spans="2:18">
      <c r="B32" s="802"/>
      <c r="C32" s="166"/>
      <c r="D32" s="166"/>
      <c r="E32" s="2">
        <v>402</v>
      </c>
      <c r="F32" s="1" t="s">
        <v>361</v>
      </c>
      <c r="G32" s="4">
        <v>2745000</v>
      </c>
      <c r="H32" s="4">
        <v>2745000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2745000</v>
      </c>
      <c r="R32" s="4">
        <v>2745000</v>
      </c>
    </row>
    <row r="33" spans="2:18">
      <c r="B33" s="802"/>
      <c r="C33" s="162"/>
      <c r="D33" s="162">
        <v>42</v>
      </c>
      <c r="E33" s="99"/>
      <c r="F33" s="646" t="s">
        <v>394</v>
      </c>
      <c r="G33" s="103">
        <f>SUM(G34:G39)</f>
        <v>1053000</v>
      </c>
      <c r="H33" s="103">
        <f>SUM(H34:H39)</f>
        <v>1053000</v>
      </c>
      <c r="I33" s="103">
        <f t="shared" ref="I33:R33" si="9">SUM(I34:I39)</f>
        <v>7300000</v>
      </c>
      <c r="J33" s="103">
        <f t="shared" si="9"/>
        <v>7300000</v>
      </c>
      <c r="K33" s="103">
        <f t="shared" si="9"/>
        <v>0</v>
      </c>
      <c r="L33" s="103">
        <f t="shared" si="9"/>
        <v>0</v>
      </c>
      <c r="M33" s="103">
        <f t="shared" si="9"/>
        <v>0</v>
      </c>
      <c r="N33" s="103">
        <f t="shared" si="9"/>
        <v>0</v>
      </c>
      <c r="O33" s="103">
        <f t="shared" si="9"/>
        <v>0</v>
      </c>
      <c r="P33" s="103">
        <f t="shared" si="9"/>
        <v>0</v>
      </c>
      <c r="Q33" s="103">
        <f t="shared" si="9"/>
        <v>8353000</v>
      </c>
      <c r="R33" s="103">
        <f t="shared" si="9"/>
        <v>8353000</v>
      </c>
    </row>
    <row r="34" spans="2:18">
      <c r="B34" s="802"/>
      <c r="C34" s="166"/>
      <c r="D34" s="166"/>
      <c r="E34" s="2">
        <v>420</v>
      </c>
      <c r="F34" s="1" t="s">
        <v>400</v>
      </c>
      <c r="G34" s="4">
        <v>30000</v>
      </c>
      <c r="H34" s="4">
        <v>30000</v>
      </c>
      <c r="I34" s="4">
        <v>400000</v>
      </c>
      <c r="J34" s="4">
        <v>400000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430000</v>
      </c>
      <c r="R34" s="4">
        <v>430000</v>
      </c>
    </row>
    <row r="35" spans="2:18" ht="30">
      <c r="B35" s="802"/>
      <c r="C35" s="166"/>
      <c r="D35" s="166"/>
      <c r="E35" s="2">
        <v>421</v>
      </c>
      <c r="F35" s="14" t="s">
        <v>401</v>
      </c>
      <c r="G35" s="4">
        <v>655000</v>
      </c>
      <c r="H35" s="4">
        <v>655000</v>
      </c>
      <c r="I35" s="4">
        <v>2500000</v>
      </c>
      <c r="J35" s="4">
        <v>2500000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3155000</v>
      </c>
      <c r="R35" s="4">
        <v>3155000</v>
      </c>
    </row>
    <row r="36" spans="2:18">
      <c r="B36" s="802"/>
      <c r="C36" s="166"/>
      <c r="D36" s="166"/>
      <c r="E36" s="2">
        <v>423</v>
      </c>
      <c r="F36" s="1" t="s">
        <v>402</v>
      </c>
      <c r="G36" s="4">
        <v>130000</v>
      </c>
      <c r="H36" s="4">
        <v>130000</v>
      </c>
      <c r="I36" s="4">
        <v>200000</v>
      </c>
      <c r="J36" s="4">
        <v>200000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330000</v>
      </c>
      <c r="R36" s="4">
        <v>330000</v>
      </c>
    </row>
    <row r="37" spans="2:18">
      <c r="B37" s="802"/>
      <c r="C37" s="166"/>
      <c r="D37" s="166"/>
      <c r="E37" s="2">
        <v>424</v>
      </c>
      <c r="F37" s="1" t="s">
        <v>403</v>
      </c>
      <c r="G37" s="4">
        <v>68000</v>
      </c>
      <c r="H37" s="4">
        <v>68000</v>
      </c>
      <c r="I37" s="4">
        <v>1000000</v>
      </c>
      <c r="J37" s="4">
        <v>1000000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1068000</v>
      </c>
      <c r="R37" s="4">
        <v>1068000</v>
      </c>
    </row>
    <row r="38" spans="2:18">
      <c r="B38" s="802"/>
      <c r="C38" s="166"/>
      <c r="D38" s="166"/>
      <c r="E38" s="2">
        <v>425</v>
      </c>
      <c r="F38" s="1" t="s">
        <v>404</v>
      </c>
      <c r="G38" s="4">
        <v>100000</v>
      </c>
      <c r="H38" s="4">
        <v>100000</v>
      </c>
      <c r="I38" s="4">
        <v>2700000</v>
      </c>
      <c r="J38" s="4">
        <v>2700000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2800000</v>
      </c>
      <c r="R38" s="4">
        <v>2800000</v>
      </c>
    </row>
    <row r="39" spans="2:18">
      <c r="B39" s="802"/>
      <c r="C39" s="166"/>
      <c r="D39" s="166"/>
      <c r="E39" s="2">
        <v>426</v>
      </c>
      <c r="F39" s="1" t="s">
        <v>405</v>
      </c>
      <c r="G39" s="4">
        <v>70000</v>
      </c>
      <c r="H39" s="4">
        <v>70000</v>
      </c>
      <c r="I39" s="4">
        <v>500000</v>
      </c>
      <c r="J39" s="4">
        <v>500000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570000</v>
      </c>
      <c r="R39" s="4">
        <v>570000</v>
      </c>
    </row>
    <row r="40" spans="2:18">
      <c r="B40" s="802"/>
      <c r="C40" s="162"/>
      <c r="D40" s="162">
        <v>46</v>
      </c>
      <c r="E40" s="99"/>
      <c r="F40" s="646" t="s">
        <v>396</v>
      </c>
      <c r="G40" s="103">
        <f>SUM(G41)</f>
        <v>0</v>
      </c>
      <c r="H40" s="103">
        <f>SUM(H41)</f>
        <v>0</v>
      </c>
      <c r="I40" s="103">
        <f t="shared" ref="I40:R40" si="10">SUM(I41)</f>
        <v>450000</v>
      </c>
      <c r="J40" s="103">
        <f t="shared" si="10"/>
        <v>450000</v>
      </c>
      <c r="K40" s="103">
        <f t="shared" si="10"/>
        <v>0</v>
      </c>
      <c r="L40" s="103">
        <f t="shared" si="10"/>
        <v>0</v>
      </c>
      <c r="M40" s="103">
        <f t="shared" si="10"/>
        <v>0</v>
      </c>
      <c r="N40" s="103">
        <f t="shared" si="10"/>
        <v>0</v>
      </c>
      <c r="O40" s="103">
        <f t="shared" si="10"/>
        <v>0</v>
      </c>
      <c r="P40" s="103">
        <f t="shared" si="10"/>
        <v>0</v>
      </c>
      <c r="Q40" s="103">
        <f t="shared" si="10"/>
        <v>450000</v>
      </c>
      <c r="R40" s="103">
        <f t="shared" si="10"/>
        <v>450000</v>
      </c>
    </row>
    <row r="41" spans="2:18">
      <c r="B41" s="802"/>
      <c r="C41" s="166"/>
      <c r="D41" s="166"/>
      <c r="E41" s="2">
        <v>464</v>
      </c>
      <c r="F41" s="1" t="s">
        <v>423</v>
      </c>
      <c r="G41" s="4">
        <v>0</v>
      </c>
      <c r="H41" s="4">
        <v>0</v>
      </c>
      <c r="I41" s="4">
        <v>450000</v>
      </c>
      <c r="J41" s="4">
        <v>450000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450000</v>
      </c>
      <c r="R41" s="4">
        <v>450000</v>
      </c>
    </row>
    <row r="42" spans="2:18">
      <c r="B42" s="802"/>
      <c r="C42" s="162"/>
      <c r="D42" s="162">
        <v>48</v>
      </c>
      <c r="E42" s="99"/>
      <c r="F42" s="646" t="s">
        <v>430</v>
      </c>
      <c r="G42" s="103">
        <f>SUM(G43:G45)</f>
        <v>100000</v>
      </c>
      <c r="H42" s="103">
        <f>SUM(H43:H45)</f>
        <v>100000</v>
      </c>
      <c r="I42" s="103">
        <f t="shared" ref="I42:R42" si="11">SUM(I43:I45)</f>
        <v>2900000</v>
      </c>
      <c r="J42" s="103">
        <f t="shared" si="11"/>
        <v>2900000</v>
      </c>
      <c r="K42" s="103">
        <f t="shared" si="11"/>
        <v>0</v>
      </c>
      <c r="L42" s="103">
        <f t="shared" si="11"/>
        <v>0</v>
      </c>
      <c r="M42" s="103">
        <f t="shared" si="11"/>
        <v>0</v>
      </c>
      <c r="N42" s="103">
        <f t="shared" si="11"/>
        <v>0</v>
      </c>
      <c r="O42" s="103">
        <f t="shared" si="11"/>
        <v>0</v>
      </c>
      <c r="P42" s="103">
        <f t="shared" si="11"/>
        <v>0</v>
      </c>
      <c r="Q42" s="103">
        <f t="shared" si="11"/>
        <v>3000000</v>
      </c>
      <c r="R42" s="103">
        <f t="shared" si="11"/>
        <v>3000000</v>
      </c>
    </row>
    <row r="43" spans="2:18">
      <c r="B43" s="802"/>
      <c r="C43" s="166"/>
      <c r="D43" s="166"/>
      <c r="E43" s="2">
        <v>480</v>
      </c>
      <c r="F43" s="1" t="s">
        <v>431</v>
      </c>
      <c r="G43" s="4">
        <v>100000</v>
      </c>
      <c r="H43" s="4">
        <v>100000</v>
      </c>
      <c r="I43" s="4">
        <v>100000</v>
      </c>
      <c r="J43" s="4">
        <v>100000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200000</v>
      </c>
      <c r="R43" s="4">
        <v>200000</v>
      </c>
    </row>
    <row r="44" spans="2:18">
      <c r="B44" s="802"/>
      <c r="C44" s="166"/>
      <c r="D44" s="166"/>
      <c r="E44" s="2">
        <v>482</v>
      </c>
      <c r="F44" s="1" t="s">
        <v>433</v>
      </c>
      <c r="G44" s="4">
        <v>0</v>
      </c>
      <c r="H44" s="4">
        <v>0</v>
      </c>
      <c r="I44" s="4">
        <v>1800000</v>
      </c>
      <c r="J44" s="4">
        <v>1800000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1800000</v>
      </c>
      <c r="R44" s="4">
        <v>1800000</v>
      </c>
    </row>
    <row r="45" spans="2:18">
      <c r="B45" s="802"/>
      <c r="C45" s="166"/>
      <c r="D45" s="166"/>
      <c r="E45" s="2">
        <v>485</v>
      </c>
      <c r="F45" s="1" t="s">
        <v>436</v>
      </c>
      <c r="G45" s="4">
        <v>0</v>
      </c>
      <c r="H45" s="4">
        <v>0</v>
      </c>
      <c r="I45" s="4">
        <v>1000000</v>
      </c>
      <c r="J45" s="4">
        <v>1000000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1000000</v>
      </c>
      <c r="R45" s="4">
        <v>1000000</v>
      </c>
    </row>
    <row r="46" spans="2:18">
      <c r="B46" s="802"/>
      <c r="C46" s="666" t="s">
        <v>680</v>
      </c>
      <c r="D46" s="666"/>
      <c r="E46" s="670"/>
      <c r="F46" s="670" t="s">
        <v>675</v>
      </c>
      <c r="G46" s="102">
        <f t="shared" ref="G46:H48" si="12">SUM(G47)</f>
        <v>58043000</v>
      </c>
      <c r="H46" s="102">
        <f t="shared" si="12"/>
        <v>58043000</v>
      </c>
      <c r="I46" s="102">
        <f t="shared" ref="I46:R46" si="13">SUM(I47)</f>
        <v>2000000</v>
      </c>
      <c r="J46" s="102">
        <f t="shared" si="13"/>
        <v>2000000</v>
      </c>
      <c r="K46" s="102">
        <f t="shared" si="13"/>
        <v>0</v>
      </c>
      <c r="L46" s="102">
        <f t="shared" si="13"/>
        <v>0</v>
      </c>
      <c r="M46" s="102">
        <f t="shared" si="13"/>
        <v>0</v>
      </c>
      <c r="N46" s="102">
        <f t="shared" si="13"/>
        <v>0</v>
      </c>
      <c r="O46" s="102">
        <f t="shared" si="13"/>
        <v>0</v>
      </c>
      <c r="P46" s="102">
        <f t="shared" si="13"/>
        <v>0</v>
      </c>
      <c r="Q46" s="102">
        <f t="shared" si="13"/>
        <v>60043000</v>
      </c>
      <c r="R46" s="102">
        <f t="shared" si="13"/>
        <v>60043000</v>
      </c>
    </row>
    <row r="47" spans="2:18">
      <c r="B47" s="802"/>
      <c r="C47" s="150"/>
      <c r="D47" s="150" t="s">
        <v>1773</v>
      </c>
      <c r="E47" s="33" t="s">
        <v>1419</v>
      </c>
      <c r="F47" s="33" t="s">
        <v>693</v>
      </c>
      <c r="G47" s="34">
        <f t="shared" si="12"/>
        <v>58043000</v>
      </c>
      <c r="H47" s="34">
        <f t="shared" si="12"/>
        <v>58043000</v>
      </c>
      <c r="I47" s="34">
        <f t="shared" ref="I47:R47" si="14">SUM(I48)</f>
        <v>2000000</v>
      </c>
      <c r="J47" s="34">
        <f t="shared" si="14"/>
        <v>2000000</v>
      </c>
      <c r="K47" s="34">
        <f t="shared" si="14"/>
        <v>0</v>
      </c>
      <c r="L47" s="34">
        <f t="shared" si="14"/>
        <v>0</v>
      </c>
      <c r="M47" s="34">
        <f t="shared" si="14"/>
        <v>0</v>
      </c>
      <c r="N47" s="34">
        <f t="shared" si="14"/>
        <v>0</v>
      </c>
      <c r="O47" s="34">
        <f t="shared" si="14"/>
        <v>0</v>
      </c>
      <c r="P47" s="34">
        <f t="shared" si="14"/>
        <v>0</v>
      </c>
      <c r="Q47" s="34">
        <f t="shared" si="14"/>
        <v>60043000</v>
      </c>
      <c r="R47" s="34">
        <f t="shared" si="14"/>
        <v>60043000</v>
      </c>
    </row>
    <row r="48" spans="2:18">
      <c r="B48" s="802"/>
      <c r="C48" s="162"/>
      <c r="D48" s="162">
        <v>48</v>
      </c>
      <c r="E48" s="99"/>
      <c r="F48" s="99" t="s">
        <v>430</v>
      </c>
      <c r="G48" s="103">
        <f t="shared" si="12"/>
        <v>58043000</v>
      </c>
      <c r="H48" s="103">
        <f t="shared" si="12"/>
        <v>58043000</v>
      </c>
      <c r="I48" s="103">
        <f t="shared" ref="I48:R48" si="15">SUM(I49)</f>
        <v>2000000</v>
      </c>
      <c r="J48" s="103">
        <f t="shared" si="15"/>
        <v>2000000</v>
      </c>
      <c r="K48" s="103">
        <f t="shared" si="15"/>
        <v>0</v>
      </c>
      <c r="L48" s="103">
        <f t="shared" si="15"/>
        <v>0</v>
      </c>
      <c r="M48" s="103">
        <f t="shared" si="15"/>
        <v>0</v>
      </c>
      <c r="N48" s="103">
        <f t="shared" si="15"/>
        <v>0</v>
      </c>
      <c r="O48" s="103">
        <f t="shared" si="15"/>
        <v>0</v>
      </c>
      <c r="P48" s="103">
        <f t="shared" si="15"/>
        <v>0</v>
      </c>
      <c r="Q48" s="103">
        <f t="shared" si="15"/>
        <v>60043000</v>
      </c>
      <c r="R48" s="103">
        <f t="shared" si="15"/>
        <v>60043000</v>
      </c>
    </row>
    <row r="49" spans="2:18" ht="15.75" thickBot="1">
      <c r="B49" s="802"/>
      <c r="C49" s="141"/>
      <c r="D49" s="141"/>
      <c r="E49" s="2">
        <v>488</v>
      </c>
      <c r="F49" s="1" t="s">
        <v>438</v>
      </c>
      <c r="G49" s="4">
        <v>58043000</v>
      </c>
      <c r="H49" s="4">
        <v>58043000</v>
      </c>
      <c r="I49" s="4">
        <v>2000000</v>
      </c>
      <c r="J49" s="4">
        <v>2000000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60043000</v>
      </c>
      <c r="R49" s="4">
        <v>60043000</v>
      </c>
    </row>
    <row r="50" spans="2:18" ht="15.75" thickBot="1">
      <c r="B50" s="802"/>
      <c r="C50" s="800" t="s">
        <v>604</v>
      </c>
      <c r="D50" s="801"/>
      <c r="E50" s="766" t="s">
        <v>1668</v>
      </c>
      <c r="F50" s="801"/>
      <c r="G50" s="193">
        <f>SUM(G46+G28)</f>
        <v>69362000</v>
      </c>
      <c r="H50" s="193">
        <f>SUM(H46+H28)</f>
        <v>69362000</v>
      </c>
      <c r="I50" s="193">
        <f t="shared" ref="I50:Q50" si="16">SUM(I46+I28)</f>
        <v>12650000</v>
      </c>
      <c r="J50" s="193">
        <f t="shared" ref="J50" si="17">SUM(J46+J28)</f>
        <v>12650000</v>
      </c>
      <c r="K50" s="193">
        <f t="shared" si="16"/>
        <v>0</v>
      </c>
      <c r="L50" s="193">
        <f t="shared" si="16"/>
        <v>0</v>
      </c>
      <c r="M50" s="193">
        <f t="shared" si="16"/>
        <v>0</v>
      </c>
      <c r="N50" s="193">
        <f t="shared" si="16"/>
        <v>0</v>
      </c>
      <c r="O50" s="193">
        <f t="shared" si="16"/>
        <v>0</v>
      </c>
      <c r="P50" s="193">
        <f t="shared" si="16"/>
        <v>0</v>
      </c>
      <c r="Q50" s="193">
        <f t="shared" si="16"/>
        <v>82012000</v>
      </c>
      <c r="R50" s="193">
        <f t="shared" ref="R50" si="18">SUM(R46+R28)</f>
        <v>82012000</v>
      </c>
    </row>
  </sheetData>
  <mergeCells count="15">
    <mergeCell ref="C50:D50"/>
    <mergeCell ref="E50:F50"/>
    <mergeCell ref="B7:B50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B2:R61"/>
  <sheetViews>
    <sheetView workbookViewId="0">
      <selection activeCell="D2" sqref="D2"/>
    </sheetView>
  </sheetViews>
  <sheetFormatPr defaultRowHeight="15"/>
  <cols>
    <col min="2" max="2" width="10.85546875" customWidth="1"/>
    <col min="3" max="3" width="13.5703125" customWidth="1"/>
    <col min="4" max="4" width="14.28515625" customWidth="1"/>
    <col min="5" max="5" width="19.140625" customWidth="1"/>
    <col min="6" max="6" width="43.28515625" customWidth="1"/>
    <col min="7" max="18" width="17.42578125" customWidth="1"/>
  </cols>
  <sheetData>
    <row r="2" spans="2:18">
      <c r="B2" s="603" t="s">
        <v>1509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29010</v>
      </c>
      <c r="C6" s="786" t="s">
        <v>1509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6"/>
      <c r="F7" s="33" t="s">
        <v>1669</v>
      </c>
      <c r="G7" s="34">
        <f>SUM(G8)</f>
        <v>1763013</v>
      </c>
      <c r="H7" s="34">
        <f t="shared" ref="H7:R7" si="0">SUM(H8)</f>
        <v>1747716000</v>
      </c>
      <c r="I7" s="34">
        <f t="shared" si="0"/>
        <v>52785000</v>
      </c>
      <c r="J7" s="34">
        <f t="shared" si="0"/>
        <v>72785000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170000</v>
      </c>
      <c r="Q7" s="34">
        <f t="shared" si="0"/>
        <v>1815798000</v>
      </c>
      <c r="R7" s="34">
        <f t="shared" si="0"/>
        <v>1820671000</v>
      </c>
    </row>
    <row r="8" spans="2:18">
      <c r="B8" s="802"/>
      <c r="C8" s="166"/>
      <c r="D8" s="2">
        <v>20</v>
      </c>
      <c r="E8" s="1"/>
      <c r="F8" s="1" t="s">
        <v>1669</v>
      </c>
      <c r="G8" s="4">
        <v>1763013</v>
      </c>
      <c r="H8" s="4">
        <v>1747716000</v>
      </c>
      <c r="I8" s="4">
        <v>52785000</v>
      </c>
      <c r="J8" s="4">
        <v>72785000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170000</v>
      </c>
      <c r="Q8" s="4">
        <v>1815798000</v>
      </c>
      <c r="R8" s="4">
        <v>1820671000</v>
      </c>
    </row>
    <row r="9" spans="2:18" ht="30">
      <c r="B9" s="802"/>
      <c r="C9" s="150">
        <v>3</v>
      </c>
      <c r="D9" s="33"/>
      <c r="E9" s="36"/>
      <c r="F9" s="36" t="s">
        <v>1670</v>
      </c>
      <c r="G9" s="34">
        <f>SUM(G10)</f>
        <v>31293000</v>
      </c>
      <c r="H9" s="34">
        <f t="shared" ref="H9:R9" si="1">SUM(H10)</f>
        <v>31090000</v>
      </c>
      <c r="I9" s="34">
        <f t="shared" si="1"/>
        <v>0</v>
      </c>
      <c r="J9" s="34">
        <f t="shared" si="1"/>
        <v>0</v>
      </c>
      <c r="K9" s="34">
        <f t="shared" si="1"/>
        <v>0</v>
      </c>
      <c r="L9" s="34">
        <f t="shared" si="1"/>
        <v>0</v>
      </c>
      <c r="M9" s="34">
        <f t="shared" si="1"/>
        <v>0</v>
      </c>
      <c r="N9" s="34">
        <f t="shared" si="1"/>
        <v>0</v>
      </c>
      <c r="O9" s="34">
        <f t="shared" si="1"/>
        <v>6600000</v>
      </c>
      <c r="P9" s="34">
        <f t="shared" si="1"/>
        <v>6600000</v>
      </c>
      <c r="Q9" s="34">
        <f t="shared" si="1"/>
        <v>37893000</v>
      </c>
      <c r="R9" s="34">
        <f t="shared" si="1"/>
        <v>37690000</v>
      </c>
    </row>
    <row r="10" spans="2:18" ht="30">
      <c r="B10" s="802"/>
      <c r="C10" s="166"/>
      <c r="D10" s="2">
        <v>30</v>
      </c>
      <c r="E10" s="1"/>
      <c r="F10" s="14" t="s">
        <v>1670</v>
      </c>
      <c r="G10" s="4">
        <v>31293000</v>
      </c>
      <c r="H10" s="4">
        <v>31090000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6600000</v>
      </c>
      <c r="P10" s="4">
        <v>6600000</v>
      </c>
      <c r="Q10" s="4">
        <v>37893000</v>
      </c>
      <c r="R10" s="4">
        <v>37690000</v>
      </c>
    </row>
    <row r="11" spans="2:18">
      <c r="B11" s="802"/>
      <c r="C11" s="162"/>
      <c r="D11" s="162">
        <v>40</v>
      </c>
      <c r="E11" s="99"/>
      <c r="F11" s="99" t="s">
        <v>391</v>
      </c>
      <c r="G11" s="103">
        <f>SUM(G12:G14)</f>
        <v>1559657000</v>
      </c>
      <c r="H11" s="103">
        <f t="shared" ref="H11:R11" si="2">SUM(H12:H14)</f>
        <v>1544157000</v>
      </c>
      <c r="I11" s="103">
        <f t="shared" si="2"/>
        <v>0</v>
      </c>
      <c r="J11" s="103">
        <f t="shared" si="2"/>
        <v>0</v>
      </c>
      <c r="K11" s="103">
        <f t="shared" si="2"/>
        <v>0</v>
      </c>
      <c r="L11" s="103">
        <f t="shared" si="2"/>
        <v>0</v>
      </c>
      <c r="M11" s="103">
        <f t="shared" si="2"/>
        <v>0</v>
      </c>
      <c r="N11" s="103">
        <f t="shared" si="2"/>
        <v>0</v>
      </c>
      <c r="O11" s="103">
        <f t="shared" si="2"/>
        <v>0</v>
      </c>
      <c r="P11" s="103">
        <f t="shared" si="2"/>
        <v>0</v>
      </c>
      <c r="Q11" s="103">
        <f t="shared" si="2"/>
        <v>1559657000</v>
      </c>
      <c r="R11" s="103">
        <f t="shared" si="2"/>
        <v>1544157000</v>
      </c>
    </row>
    <row r="12" spans="2:18">
      <c r="B12" s="802"/>
      <c r="C12" s="166"/>
      <c r="D12" s="166"/>
      <c r="E12" s="2">
        <v>401</v>
      </c>
      <c r="F12" s="1" t="s">
        <v>399</v>
      </c>
      <c r="G12" s="4">
        <v>1144882000</v>
      </c>
      <c r="H12" s="4">
        <v>1125646000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1144882000</v>
      </c>
      <c r="R12" s="4">
        <v>1125646000</v>
      </c>
    </row>
    <row r="13" spans="2:18">
      <c r="B13" s="802"/>
      <c r="C13" s="166"/>
      <c r="D13" s="166"/>
      <c r="E13" s="2">
        <v>402</v>
      </c>
      <c r="F13" s="1" t="s">
        <v>361</v>
      </c>
      <c r="G13" s="4">
        <v>412775000</v>
      </c>
      <c r="H13" s="4">
        <v>416987000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412775000</v>
      </c>
      <c r="R13" s="4">
        <v>416987000</v>
      </c>
    </row>
    <row r="14" spans="2:18">
      <c r="B14" s="802"/>
      <c r="C14" s="166"/>
      <c r="D14" s="166"/>
      <c r="E14" s="2">
        <v>404</v>
      </c>
      <c r="F14" s="1" t="s">
        <v>392</v>
      </c>
      <c r="G14" s="4">
        <v>2000000</v>
      </c>
      <c r="H14" s="4">
        <v>1524000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2000000</v>
      </c>
      <c r="R14" s="4">
        <v>1524000</v>
      </c>
    </row>
    <row r="15" spans="2:18">
      <c r="B15" s="802"/>
      <c r="C15" s="162"/>
      <c r="D15" s="162">
        <v>42</v>
      </c>
      <c r="E15" s="99"/>
      <c r="F15" s="99" t="s">
        <v>394</v>
      </c>
      <c r="G15" s="103">
        <f>SUM(G16:G21)</f>
        <v>206549000</v>
      </c>
      <c r="H15" s="103">
        <f t="shared" ref="H15:R15" si="3">SUM(H16:H21)</f>
        <v>203074000</v>
      </c>
      <c r="I15" s="103">
        <f t="shared" si="3"/>
        <v>52785000</v>
      </c>
      <c r="J15" s="103">
        <f t="shared" si="3"/>
        <v>70906000</v>
      </c>
      <c r="K15" s="103">
        <f t="shared" si="3"/>
        <v>0</v>
      </c>
      <c r="L15" s="103">
        <f t="shared" si="3"/>
        <v>0</v>
      </c>
      <c r="M15" s="103">
        <f t="shared" si="3"/>
        <v>0</v>
      </c>
      <c r="N15" s="103">
        <f t="shared" si="3"/>
        <v>0</v>
      </c>
      <c r="O15" s="103">
        <f t="shared" si="3"/>
        <v>6600000</v>
      </c>
      <c r="P15" s="103">
        <f t="shared" si="3"/>
        <v>6770000</v>
      </c>
      <c r="Q15" s="103">
        <f t="shared" si="3"/>
        <v>265934000</v>
      </c>
      <c r="R15" s="103">
        <f t="shared" si="3"/>
        <v>280750000</v>
      </c>
    </row>
    <row r="16" spans="2:18">
      <c r="B16" s="802"/>
      <c r="C16" s="166"/>
      <c r="D16" s="166"/>
      <c r="E16" s="2">
        <v>420</v>
      </c>
      <c r="F16" s="1" t="s">
        <v>400</v>
      </c>
      <c r="G16" s="4">
        <v>600000</v>
      </c>
      <c r="H16" s="4">
        <v>597000</v>
      </c>
      <c r="I16" s="4">
        <v>185000</v>
      </c>
      <c r="J16" s="4">
        <v>335000</v>
      </c>
      <c r="K16" s="4">
        <v>0</v>
      </c>
      <c r="L16" s="4">
        <v>0</v>
      </c>
      <c r="M16" s="4">
        <v>0</v>
      </c>
      <c r="N16" s="4">
        <v>0</v>
      </c>
      <c r="O16" s="4">
        <v>2000000</v>
      </c>
      <c r="P16" s="4">
        <v>2000000</v>
      </c>
      <c r="Q16" s="4">
        <v>2785000</v>
      </c>
      <c r="R16" s="4">
        <v>2932000</v>
      </c>
    </row>
    <row r="17" spans="2:18" ht="30">
      <c r="B17" s="802"/>
      <c r="C17" s="166"/>
      <c r="D17" s="166"/>
      <c r="E17" s="2">
        <v>421</v>
      </c>
      <c r="F17" s="14" t="s">
        <v>401</v>
      </c>
      <c r="G17" s="4">
        <v>113349000</v>
      </c>
      <c r="H17" s="4">
        <v>111639000</v>
      </c>
      <c r="I17" s="4">
        <v>23000000</v>
      </c>
      <c r="J17" s="4">
        <v>31656000</v>
      </c>
      <c r="K17" s="4">
        <v>0</v>
      </c>
      <c r="L17" s="4">
        <v>0</v>
      </c>
      <c r="M17" s="4">
        <v>0</v>
      </c>
      <c r="N17" s="4">
        <v>0</v>
      </c>
      <c r="O17" s="4">
        <v>50000</v>
      </c>
      <c r="P17" s="4">
        <v>220000</v>
      </c>
      <c r="Q17" s="4">
        <v>136399000</v>
      </c>
      <c r="R17" s="4">
        <v>143515000</v>
      </c>
    </row>
    <row r="18" spans="2:18">
      <c r="B18" s="802"/>
      <c r="C18" s="166"/>
      <c r="D18" s="166"/>
      <c r="E18" s="2">
        <v>423</v>
      </c>
      <c r="F18" s="1" t="s">
        <v>402</v>
      </c>
      <c r="G18" s="4">
        <v>18800000</v>
      </c>
      <c r="H18" s="4">
        <v>18404000</v>
      </c>
      <c r="I18" s="4">
        <v>9000000</v>
      </c>
      <c r="J18" s="4">
        <v>12000000</v>
      </c>
      <c r="K18" s="4">
        <v>0</v>
      </c>
      <c r="L18" s="4">
        <v>0</v>
      </c>
      <c r="M18" s="4">
        <v>0</v>
      </c>
      <c r="N18" s="4">
        <v>0</v>
      </c>
      <c r="O18" s="4">
        <v>100000</v>
      </c>
      <c r="P18" s="4">
        <v>100000</v>
      </c>
      <c r="Q18" s="4">
        <v>27900000</v>
      </c>
      <c r="R18" s="4">
        <v>30504000</v>
      </c>
    </row>
    <row r="19" spans="2:18">
      <c r="B19" s="802"/>
      <c r="C19" s="166"/>
      <c r="D19" s="166"/>
      <c r="E19" s="2">
        <v>424</v>
      </c>
      <c r="F19" s="1" t="s">
        <v>403</v>
      </c>
      <c r="G19" s="4">
        <v>8300000</v>
      </c>
      <c r="H19" s="4">
        <v>8288000</v>
      </c>
      <c r="I19" s="4">
        <v>3000000</v>
      </c>
      <c r="J19" s="4">
        <v>4000000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11300000</v>
      </c>
      <c r="R19" s="4">
        <v>12288000</v>
      </c>
    </row>
    <row r="20" spans="2:18">
      <c r="B20" s="802"/>
      <c r="C20" s="166"/>
      <c r="D20" s="166"/>
      <c r="E20" s="2">
        <v>425</v>
      </c>
      <c r="F20" s="1" t="s">
        <v>404</v>
      </c>
      <c r="G20" s="4">
        <v>62000000</v>
      </c>
      <c r="H20" s="4">
        <v>60736000</v>
      </c>
      <c r="I20" s="4">
        <v>16000000</v>
      </c>
      <c r="J20" s="4">
        <v>20815000</v>
      </c>
      <c r="K20" s="4">
        <v>0</v>
      </c>
      <c r="L20" s="4">
        <v>0</v>
      </c>
      <c r="M20" s="4">
        <v>0</v>
      </c>
      <c r="N20" s="4">
        <v>0</v>
      </c>
      <c r="O20" s="4">
        <v>3500000</v>
      </c>
      <c r="P20" s="4">
        <v>3500000</v>
      </c>
      <c r="Q20" s="4">
        <v>81500000</v>
      </c>
      <c r="R20" s="4">
        <v>85051000</v>
      </c>
    </row>
    <row r="21" spans="2:18">
      <c r="B21" s="802"/>
      <c r="C21" s="166"/>
      <c r="D21" s="166"/>
      <c r="E21" s="2">
        <v>426</v>
      </c>
      <c r="F21" s="1" t="s">
        <v>405</v>
      </c>
      <c r="G21" s="4">
        <v>3500000</v>
      </c>
      <c r="H21" s="4">
        <v>3410000</v>
      </c>
      <c r="I21" s="4">
        <v>1600000</v>
      </c>
      <c r="J21" s="4">
        <v>2100000</v>
      </c>
      <c r="K21" s="4">
        <v>0</v>
      </c>
      <c r="L21" s="4">
        <v>0</v>
      </c>
      <c r="M21" s="4">
        <v>0</v>
      </c>
      <c r="N21" s="4">
        <v>0</v>
      </c>
      <c r="O21" s="4">
        <v>950000</v>
      </c>
      <c r="P21" s="4">
        <v>950000</v>
      </c>
      <c r="Q21" s="4">
        <v>6050000</v>
      </c>
      <c r="R21" s="4">
        <v>6460000</v>
      </c>
    </row>
    <row r="22" spans="2:18">
      <c r="B22" s="802"/>
      <c r="C22" s="162"/>
      <c r="D22" s="162">
        <v>46</v>
      </c>
      <c r="E22" s="99"/>
      <c r="F22" s="99" t="s">
        <v>396</v>
      </c>
      <c r="G22" s="103">
        <f>SUM(G23:G24)</f>
        <v>15000000</v>
      </c>
      <c r="H22" s="103">
        <f t="shared" ref="H22:R22" si="4">SUM(H23:H24)</f>
        <v>17475000</v>
      </c>
      <c r="I22" s="103">
        <f t="shared" si="4"/>
        <v>0</v>
      </c>
      <c r="J22" s="103">
        <f t="shared" si="4"/>
        <v>1879000</v>
      </c>
      <c r="K22" s="103">
        <f t="shared" si="4"/>
        <v>0</v>
      </c>
      <c r="L22" s="103">
        <f t="shared" si="4"/>
        <v>0</v>
      </c>
      <c r="M22" s="103">
        <f t="shared" si="4"/>
        <v>0</v>
      </c>
      <c r="N22" s="103">
        <f t="shared" si="4"/>
        <v>0</v>
      </c>
      <c r="O22" s="103">
        <f t="shared" si="4"/>
        <v>0</v>
      </c>
      <c r="P22" s="103">
        <f t="shared" si="4"/>
        <v>0</v>
      </c>
      <c r="Q22" s="103">
        <f t="shared" si="4"/>
        <v>15000000</v>
      </c>
      <c r="R22" s="103">
        <f t="shared" si="4"/>
        <v>19354000</v>
      </c>
    </row>
    <row r="23" spans="2:18">
      <c r="B23" s="802"/>
      <c r="C23" s="166"/>
      <c r="D23" s="166"/>
      <c r="E23" s="2">
        <v>464</v>
      </c>
      <c r="F23" s="1" t="s">
        <v>423</v>
      </c>
      <c r="G23" s="4">
        <v>15000000</v>
      </c>
      <c r="H23" s="4">
        <v>13923000</v>
      </c>
      <c r="I23" s="4">
        <v>0</v>
      </c>
      <c r="J23" s="4">
        <v>22000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15000000</v>
      </c>
      <c r="R23" s="4">
        <v>13945000</v>
      </c>
    </row>
    <row r="24" spans="2:18">
      <c r="B24" s="802"/>
      <c r="C24" s="166"/>
      <c r="D24" s="166"/>
      <c r="E24" s="2">
        <v>465</v>
      </c>
      <c r="F24" s="1" t="s">
        <v>424</v>
      </c>
      <c r="G24" s="4">
        <v>0</v>
      </c>
      <c r="H24" s="4">
        <v>3552000</v>
      </c>
      <c r="I24" s="4">
        <v>0</v>
      </c>
      <c r="J24" s="4">
        <v>1857000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5409000</v>
      </c>
    </row>
    <row r="25" spans="2:18">
      <c r="B25" s="802"/>
      <c r="C25" s="162"/>
      <c r="D25" s="162">
        <v>48</v>
      </c>
      <c r="E25" s="99"/>
      <c r="F25" s="99" t="s">
        <v>430</v>
      </c>
      <c r="G25" s="103">
        <f>SUM(G26:G27)</f>
        <v>13100000</v>
      </c>
      <c r="H25" s="103">
        <f t="shared" ref="H25:R25" si="5">SUM(H26:H27)</f>
        <v>14100000</v>
      </c>
      <c r="I25" s="103">
        <f t="shared" si="5"/>
        <v>0</v>
      </c>
      <c r="J25" s="103">
        <f t="shared" si="5"/>
        <v>0</v>
      </c>
      <c r="K25" s="103">
        <f t="shared" si="5"/>
        <v>0</v>
      </c>
      <c r="L25" s="103">
        <f t="shared" si="5"/>
        <v>0</v>
      </c>
      <c r="M25" s="103">
        <f t="shared" si="5"/>
        <v>0</v>
      </c>
      <c r="N25" s="103">
        <f t="shared" si="5"/>
        <v>0</v>
      </c>
      <c r="O25" s="103">
        <f t="shared" si="5"/>
        <v>0</v>
      </c>
      <c r="P25" s="103">
        <f t="shared" si="5"/>
        <v>0</v>
      </c>
      <c r="Q25" s="103">
        <f t="shared" si="5"/>
        <v>13100000</v>
      </c>
      <c r="R25" s="103">
        <f t="shared" si="5"/>
        <v>14100000</v>
      </c>
    </row>
    <row r="26" spans="2:18">
      <c r="B26" s="802"/>
      <c r="C26" s="166"/>
      <c r="D26" s="166"/>
      <c r="E26" s="2">
        <v>480</v>
      </c>
      <c r="F26" s="1" t="s">
        <v>431</v>
      </c>
      <c r="G26" s="4">
        <v>3100000</v>
      </c>
      <c r="H26" s="4">
        <v>3100000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3100000</v>
      </c>
      <c r="R26" s="4">
        <v>3100000</v>
      </c>
    </row>
    <row r="27" spans="2:18">
      <c r="B27" s="802"/>
      <c r="C27" s="166"/>
      <c r="D27" s="166"/>
      <c r="E27" s="2">
        <v>485</v>
      </c>
      <c r="F27" s="1" t="s">
        <v>436</v>
      </c>
      <c r="G27" s="4">
        <v>10000000</v>
      </c>
      <c r="H27" s="4">
        <v>11000000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10000000</v>
      </c>
      <c r="R27" s="4">
        <v>11000000</v>
      </c>
    </row>
    <row r="28" spans="2:18">
      <c r="B28" s="802"/>
      <c r="C28" s="666">
        <v>2</v>
      </c>
      <c r="D28" s="666"/>
      <c r="E28" s="670"/>
      <c r="F28" s="670" t="s">
        <v>1669</v>
      </c>
      <c r="G28" s="102">
        <f>SUM(G29)</f>
        <v>1763013000</v>
      </c>
      <c r="H28" s="102">
        <f t="shared" ref="H28:R28" si="6">SUM(H29)</f>
        <v>1747716000</v>
      </c>
      <c r="I28" s="102">
        <f t="shared" si="6"/>
        <v>52785000</v>
      </c>
      <c r="J28" s="102">
        <f t="shared" si="6"/>
        <v>72785000</v>
      </c>
      <c r="K28" s="102">
        <f t="shared" si="6"/>
        <v>0</v>
      </c>
      <c r="L28" s="102">
        <f t="shared" si="6"/>
        <v>0</v>
      </c>
      <c r="M28" s="102">
        <f t="shared" si="6"/>
        <v>0</v>
      </c>
      <c r="N28" s="102">
        <f t="shared" si="6"/>
        <v>0</v>
      </c>
      <c r="O28" s="102">
        <f t="shared" si="6"/>
        <v>0</v>
      </c>
      <c r="P28" s="102">
        <f t="shared" si="6"/>
        <v>170000</v>
      </c>
      <c r="Q28" s="102">
        <f t="shared" si="6"/>
        <v>1815798000</v>
      </c>
      <c r="R28" s="102">
        <f t="shared" si="6"/>
        <v>1820671000</v>
      </c>
    </row>
    <row r="29" spans="2:18">
      <c r="B29" s="802"/>
      <c r="C29" s="150"/>
      <c r="D29" s="150">
        <v>20</v>
      </c>
      <c r="E29" s="33"/>
      <c r="F29" s="33" t="s">
        <v>1669</v>
      </c>
      <c r="G29" s="34">
        <f>SUM(G30+G34+G41+G44)</f>
        <v>1763013000</v>
      </c>
      <c r="H29" s="34">
        <f t="shared" ref="H29:R29" si="7">SUM(H30+H34+H41+H44)</f>
        <v>1747716000</v>
      </c>
      <c r="I29" s="34">
        <f t="shared" si="7"/>
        <v>52785000</v>
      </c>
      <c r="J29" s="34">
        <f t="shared" si="7"/>
        <v>72785000</v>
      </c>
      <c r="K29" s="34">
        <f t="shared" si="7"/>
        <v>0</v>
      </c>
      <c r="L29" s="34">
        <f t="shared" si="7"/>
        <v>0</v>
      </c>
      <c r="M29" s="34">
        <f t="shared" si="7"/>
        <v>0</v>
      </c>
      <c r="N29" s="34">
        <f t="shared" si="7"/>
        <v>0</v>
      </c>
      <c r="O29" s="34">
        <f t="shared" si="7"/>
        <v>0</v>
      </c>
      <c r="P29" s="34">
        <f t="shared" si="7"/>
        <v>170000</v>
      </c>
      <c r="Q29" s="34">
        <f t="shared" si="7"/>
        <v>1815798000</v>
      </c>
      <c r="R29" s="34">
        <f t="shared" si="7"/>
        <v>1820671000</v>
      </c>
    </row>
    <row r="30" spans="2:18">
      <c r="B30" s="802"/>
      <c r="C30" s="162"/>
      <c r="D30" s="162">
        <v>40</v>
      </c>
      <c r="E30" s="99"/>
      <c r="F30" s="99" t="s">
        <v>391</v>
      </c>
      <c r="G30" s="103">
        <f>SUM(G31:G33)</f>
        <v>1539864000</v>
      </c>
      <c r="H30" s="103">
        <f t="shared" ref="H30:R30" si="8">SUM(H31:H33)</f>
        <v>1524567000</v>
      </c>
      <c r="I30" s="103">
        <f t="shared" si="8"/>
        <v>0</v>
      </c>
      <c r="J30" s="103">
        <f t="shared" si="8"/>
        <v>0</v>
      </c>
      <c r="K30" s="103">
        <f t="shared" si="8"/>
        <v>0</v>
      </c>
      <c r="L30" s="103">
        <f t="shared" si="8"/>
        <v>0</v>
      </c>
      <c r="M30" s="103">
        <f t="shared" si="8"/>
        <v>0</v>
      </c>
      <c r="N30" s="103">
        <f t="shared" si="8"/>
        <v>0</v>
      </c>
      <c r="O30" s="103">
        <f t="shared" si="8"/>
        <v>0</v>
      </c>
      <c r="P30" s="103">
        <f t="shared" si="8"/>
        <v>0</v>
      </c>
      <c r="Q30" s="103">
        <f t="shared" si="8"/>
        <v>1539864000</v>
      </c>
      <c r="R30" s="103">
        <f t="shared" si="8"/>
        <v>1524567000</v>
      </c>
    </row>
    <row r="31" spans="2:18">
      <c r="B31" s="802"/>
      <c r="C31" s="166"/>
      <c r="D31" s="166"/>
      <c r="E31" s="2">
        <v>401</v>
      </c>
      <c r="F31" s="1" t="s">
        <v>399</v>
      </c>
      <c r="G31" s="4">
        <v>1130186000</v>
      </c>
      <c r="H31" s="4">
        <v>1111345000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1130186000</v>
      </c>
      <c r="R31" s="4">
        <v>1111345000</v>
      </c>
    </row>
    <row r="32" spans="2:18">
      <c r="B32" s="802"/>
      <c r="C32" s="166"/>
      <c r="D32" s="166"/>
      <c r="E32" s="2">
        <v>402</v>
      </c>
      <c r="F32" s="1" t="s">
        <v>361</v>
      </c>
      <c r="G32" s="4">
        <v>407678000</v>
      </c>
      <c r="H32" s="4">
        <v>411698000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407678000</v>
      </c>
      <c r="R32" s="4">
        <v>411698000</v>
      </c>
    </row>
    <row r="33" spans="2:18">
      <c r="B33" s="802"/>
      <c r="C33" s="166"/>
      <c r="D33" s="166"/>
      <c r="E33" s="2">
        <v>404</v>
      </c>
      <c r="F33" s="1" t="s">
        <v>392</v>
      </c>
      <c r="G33" s="4">
        <v>2000000</v>
      </c>
      <c r="H33" s="4">
        <v>1524000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2000000</v>
      </c>
      <c r="R33" s="4">
        <v>1524000</v>
      </c>
    </row>
    <row r="34" spans="2:18">
      <c r="B34" s="802"/>
      <c r="C34" s="162"/>
      <c r="D34" s="162">
        <v>42</v>
      </c>
      <c r="E34" s="99"/>
      <c r="F34" s="99" t="s">
        <v>394</v>
      </c>
      <c r="G34" s="103">
        <f>SUM(G35:G40)</f>
        <v>195149000</v>
      </c>
      <c r="H34" s="103">
        <f t="shared" ref="H34:R34" si="9">SUM(H35:H40)</f>
        <v>191674000</v>
      </c>
      <c r="I34" s="103">
        <f t="shared" si="9"/>
        <v>52785000</v>
      </c>
      <c r="J34" s="103">
        <f t="shared" si="9"/>
        <v>70906000</v>
      </c>
      <c r="K34" s="103">
        <f t="shared" si="9"/>
        <v>0</v>
      </c>
      <c r="L34" s="103">
        <f t="shared" si="9"/>
        <v>0</v>
      </c>
      <c r="M34" s="103">
        <f t="shared" si="9"/>
        <v>0</v>
      </c>
      <c r="N34" s="103">
        <f t="shared" si="9"/>
        <v>0</v>
      </c>
      <c r="O34" s="103">
        <f t="shared" si="9"/>
        <v>0</v>
      </c>
      <c r="P34" s="103">
        <f t="shared" si="9"/>
        <v>170000</v>
      </c>
      <c r="Q34" s="103">
        <f t="shared" si="9"/>
        <v>247934000</v>
      </c>
      <c r="R34" s="103">
        <f t="shared" si="9"/>
        <v>262750000</v>
      </c>
    </row>
    <row r="35" spans="2:18">
      <c r="B35" s="802"/>
      <c r="C35" s="166"/>
      <c r="D35" s="166"/>
      <c r="E35" s="2">
        <v>420</v>
      </c>
      <c r="F35" s="1" t="s">
        <v>400</v>
      </c>
      <c r="G35" s="4">
        <v>300000</v>
      </c>
      <c r="H35" s="4">
        <v>297000</v>
      </c>
      <c r="I35" s="4">
        <v>185000</v>
      </c>
      <c r="J35" s="4">
        <v>335000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485000</v>
      </c>
      <c r="R35" s="4">
        <v>632000</v>
      </c>
    </row>
    <row r="36" spans="2:18" ht="30">
      <c r="B36" s="802"/>
      <c r="C36" s="166"/>
      <c r="D36" s="166"/>
      <c r="E36" s="2">
        <v>421</v>
      </c>
      <c r="F36" s="14" t="s">
        <v>401</v>
      </c>
      <c r="G36" s="4">
        <v>111349000</v>
      </c>
      <c r="H36" s="4">
        <v>109639000</v>
      </c>
      <c r="I36" s="4">
        <v>23000000</v>
      </c>
      <c r="J36" s="4">
        <v>31656000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170000</v>
      </c>
      <c r="Q36" s="4">
        <v>134349000</v>
      </c>
      <c r="R36" s="4">
        <v>141465000</v>
      </c>
    </row>
    <row r="37" spans="2:18">
      <c r="B37" s="802"/>
      <c r="C37" s="166"/>
      <c r="D37" s="166"/>
      <c r="E37" s="2">
        <v>423</v>
      </c>
      <c r="F37" s="1" t="s">
        <v>402</v>
      </c>
      <c r="G37" s="4">
        <v>18000000</v>
      </c>
      <c r="H37" s="4">
        <v>17604000</v>
      </c>
      <c r="I37" s="4">
        <v>9000000</v>
      </c>
      <c r="J37" s="4">
        <v>12000000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27000000</v>
      </c>
      <c r="R37" s="4">
        <v>29604000</v>
      </c>
    </row>
    <row r="38" spans="2:18">
      <c r="B38" s="802"/>
      <c r="C38" s="166"/>
      <c r="D38" s="166"/>
      <c r="E38" s="2">
        <v>424</v>
      </c>
      <c r="F38" s="1" t="s">
        <v>403</v>
      </c>
      <c r="G38" s="4">
        <v>8000000</v>
      </c>
      <c r="H38" s="4">
        <v>7988000</v>
      </c>
      <c r="I38" s="4">
        <v>3000000</v>
      </c>
      <c r="J38" s="4">
        <v>4000000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11000000</v>
      </c>
      <c r="R38" s="4">
        <v>11988000</v>
      </c>
    </row>
    <row r="39" spans="2:18">
      <c r="B39" s="802"/>
      <c r="C39" s="166"/>
      <c r="D39" s="166"/>
      <c r="E39" s="2">
        <v>425</v>
      </c>
      <c r="F39" s="1" t="s">
        <v>404</v>
      </c>
      <c r="G39" s="4">
        <v>55000000</v>
      </c>
      <c r="H39" s="4">
        <v>53736000</v>
      </c>
      <c r="I39" s="4">
        <v>16000000</v>
      </c>
      <c r="J39" s="4">
        <v>20815000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71000000</v>
      </c>
      <c r="R39" s="4">
        <v>74551000</v>
      </c>
    </row>
    <row r="40" spans="2:18">
      <c r="B40" s="802"/>
      <c r="C40" s="166"/>
      <c r="D40" s="166"/>
      <c r="E40" s="2">
        <v>426</v>
      </c>
      <c r="F40" s="1" t="s">
        <v>405</v>
      </c>
      <c r="G40" s="4">
        <v>2500000</v>
      </c>
      <c r="H40" s="4">
        <v>2410000</v>
      </c>
      <c r="I40" s="4">
        <v>1600000</v>
      </c>
      <c r="J40" s="4">
        <v>2100000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4100000</v>
      </c>
      <c r="R40" s="4">
        <v>4510000</v>
      </c>
    </row>
    <row r="41" spans="2:18">
      <c r="B41" s="802"/>
      <c r="C41" s="162"/>
      <c r="D41" s="162">
        <v>46</v>
      </c>
      <c r="E41" s="99"/>
      <c r="F41" s="99" t="s">
        <v>396</v>
      </c>
      <c r="G41" s="103">
        <f>SUM(G42:G43)</f>
        <v>15000000</v>
      </c>
      <c r="H41" s="103">
        <f t="shared" ref="H41:R41" si="10">SUM(H42:H43)</f>
        <v>17475000</v>
      </c>
      <c r="I41" s="103">
        <f t="shared" si="10"/>
        <v>0</v>
      </c>
      <c r="J41" s="103">
        <f t="shared" si="10"/>
        <v>1879000</v>
      </c>
      <c r="K41" s="103">
        <f t="shared" si="10"/>
        <v>0</v>
      </c>
      <c r="L41" s="103">
        <f t="shared" si="10"/>
        <v>0</v>
      </c>
      <c r="M41" s="103">
        <f t="shared" si="10"/>
        <v>0</v>
      </c>
      <c r="N41" s="103">
        <f t="shared" si="10"/>
        <v>0</v>
      </c>
      <c r="O41" s="103">
        <f t="shared" si="10"/>
        <v>0</v>
      </c>
      <c r="P41" s="103">
        <f t="shared" si="10"/>
        <v>0</v>
      </c>
      <c r="Q41" s="103">
        <f t="shared" si="10"/>
        <v>15000000</v>
      </c>
      <c r="R41" s="103">
        <f t="shared" si="10"/>
        <v>19354000</v>
      </c>
    </row>
    <row r="42" spans="2:18">
      <c r="B42" s="802"/>
      <c r="C42" s="166"/>
      <c r="D42" s="166"/>
      <c r="E42" s="2">
        <v>464</v>
      </c>
      <c r="F42" s="1" t="s">
        <v>423</v>
      </c>
      <c r="G42" s="4">
        <v>15000000</v>
      </c>
      <c r="H42" s="4">
        <v>13923000</v>
      </c>
      <c r="I42" s="4">
        <v>0</v>
      </c>
      <c r="J42" s="4">
        <v>22000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15000000</v>
      </c>
      <c r="R42" s="4">
        <v>13945000</v>
      </c>
    </row>
    <row r="43" spans="2:18">
      <c r="B43" s="802"/>
      <c r="C43" s="166"/>
      <c r="D43" s="166"/>
      <c r="E43" s="2">
        <v>465</v>
      </c>
      <c r="F43" s="1" t="s">
        <v>424</v>
      </c>
      <c r="G43" s="4">
        <v>0</v>
      </c>
      <c r="H43" s="4">
        <v>3552000</v>
      </c>
      <c r="I43" s="4">
        <v>0</v>
      </c>
      <c r="J43" s="4">
        <v>1857000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5409000</v>
      </c>
    </row>
    <row r="44" spans="2:18">
      <c r="B44" s="802"/>
      <c r="C44" s="162"/>
      <c r="D44" s="162">
        <v>48</v>
      </c>
      <c r="E44" s="99"/>
      <c r="F44" s="99" t="s">
        <v>430</v>
      </c>
      <c r="G44" s="103">
        <f>SUM(G45:G46)</f>
        <v>13000000</v>
      </c>
      <c r="H44" s="103">
        <f t="shared" ref="H44:R44" si="11">SUM(H45:H46)</f>
        <v>14000000</v>
      </c>
      <c r="I44" s="103">
        <f t="shared" si="11"/>
        <v>0</v>
      </c>
      <c r="J44" s="103">
        <f t="shared" si="11"/>
        <v>0</v>
      </c>
      <c r="K44" s="103">
        <f t="shared" si="11"/>
        <v>0</v>
      </c>
      <c r="L44" s="103">
        <f t="shared" si="11"/>
        <v>0</v>
      </c>
      <c r="M44" s="103">
        <f t="shared" si="11"/>
        <v>0</v>
      </c>
      <c r="N44" s="103">
        <f t="shared" si="11"/>
        <v>0</v>
      </c>
      <c r="O44" s="103">
        <f t="shared" si="11"/>
        <v>0</v>
      </c>
      <c r="P44" s="103">
        <f t="shared" si="11"/>
        <v>0</v>
      </c>
      <c r="Q44" s="103">
        <f t="shared" si="11"/>
        <v>13000000</v>
      </c>
      <c r="R44" s="103">
        <f t="shared" si="11"/>
        <v>14000000</v>
      </c>
    </row>
    <row r="45" spans="2:18">
      <c r="B45" s="802"/>
      <c r="C45" s="166"/>
      <c r="D45" s="166"/>
      <c r="E45" s="2">
        <v>480</v>
      </c>
      <c r="F45" s="1" t="s">
        <v>431</v>
      </c>
      <c r="G45" s="4">
        <v>3000000</v>
      </c>
      <c r="H45" s="4">
        <v>3000000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3000000</v>
      </c>
      <c r="R45" s="4">
        <v>3000000</v>
      </c>
    </row>
    <row r="46" spans="2:18">
      <c r="B46" s="802"/>
      <c r="C46" s="166"/>
      <c r="D46" s="166"/>
      <c r="E46" s="2">
        <v>485</v>
      </c>
      <c r="F46" s="1" t="s">
        <v>436</v>
      </c>
      <c r="G46" s="4">
        <v>10000000</v>
      </c>
      <c r="H46" s="4">
        <v>11000000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10000000</v>
      </c>
      <c r="R46" s="4">
        <v>11000000</v>
      </c>
    </row>
    <row r="47" spans="2:18" ht="30">
      <c r="B47" s="802"/>
      <c r="C47" s="666">
        <v>3</v>
      </c>
      <c r="D47" s="666"/>
      <c r="E47" s="670"/>
      <c r="F47" s="668" t="s">
        <v>1670</v>
      </c>
      <c r="G47" s="102">
        <f>SUM(G48)</f>
        <v>31293000</v>
      </c>
      <c r="H47" s="102">
        <f t="shared" ref="H47:R47" si="12">SUM(H48)</f>
        <v>31090000</v>
      </c>
      <c r="I47" s="102">
        <f t="shared" si="12"/>
        <v>0</v>
      </c>
      <c r="J47" s="102">
        <f t="shared" si="12"/>
        <v>0</v>
      </c>
      <c r="K47" s="102">
        <f t="shared" si="12"/>
        <v>0</v>
      </c>
      <c r="L47" s="102">
        <f t="shared" si="12"/>
        <v>0</v>
      </c>
      <c r="M47" s="102">
        <f t="shared" si="12"/>
        <v>0</v>
      </c>
      <c r="N47" s="102">
        <f t="shared" si="12"/>
        <v>0</v>
      </c>
      <c r="O47" s="102">
        <f t="shared" si="12"/>
        <v>6600000</v>
      </c>
      <c r="P47" s="102">
        <f t="shared" si="12"/>
        <v>6600000</v>
      </c>
      <c r="Q47" s="102">
        <f t="shared" si="12"/>
        <v>37893000</v>
      </c>
      <c r="R47" s="102">
        <f t="shared" si="12"/>
        <v>37690000</v>
      </c>
    </row>
    <row r="48" spans="2:18" ht="30">
      <c r="B48" s="802"/>
      <c r="C48" s="150"/>
      <c r="D48" s="150">
        <v>30</v>
      </c>
      <c r="E48" s="33"/>
      <c r="F48" s="36" t="s">
        <v>1670</v>
      </c>
      <c r="G48" s="34">
        <f>SUM(G49+G52+G59)</f>
        <v>31293000</v>
      </c>
      <c r="H48" s="34">
        <f t="shared" ref="H48:R48" si="13">SUM(H49+H52+H59)</f>
        <v>31090000</v>
      </c>
      <c r="I48" s="34">
        <f t="shared" si="13"/>
        <v>0</v>
      </c>
      <c r="J48" s="34">
        <f t="shared" si="13"/>
        <v>0</v>
      </c>
      <c r="K48" s="34">
        <f t="shared" si="13"/>
        <v>0</v>
      </c>
      <c r="L48" s="34">
        <f t="shared" si="13"/>
        <v>0</v>
      </c>
      <c r="M48" s="34">
        <f t="shared" si="13"/>
        <v>0</v>
      </c>
      <c r="N48" s="34">
        <f t="shared" si="13"/>
        <v>0</v>
      </c>
      <c r="O48" s="34">
        <f t="shared" si="13"/>
        <v>6600000</v>
      </c>
      <c r="P48" s="34">
        <f t="shared" si="13"/>
        <v>6600000</v>
      </c>
      <c r="Q48" s="34">
        <f t="shared" si="13"/>
        <v>37893000</v>
      </c>
      <c r="R48" s="34">
        <f t="shared" si="13"/>
        <v>37690000</v>
      </c>
    </row>
    <row r="49" spans="2:18">
      <c r="B49" s="802"/>
      <c r="C49" s="162"/>
      <c r="D49" s="162">
        <v>40</v>
      </c>
      <c r="E49" s="99"/>
      <c r="F49" s="934" t="s">
        <v>391</v>
      </c>
      <c r="G49" s="103">
        <f>SUM(G50:G51)</f>
        <v>19793000</v>
      </c>
      <c r="H49" s="103">
        <f t="shared" ref="H49:R49" si="14">SUM(H50:H51)</f>
        <v>19590000</v>
      </c>
      <c r="I49" s="103">
        <f t="shared" si="14"/>
        <v>0</v>
      </c>
      <c r="J49" s="103">
        <f t="shared" si="14"/>
        <v>0</v>
      </c>
      <c r="K49" s="103">
        <f t="shared" si="14"/>
        <v>0</v>
      </c>
      <c r="L49" s="103">
        <f t="shared" si="14"/>
        <v>0</v>
      </c>
      <c r="M49" s="103">
        <f t="shared" si="14"/>
        <v>0</v>
      </c>
      <c r="N49" s="103">
        <f t="shared" si="14"/>
        <v>0</v>
      </c>
      <c r="O49" s="103">
        <f t="shared" si="14"/>
        <v>0</v>
      </c>
      <c r="P49" s="103">
        <f t="shared" si="14"/>
        <v>0</v>
      </c>
      <c r="Q49" s="103">
        <f t="shared" si="14"/>
        <v>19793000</v>
      </c>
      <c r="R49" s="103">
        <f t="shared" si="14"/>
        <v>19590000</v>
      </c>
    </row>
    <row r="50" spans="2:18">
      <c r="B50" s="802"/>
      <c r="C50" s="166"/>
      <c r="D50" s="166"/>
      <c r="E50" s="2">
        <v>401</v>
      </c>
      <c r="F50" s="1" t="s">
        <v>399</v>
      </c>
      <c r="G50" s="4">
        <v>14696000</v>
      </c>
      <c r="H50" s="4">
        <v>14301000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14696000</v>
      </c>
      <c r="R50" s="4">
        <v>14301000</v>
      </c>
    </row>
    <row r="51" spans="2:18">
      <c r="B51" s="802"/>
      <c r="C51" s="166"/>
      <c r="D51" s="166"/>
      <c r="E51" s="2">
        <v>402</v>
      </c>
      <c r="F51" s="1" t="s">
        <v>361</v>
      </c>
      <c r="G51" s="4">
        <v>5097000</v>
      </c>
      <c r="H51" s="4">
        <v>5289000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5097000</v>
      </c>
      <c r="R51" s="4">
        <v>5289000</v>
      </c>
    </row>
    <row r="52" spans="2:18">
      <c r="B52" s="802"/>
      <c r="C52" s="162"/>
      <c r="D52" s="162">
        <v>42</v>
      </c>
      <c r="E52" s="99"/>
      <c r="F52" s="99" t="s">
        <v>394</v>
      </c>
      <c r="G52" s="103">
        <f>SUM(G53:G58)</f>
        <v>11400000</v>
      </c>
      <c r="H52" s="103">
        <f t="shared" ref="H52:R52" si="15">SUM(H53:H58)</f>
        <v>11400000</v>
      </c>
      <c r="I52" s="103">
        <f t="shared" si="15"/>
        <v>0</v>
      </c>
      <c r="J52" s="103">
        <f t="shared" si="15"/>
        <v>0</v>
      </c>
      <c r="K52" s="103">
        <f t="shared" si="15"/>
        <v>0</v>
      </c>
      <c r="L52" s="103">
        <f t="shared" si="15"/>
        <v>0</v>
      </c>
      <c r="M52" s="103">
        <f t="shared" si="15"/>
        <v>0</v>
      </c>
      <c r="N52" s="103">
        <f t="shared" si="15"/>
        <v>0</v>
      </c>
      <c r="O52" s="103">
        <f t="shared" si="15"/>
        <v>6600000</v>
      </c>
      <c r="P52" s="103">
        <f t="shared" si="15"/>
        <v>6600000</v>
      </c>
      <c r="Q52" s="103">
        <f t="shared" si="15"/>
        <v>18000000</v>
      </c>
      <c r="R52" s="103">
        <f t="shared" si="15"/>
        <v>18000000</v>
      </c>
    </row>
    <row r="53" spans="2:18">
      <c r="B53" s="802"/>
      <c r="C53" s="166"/>
      <c r="D53" s="166"/>
      <c r="E53" s="2">
        <v>420</v>
      </c>
      <c r="F53" s="1" t="s">
        <v>400</v>
      </c>
      <c r="G53" s="4">
        <v>300000</v>
      </c>
      <c r="H53" s="4">
        <v>300000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2000000</v>
      </c>
      <c r="P53" s="4">
        <v>2000000</v>
      </c>
      <c r="Q53" s="4">
        <v>2300000</v>
      </c>
      <c r="R53" s="4">
        <v>2300000</v>
      </c>
    </row>
    <row r="54" spans="2:18" ht="30">
      <c r="B54" s="802"/>
      <c r="C54" s="166"/>
      <c r="D54" s="166"/>
      <c r="E54" s="2">
        <v>421</v>
      </c>
      <c r="F54" s="14" t="s">
        <v>401</v>
      </c>
      <c r="G54" s="4">
        <v>2000000</v>
      </c>
      <c r="H54" s="4">
        <v>2000000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50000</v>
      </c>
      <c r="P54" s="4">
        <v>50000</v>
      </c>
      <c r="Q54" s="4">
        <v>2050000</v>
      </c>
      <c r="R54" s="4">
        <v>2050000</v>
      </c>
    </row>
    <row r="55" spans="2:18">
      <c r="B55" s="802"/>
      <c r="C55" s="166"/>
      <c r="D55" s="166"/>
      <c r="E55" s="2">
        <v>423</v>
      </c>
      <c r="F55" s="1" t="s">
        <v>402</v>
      </c>
      <c r="G55" s="4">
        <v>800000</v>
      </c>
      <c r="H55" s="4">
        <v>800000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100000</v>
      </c>
      <c r="P55" s="4">
        <v>100000</v>
      </c>
      <c r="Q55" s="4">
        <v>900000</v>
      </c>
      <c r="R55" s="4">
        <v>900000</v>
      </c>
    </row>
    <row r="56" spans="2:18">
      <c r="B56" s="802"/>
      <c r="C56" s="166"/>
      <c r="D56" s="166"/>
      <c r="E56" s="2">
        <v>424</v>
      </c>
      <c r="F56" s="1" t="s">
        <v>403</v>
      </c>
      <c r="G56" s="4">
        <v>300000</v>
      </c>
      <c r="H56" s="4">
        <v>300000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300000</v>
      </c>
      <c r="R56" s="4">
        <v>300000</v>
      </c>
    </row>
    <row r="57" spans="2:18">
      <c r="B57" s="802"/>
      <c r="C57" s="166"/>
      <c r="D57" s="166"/>
      <c r="E57" s="2">
        <v>425</v>
      </c>
      <c r="F57" s="1" t="s">
        <v>404</v>
      </c>
      <c r="G57" s="4">
        <v>7000000</v>
      </c>
      <c r="H57" s="4">
        <v>7000000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3500000</v>
      </c>
      <c r="P57" s="4">
        <v>3500000</v>
      </c>
      <c r="Q57" s="4">
        <v>10500000</v>
      </c>
      <c r="R57" s="4">
        <v>10500000</v>
      </c>
    </row>
    <row r="58" spans="2:18">
      <c r="B58" s="802"/>
      <c r="C58" s="166"/>
      <c r="D58" s="166"/>
      <c r="E58" s="2">
        <v>426</v>
      </c>
      <c r="F58" s="1" t="s">
        <v>405</v>
      </c>
      <c r="G58" s="4">
        <v>1000000</v>
      </c>
      <c r="H58" s="4">
        <v>1000000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950000</v>
      </c>
      <c r="P58" s="4">
        <v>950000</v>
      </c>
      <c r="Q58" s="4">
        <v>1950000</v>
      </c>
      <c r="R58" s="4">
        <v>1950000</v>
      </c>
    </row>
    <row r="59" spans="2:18">
      <c r="B59" s="802"/>
      <c r="C59" s="162"/>
      <c r="D59" s="162">
        <v>48</v>
      </c>
      <c r="E59" s="99"/>
      <c r="F59" s="99" t="s">
        <v>430</v>
      </c>
      <c r="G59" s="103">
        <f>SUM(G60)</f>
        <v>100000</v>
      </c>
      <c r="H59" s="103">
        <f t="shared" ref="H59:R59" si="16">SUM(H60)</f>
        <v>100000</v>
      </c>
      <c r="I59" s="103">
        <f t="shared" si="16"/>
        <v>0</v>
      </c>
      <c r="J59" s="103">
        <f t="shared" si="16"/>
        <v>0</v>
      </c>
      <c r="K59" s="103">
        <f t="shared" si="16"/>
        <v>0</v>
      </c>
      <c r="L59" s="103">
        <f t="shared" si="16"/>
        <v>0</v>
      </c>
      <c r="M59" s="103">
        <f t="shared" si="16"/>
        <v>0</v>
      </c>
      <c r="N59" s="103">
        <f t="shared" si="16"/>
        <v>0</v>
      </c>
      <c r="O59" s="103">
        <f t="shared" si="16"/>
        <v>0</v>
      </c>
      <c r="P59" s="103">
        <f t="shared" si="16"/>
        <v>0</v>
      </c>
      <c r="Q59" s="103">
        <f t="shared" si="16"/>
        <v>100000</v>
      </c>
      <c r="R59" s="103">
        <f t="shared" si="16"/>
        <v>100000</v>
      </c>
    </row>
    <row r="60" spans="2:18" ht="15.75" thickBot="1">
      <c r="B60" s="802"/>
      <c r="C60" s="166"/>
      <c r="D60" s="166"/>
      <c r="E60" s="2">
        <v>480</v>
      </c>
      <c r="F60" s="1" t="s">
        <v>431</v>
      </c>
      <c r="G60" s="4">
        <v>100000</v>
      </c>
      <c r="H60" s="4">
        <v>100000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100000</v>
      </c>
      <c r="R60" s="4">
        <v>100000</v>
      </c>
    </row>
    <row r="61" spans="2:18" ht="15.75" thickBot="1">
      <c r="B61" s="802"/>
      <c r="C61" s="800" t="s">
        <v>604</v>
      </c>
      <c r="D61" s="801"/>
      <c r="E61" s="766" t="s">
        <v>1671</v>
      </c>
      <c r="F61" s="801"/>
      <c r="G61" s="193">
        <f>SUM(G47+G28)</f>
        <v>1794306000</v>
      </c>
      <c r="H61" s="193">
        <f t="shared" ref="H61:R61" si="17">SUM(H47+H28)</f>
        <v>1778806000</v>
      </c>
      <c r="I61" s="193">
        <f t="shared" si="17"/>
        <v>52785000</v>
      </c>
      <c r="J61" s="193">
        <f t="shared" si="17"/>
        <v>72785000</v>
      </c>
      <c r="K61" s="193">
        <f t="shared" si="17"/>
        <v>0</v>
      </c>
      <c r="L61" s="193">
        <f t="shared" si="17"/>
        <v>0</v>
      </c>
      <c r="M61" s="193">
        <f t="shared" si="17"/>
        <v>0</v>
      </c>
      <c r="N61" s="193">
        <f t="shared" si="17"/>
        <v>0</v>
      </c>
      <c r="O61" s="193">
        <f t="shared" si="17"/>
        <v>6600000</v>
      </c>
      <c r="P61" s="193">
        <f t="shared" si="17"/>
        <v>6770000</v>
      </c>
      <c r="Q61" s="193">
        <f t="shared" si="17"/>
        <v>1853691000</v>
      </c>
      <c r="R61" s="193">
        <f t="shared" si="17"/>
        <v>1858361000</v>
      </c>
    </row>
  </sheetData>
  <mergeCells count="15">
    <mergeCell ref="C61:D61"/>
    <mergeCell ref="E61:F61"/>
    <mergeCell ref="B7:B6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B2:R75"/>
  <sheetViews>
    <sheetView workbookViewId="0">
      <selection activeCell="D2" sqref="D2"/>
    </sheetView>
  </sheetViews>
  <sheetFormatPr defaultRowHeight="15"/>
  <cols>
    <col min="2" max="2" width="10.85546875" customWidth="1"/>
    <col min="3" max="3" width="13.7109375" customWidth="1"/>
    <col min="4" max="4" width="15.85546875" customWidth="1"/>
    <col min="5" max="5" width="19.42578125" customWidth="1"/>
    <col min="6" max="6" width="43.5703125" customWidth="1"/>
    <col min="7" max="18" width="18.140625" customWidth="1"/>
  </cols>
  <sheetData>
    <row r="2" spans="2:18">
      <c r="B2" s="603" t="s">
        <v>514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31010</v>
      </c>
      <c r="C6" s="786" t="s">
        <v>514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6"/>
      <c r="F7" s="33" t="s">
        <v>1672</v>
      </c>
      <c r="G7" s="34">
        <f>SUM(G8:G9)</f>
        <v>411556000</v>
      </c>
      <c r="H7" s="34">
        <f t="shared" ref="H7:R7" si="0">SUM(H8:H9)</f>
        <v>411556000</v>
      </c>
      <c r="I7" s="34">
        <f t="shared" si="0"/>
        <v>216000</v>
      </c>
      <c r="J7" s="34">
        <f t="shared" si="0"/>
        <v>216000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411772000</v>
      </c>
      <c r="R7" s="34">
        <f t="shared" si="0"/>
        <v>411772000</v>
      </c>
    </row>
    <row r="8" spans="2:18">
      <c r="B8" s="802"/>
      <c r="C8" s="166"/>
      <c r="D8" s="2">
        <v>20</v>
      </c>
      <c r="E8" s="1"/>
      <c r="F8" s="1" t="s">
        <v>1672</v>
      </c>
      <c r="G8" s="4">
        <v>323155000</v>
      </c>
      <c r="H8" s="4">
        <v>323855000</v>
      </c>
      <c r="I8" s="4">
        <v>216000</v>
      </c>
      <c r="J8" s="4">
        <v>216000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323371000</v>
      </c>
      <c r="R8" s="4">
        <v>324071000</v>
      </c>
    </row>
    <row r="9" spans="2:18" ht="30">
      <c r="B9" s="802"/>
      <c r="C9" s="166"/>
      <c r="D9" s="2" t="s">
        <v>711</v>
      </c>
      <c r="E9" s="1"/>
      <c r="F9" s="14" t="s">
        <v>809</v>
      </c>
      <c r="G9" s="4">
        <v>88401000</v>
      </c>
      <c r="H9" s="4">
        <v>87701000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88401000</v>
      </c>
      <c r="R9" s="4">
        <v>87701000</v>
      </c>
    </row>
    <row r="10" spans="2:18" ht="30">
      <c r="B10" s="802"/>
      <c r="C10" s="150">
        <v>3</v>
      </c>
      <c r="D10" s="33"/>
      <c r="E10" s="36"/>
      <c r="F10" s="36" t="s">
        <v>1673</v>
      </c>
      <c r="G10" s="34">
        <f>SUM(G11)</f>
        <v>20425000</v>
      </c>
      <c r="H10" s="34">
        <f t="shared" ref="H10:R10" si="1">SUM(H11)</f>
        <v>20425000</v>
      </c>
      <c r="I10" s="34">
        <f t="shared" si="1"/>
        <v>0</v>
      </c>
      <c r="J10" s="34">
        <f t="shared" si="1"/>
        <v>0</v>
      </c>
      <c r="K10" s="34">
        <f t="shared" si="1"/>
        <v>0</v>
      </c>
      <c r="L10" s="34">
        <f t="shared" si="1"/>
        <v>0</v>
      </c>
      <c r="M10" s="34">
        <f t="shared" si="1"/>
        <v>0</v>
      </c>
      <c r="N10" s="34">
        <f t="shared" si="1"/>
        <v>0</v>
      </c>
      <c r="O10" s="34">
        <f t="shared" si="1"/>
        <v>0</v>
      </c>
      <c r="P10" s="34">
        <f t="shared" si="1"/>
        <v>0</v>
      </c>
      <c r="Q10" s="34">
        <f t="shared" si="1"/>
        <v>20425000</v>
      </c>
      <c r="R10" s="34">
        <f t="shared" si="1"/>
        <v>20425000</v>
      </c>
    </row>
    <row r="11" spans="2:18" ht="15" customHeight="1">
      <c r="B11" s="802"/>
      <c r="C11" s="166"/>
      <c r="D11" s="2">
        <v>30</v>
      </c>
      <c r="E11" s="1"/>
      <c r="F11" s="14" t="s">
        <v>1673</v>
      </c>
      <c r="G11" s="4">
        <v>20425000</v>
      </c>
      <c r="H11" s="4">
        <v>20425000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20425000</v>
      </c>
      <c r="R11" s="4">
        <v>20425000</v>
      </c>
    </row>
    <row r="12" spans="2:18">
      <c r="B12" s="802"/>
      <c r="C12" s="162"/>
      <c r="D12" s="162">
        <v>40</v>
      </c>
      <c r="E12" s="99"/>
      <c r="F12" s="99" t="s">
        <v>391</v>
      </c>
      <c r="G12" s="103">
        <f>SUM(G13:G15)</f>
        <v>335511000</v>
      </c>
      <c r="H12" s="103">
        <f t="shared" ref="H12:R12" si="2">SUM(H13:H15)</f>
        <v>335511000</v>
      </c>
      <c r="I12" s="103">
        <f t="shared" si="2"/>
        <v>0</v>
      </c>
      <c r="J12" s="103">
        <f t="shared" si="2"/>
        <v>0</v>
      </c>
      <c r="K12" s="103">
        <f t="shared" si="2"/>
        <v>0</v>
      </c>
      <c r="L12" s="103">
        <f t="shared" si="2"/>
        <v>0</v>
      </c>
      <c r="M12" s="103">
        <f t="shared" si="2"/>
        <v>0</v>
      </c>
      <c r="N12" s="103">
        <f t="shared" si="2"/>
        <v>0</v>
      </c>
      <c r="O12" s="103">
        <f t="shared" si="2"/>
        <v>0</v>
      </c>
      <c r="P12" s="103">
        <f t="shared" si="2"/>
        <v>0</v>
      </c>
      <c r="Q12" s="103">
        <f t="shared" si="2"/>
        <v>335511000</v>
      </c>
      <c r="R12" s="103">
        <f t="shared" si="2"/>
        <v>335511000</v>
      </c>
    </row>
    <row r="13" spans="2:18">
      <c r="B13" s="802"/>
      <c r="C13" s="166"/>
      <c r="D13" s="166"/>
      <c r="E13" s="2">
        <v>401</v>
      </c>
      <c r="F13" s="1" t="s">
        <v>399</v>
      </c>
      <c r="G13" s="4">
        <v>254096000</v>
      </c>
      <c r="H13" s="4">
        <v>254096000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254096000</v>
      </c>
      <c r="R13" s="4">
        <v>254096000</v>
      </c>
    </row>
    <row r="14" spans="2:18">
      <c r="B14" s="802"/>
      <c r="C14" s="166"/>
      <c r="D14" s="166"/>
      <c r="E14" s="2">
        <v>402</v>
      </c>
      <c r="F14" s="1" t="s">
        <v>361</v>
      </c>
      <c r="G14" s="4">
        <v>81355000</v>
      </c>
      <c r="H14" s="4">
        <v>81355000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81355000</v>
      </c>
      <c r="R14" s="4">
        <v>81355000</v>
      </c>
    </row>
    <row r="15" spans="2:18">
      <c r="B15" s="802"/>
      <c r="C15" s="166"/>
      <c r="D15" s="166"/>
      <c r="E15" s="2">
        <v>404</v>
      </c>
      <c r="F15" s="1" t="s">
        <v>392</v>
      </c>
      <c r="G15" s="4">
        <v>60000</v>
      </c>
      <c r="H15" s="4">
        <v>60000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60000</v>
      </c>
      <c r="R15" s="4">
        <v>60000</v>
      </c>
    </row>
    <row r="16" spans="2:18">
      <c r="B16" s="802"/>
      <c r="C16" s="162"/>
      <c r="D16" s="162">
        <v>42</v>
      </c>
      <c r="E16" s="99"/>
      <c r="F16" s="99" t="s">
        <v>394</v>
      </c>
      <c r="G16" s="103">
        <f>SUM(G17:G22)</f>
        <v>65520000</v>
      </c>
      <c r="H16" s="103">
        <f t="shared" ref="H16:R16" si="3">SUM(H17:H22)</f>
        <v>78685000</v>
      </c>
      <c r="I16" s="103">
        <f t="shared" si="3"/>
        <v>216000</v>
      </c>
      <c r="J16" s="103">
        <f t="shared" si="3"/>
        <v>216000</v>
      </c>
      <c r="K16" s="103">
        <f t="shared" si="3"/>
        <v>0</v>
      </c>
      <c r="L16" s="103">
        <f t="shared" si="3"/>
        <v>0</v>
      </c>
      <c r="M16" s="103">
        <f t="shared" si="3"/>
        <v>0</v>
      </c>
      <c r="N16" s="103">
        <f t="shared" si="3"/>
        <v>0</v>
      </c>
      <c r="O16" s="103">
        <f t="shared" si="3"/>
        <v>0</v>
      </c>
      <c r="P16" s="103">
        <f t="shared" si="3"/>
        <v>0</v>
      </c>
      <c r="Q16" s="103">
        <f t="shared" si="3"/>
        <v>65736000</v>
      </c>
      <c r="R16" s="103">
        <f t="shared" si="3"/>
        <v>78901000</v>
      </c>
    </row>
    <row r="17" spans="2:18">
      <c r="B17" s="802"/>
      <c r="C17" s="166"/>
      <c r="D17" s="166"/>
      <c r="E17" s="2">
        <v>420</v>
      </c>
      <c r="F17" s="1" t="s">
        <v>400</v>
      </c>
      <c r="G17" s="4">
        <v>1024000</v>
      </c>
      <c r="H17" s="4">
        <v>824000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1024000</v>
      </c>
      <c r="R17" s="4">
        <v>824000</v>
      </c>
    </row>
    <row r="18" spans="2:18" ht="30">
      <c r="B18" s="802"/>
      <c r="C18" s="166"/>
      <c r="D18" s="166"/>
      <c r="E18" s="2">
        <v>421</v>
      </c>
      <c r="F18" s="14" t="s">
        <v>401</v>
      </c>
      <c r="G18" s="4">
        <v>29480000</v>
      </c>
      <c r="H18" s="4">
        <v>29480000</v>
      </c>
      <c r="I18" s="4">
        <v>24000</v>
      </c>
      <c r="J18" s="4">
        <v>24000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29504000</v>
      </c>
      <c r="R18" s="4">
        <v>29504000</v>
      </c>
    </row>
    <row r="19" spans="2:18">
      <c r="B19" s="802"/>
      <c r="C19" s="166"/>
      <c r="D19" s="166"/>
      <c r="E19" s="2">
        <v>423</v>
      </c>
      <c r="F19" s="1" t="s">
        <v>402</v>
      </c>
      <c r="G19" s="4">
        <v>7273000</v>
      </c>
      <c r="H19" s="4">
        <v>10993000</v>
      </c>
      <c r="I19" s="4">
        <v>60000</v>
      </c>
      <c r="J19" s="4">
        <v>60000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7333000</v>
      </c>
      <c r="R19" s="4">
        <v>11053000</v>
      </c>
    </row>
    <row r="20" spans="2:18">
      <c r="B20" s="802"/>
      <c r="C20" s="166"/>
      <c r="D20" s="166"/>
      <c r="E20" s="2">
        <v>424</v>
      </c>
      <c r="F20" s="1" t="s">
        <v>403</v>
      </c>
      <c r="G20" s="4">
        <v>500000</v>
      </c>
      <c r="H20" s="4">
        <v>1200000</v>
      </c>
      <c r="I20" s="4">
        <v>120000</v>
      </c>
      <c r="J20" s="4">
        <v>120000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620000</v>
      </c>
      <c r="R20" s="4">
        <v>1320000</v>
      </c>
    </row>
    <row r="21" spans="2:18">
      <c r="B21" s="802"/>
      <c r="C21" s="166"/>
      <c r="D21" s="166"/>
      <c r="E21" s="2">
        <v>425</v>
      </c>
      <c r="F21" s="1" t="s">
        <v>404</v>
      </c>
      <c r="G21" s="4">
        <v>24362000</v>
      </c>
      <c r="H21" s="4">
        <v>33307000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24362000</v>
      </c>
      <c r="R21" s="4">
        <v>33307000</v>
      </c>
    </row>
    <row r="22" spans="2:18">
      <c r="B22" s="802"/>
      <c r="C22" s="166"/>
      <c r="D22" s="166"/>
      <c r="E22" s="2">
        <v>426</v>
      </c>
      <c r="F22" s="1" t="s">
        <v>405</v>
      </c>
      <c r="G22" s="4">
        <v>2881000</v>
      </c>
      <c r="H22" s="4">
        <v>2881000</v>
      </c>
      <c r="I22" s="4">
        <v>12000</v>
      </c>
      <c r="J22" s="4">
        <v>12000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2893000</v>
      </c>
      <c r="R22" s="4">
        <v>2893000</v>
      </c>
    </row>
    <row r="23" spans="2:18">
      <c r="B23" s="802"/>
      <c r="C23" s="162"/>
      <c r="D23" s="162">
        <v>46</v>
      </c>
      <c r="E23" s="99"/>
      <c r="F23" s="99" t="s">
        <v>396</v>
      </c>
      <c r="G23" s="103">
        <f>SUM(G24:G25)</f>
        <v>450000</v>
      </c>
      <c r="H23" s="103">
        <f t="shared" ref="H23:R23" si="4">SUM(H24:H25)</f>
        <v>505000</v>
      </c>
      <c r="I23" s="103">
        <f t="shared" si="4"/>
        <v>0</v>
      </c>
      <c r="J23" s="103">
        <f t="shared" si="4"/>
        <v>0</v>
      </c>
      <c r="K23" s="103">
        <f t="shared" si="4"/>
        <v>0</v>
      </c>
      <c r="L23" s="103">
        <f t="shared" si="4"/>
        <v>0</v>
      </c>
      <c r="M23" s="103">
        <f t="shared" si="4"/>
        <v>0</v>
      </c>
      <c r="N23" s="103">
        <f t="shared" si="4"/>
        <v>0</v>
      </c>
      <c r="O23" s="103">
        <f t="shared" si="4"/>
        <v>0</v>
      </c>
      <c r="P23" s="103">
        <f t="shared" si="4"/>
        <v>0</v>
      </c>
      <c r="Q23" s="103">
        <f t="shared" si="4"/>
        <v>450000</v>
      </c>
      <c r="R23" s="103">
        <f t="shared" si="4"/>
        <v>505000</v>
      </c>
    </row>
    <row r="24" spans="2:18">
      <c r="B24" s="802"/>
      <c r="C24" s="166"/>
      <c r="D24" s="166"/>
      <c r="E24" s="2">
        <v>464</v>
      </c>
      <c r="F24" s="1" t="s">
        <v>423</v>
      </c>
      <c r="G24" s="4">
        <v>450000</v>
      </c>
      <c r="H24" s="4">
        <v>450000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450000</v>
      </c>
      <c r="R24" s="4">
        <v>450000</v>
      </c>
    </row>
    <row r="25" spans="2:18">
      <c r="B25" s="802"/>
      <c r="C25" s="166"/>
      <c r="D25" s="166"/>
      <c r="E25" s="2">
        <v>465</v>
      </c>
      <c r="F25" s="1" t="s">
        <v>424</v>
      </c>
      <c r="G25" s="4">
        <v>0</v>
      </c>
      <c r="H25" s="4">
        <v>55000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55000</v>
      </c>
    </row>
    <row r="26" spans="2:18">
      <c r="B26" s="802"/>
      <c r="C26" s="162"/>
      <c r="D26" s="162">
        <v>48</v>
      </c>
      <c r="E26" s="99"/>
      <c r="F26" s="99" t="s">
        <v>430</v>
      </c>
      <c r="G26" s="103">
        <f>SUM(G27:G31)</f>
        <v>30500000</v>
      </c>
      <c r="H26" s="103">
        <f t="shared" ref="H26:R26" si="5">SUM(H27:H31)</f>
        <v>17280000</v>
      </c>
      <c r="I26" s="103">
        <f t="shared" si="5"/>
        <v>0</v>
      </c>
      <c r="J26" s="103">
        <f t="shared" si="5"/>
        <v>0</v>
      </c>
      <c r="K26" s="103">
        <f t="shared" si="5"/>
        <v>0</v>
      </c>
      <c r="L26" s="103">
        <f t="shared" si="5"/>
        <v>0</v>
      </c>
      <c r="M26" s="103">
        <f t="shared" si="5"/>
        <v>0</v>
      </c>
      <c r="N26" s="103">
        <f t="shared" si="5"/>
        <v>0</v>
      </c>
      <c r="O26" s="103">
        <f t="shared" si="5"/>
        <v>0</v>
      </c>
      <c r="P26" s="103">
        <f t="shared" si="5"/>
        <v>0</v>
      </c>
      <c r="Q26" s="103">
        <f t="shared" si="5"/>
        <v>30500000</v>
      </c>
      <c r="R26" s="103">
        <f t="shared" si="5"/>
        <v>17280000</v>
      </c>
    </row>
    <row r="27" spans="2:18">
      <c r="B27" s="802"/>
      <c r="C27" s="166"/>
      <c r="D27" s="166"/>
      <c r="E27" s="2">
        <v>480</v>
      </c>
      <c r="F27" s="1" t="s">
        <v>431</v>
      </c>
      <c r="G27" s="4">
        <v>5000000</v>
      </c>
      <c r="H27" s="4">
        <v>4380000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5000000</v>
      </c>
      <c r="R27" s="4">
        <v>4380000</v>
      </c>
    </row>
    <row r="28" spans="2:18">
      <c r="B28" s="802"/>
      <c r="C28" s="166"/>
      <c r="D28" s="166"/>
      <c r="E28" s="2">
        <v>481</v>
      </c>
      <c r="F28" s="1" t="s">
        <v>432</v>
      </c>
      <c r="G28" s="4">
        <v>15000000</v>
      </c>
      <c r="H28" s="4">
        <v>3000000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15000000</v>
      </c>
      <c r="R28" s="4">
        <v>3000000</v>
      </c>
    </row>
    <row r="29" spans="2:18">
      <c r="B29" s="802"/>
      <c r="C29" s="166"/>
      <c r="D29" s="166"/>
      <c r="E29" s="2">
        <v>483</v>
      </c>
      <c r="F29" s="1" t="s">
        <v>434</v>
      </c>
      <c r="G29" s="4">
        <v>4000000</v>
      </c>
      <c r="H29" s="4">
        <v>4000000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4000000</v>
      </c>
      <c r="R29" s="4">
        <v>4000000</v>
      </c>
    </row>
    <row r="30" spans="2:18">
      <c r="B30" s="802"/>
      <c r="C30" s="166"/>
      <c r="D30" s="166"/>
      <c r="E30" s="2">
        <v>485</v>
      </c>
      <c r="F30" s="1" t="s">
        <v>436</v>
      </c>
      <c r="G30" s="4">
        <v>3000000</v>
      </c>
      <c r="H30" s="4">
        <v>2400000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3000000</v>
      </c>
      <c r="R30" s="4">
        <v>2400000</v>
      </c>
    </row>
    <row r="31" spans="2:18">
      <c r="B31" s="802"/>
      <c r="C31" s="166"/>
      <c r="D31" s="166"/>
      <c r="E31" s="2">
        <v>486</v>
      </c>
      <c r="F31" s="1" t="s">
        <v>437</v>
      </c>
      <c r="G31" s="4">
        <v>3500000</v>
      </c>
      <c r="H31" s="4">
        <v>3500000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3500000</v>
      </c>
      <c r="R31" s="4">
        <v>3500000</v>
      </c>
    </row>
    <row r="32" spans="2:18" ht="30" customHeight="1">
      <c r="B32" s="802"/>
      <c r="C32" s="666">
        <v>2</v>
      </c>
      <c r="D32" s="666"/>
      <c r="E32" s="670"/>
      <c r="F32" s="670" t="s">
        <v>1672</v>
      </c>
      <c r="G32" s="102">
        <f>SUM(G33+G46)</f>
        <v>411556000</v>
      </c>
      <c r="H32" s="102">
        <f t="shared" ref="H32:R32" si="6">SUM(H33+H46)</f>
        <v>411556000</v>
      </c>
      <c r="I32" s="102">
        <f t="shared" si="6"/>
        <v>216000</v>
      </c>
      <c r="J32" s="102">
        <f t="shared" si="6"/>
        <v>216000</v>
      </c>
      <c r="K32" s="102">
        <f t="shared" si="6"/>
        <v>0</v>
      </c>
      <c r="L32" s="102">
        <f t="shared" si="6"/>
        <v>0</v>
      </c>
      <c r="M32" s="102">
        <f t="shared" si="6"/>
        <v>0</v>
      </c>
      <c r="N32" s="102">
        <f t="shared" si="6"/>
        <v>0</v>
      </c>
      <c r="O32" s="102">
        <f t="shared" si="6"/>
        <v>0</v>
      </c>
      <c r="P32" s="102">
        <f t="shared" si="6"/>
        <v>0</v>
      </c>
      <c r="Q32" s="102">
        <f t="shared" si="6"/>
        <v>411772000</v>
      </c>
      <c r="R32" s="102">
        <f t="shared" si="6"/>
        <v>411772000</v>
      </c>
    </row>
    <row r="33" spans="2:18" ht="15" customHeight="1">
      <c r="B33" s="802"/>
      <c r="C33" s="150"/>
      <c r="D33" s="150">
        <v>20</v>
      </c>
      <c r="E33" s="33"/>
      <c r="F33" s="33" t="s">
        <v>1672</v>
      </c>
      <c r="G33" s="34">
        <f>SUM(G34+G38+G44)</f>
        <v>323155000</v>
      </c>
      <c r="H33" s="34">
        <f t="shared" ref="H33:R33" si="7">SUM(H34+H38+H44)</f>
        <v>323855000</v>
      </c>
      <c r="I33" s="34">
        <f t="shared" si="7"/>
        <v>216000</v>
      </c>
      <c r="J33" s="34">
        <f t="shared" si="7"/>
        <v>216000</v>
      </c>
      <c r="K33" s="34">
        <f t="shared" si="7"/>
        <v>0</v>
      </c>
      <c r="L33" s="34">
        <f t="shared" si="7"/>
        <v>0</v>
      </c>
      <c r="M33" s="34">
        <f t="shared" si="7"/>
        <v>0</v>
      </c>
      <c r="N33" s="34">
        <f t="shared" si="7"/>
        <v>0</v>
      </c>
      <c r="O33" s="34">
        <f t="shared" si="7"/>
        <v>0</v>
      </c>
      <c r="P33" s="34">
        <f t="shared" si="7"/>
        <v>0</v>
      </c>
      <c r="Q33" s="34">
        <f t="shared" si="7"/>
        <v>323371000</v>
      </c>
      <c r="R33" s="34">
        <f t="shared" si="7"/>
        <v>324071000</v>
      </c>
    </row>
    <row r="34" spans="2:18">
      <c r="B34" s="802"/>
      <c r="C34" s="162"/>
      <c r="D34" s="162">
        <v>40</v>
      </c>
      <c r="E34" s="99"/>
      <c r="F34" s="99" t="s">
        <v>391</v>
      </c>
      <c r="G34" s="103">
        <f>SUM(G35:G37)</f>
        <v>299827000</v>
      </c>
      <c r="H34" s="103">
        <f t="shared" ref="H34:R34" si="8">SUM(H35:H37)</f>
        <v>299827000</v>
      </c>
      <c r="I34" s="103">
        <f t="shared" si="8"/>
        <v>0</v>
      </c>
      <c r="J34" s="103">
        <f t="shared" si="8"/>
        <v>0</v>
      </c>
      <c r="K34" s="103">
        <f t="shared" si="8"/>
        <v>0</v>
      </c>
      <c r="L34" s="103">
        <f t="shared" si="8"/>
        <v>0</v>
      </c>
      <c r="M34" s="103">
        <f t="shared" si="8"/>
        <v>0</v>
      </c>
      <c r="N34" s="103">
        <f t="shared" si="8"/>
        <v>0</v>
      </c>
      <c r="O34" s="103">
        <f t="shared" si="8"/>
        <v>0</v>
      </c>
      <c r="P34" s="103">
        <f t="shared" si="8"/>
        <v>0</v>
      </c>
      <c r="Q34" s="103">
        <f t="shared" si="8"/>
        <v>299827000</v>
      </c>
      <c r="R34" s="103">
        <f t="shared" si="8"/>
        <v>299827000</v>
      </c>
    </row>
    <row r="35" spans="2:18">
      <c r="B35" s="802"/>
      <c r="C35" s="166"/>
      <c r="D35" s="166"/>
      <c r="E35" s="2">
        <v>401</v>
      </c>
      <c r="F35" s="1" t="s">
        <v>399</v>
      </c>
      <c r="G35" s="4">
        <v>228592000</v>
      </c>
      <c r="H35" s="4">
        <v>228592000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228592000</v>
      </c>
      <c r="R35" s="4">
        <v>228592000</v>
      </c>
    </row>
    <row r="36" spans="2:18">
      <c r="B36" s="802"/>
      <c r="C36" s="166"/>
      <c r="D36" s="166"/>
      <c r="E36" s="2">
        <v>402</v>
      </c>
      <c r="F36" s="1" t="s">
        <v>361</v>
      </c>
      <c r="G36" s="4">
        <v>71175000</v>
      </c>
      <c r="H36" s="4">
        <v>71175000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71175000</v>
      </c>
      <c r="R36" s="4">
        <v>71175000</v>
      </c>
    </row>
    <row r="37" spans="2:18">
      <c r="B37" s="802"/>
      <c r="C37" s="166"/>
      <c r="D37" s="166"/>
      <c r="E37" s="2">
        <v>404</v>
      </c>
      <c r="F37" s="1" t="s">
        <v>392</v>
      </c>
      <c r="G37" s="4">
        <v>60000</v>
      </c>
      <c r="H37" s="4">
        <v>60000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60000</v>
      </c>
      <c r="R37" s="4">
        <v>60000</v>
      </c>
    </row>
    <row r="38" spans="2:18">
      <c r="B38" s="802"/>
      <c r="C38" s="162"/>
      <c r="D38" s="162">
        <v>42</v>
      </c>
      <c r="E38" s="99"/>
      <c r="F38" s="99" t="s">
        <v>394</v>
      </c>
      <c r="G38" s="103">
        <f>SUM(G39:G43)</f>
        <v>22878000</v>
      </c>
      <c r="H38" s="103">
        <f t="shared" ref="H38:R38" si="9">SUM(H39:H43)</f>
        <v>23578000</v>
      </c>
      <c r="I38" s="103">
        <f t="shared" si="9"/>
        <v>216000</v>
      </c>
      <c r="J38" s="103">
        <f t="shared" si="9"/>
        <v>216000</v>
      </c>
      <c r="K38" s="103">
        <f t="shared" si="9"/>
        <v>0</v>
      </c>
      <c r="L38" s="103">
        <f t="shared" si="9"/>
        <v>0</v>
      </c>
      <c r="M38" s="103">
        <f t="shared" si="9"/>
        <v>0</v>
      </c>
      <c r="N38" s="103">
        <f t="shared" si="9"/>
        <v>0</v>
      </c>
      <c r="O38" s="103">
        <f t="shared" si="9"/>
        <v>0</v>
      </c>
      <c r="P38" s="103">
        <f t="shared" si="9"/>
        <v>0</v>
      </c>
      <c r="Q38" s="103">
        <f t="shared" si="9"/>
        <v>23094000</v>
      </c>
      <c r="R38" s="103">
        <f t="shared" si="9"/>
        <v>23794000</v>
      </c>
    </row>
    <row r="39" spans="2:18" ht="30">
      <c r="B39" s="802"/>
      <c r="C39" s="166"/>
      <c r="D39" s="166"/>
      <c r="E39" s="2">
        <v>421</v>
      </c>
      <c r="F39" s="14" t="s">
        <v>401</v>
      </c>
      <c r="G39" s="4">
        <v>18930000</v>
      </c>
      <c r="H39" s="4">
        <v>18930000</v>
      </c>
      <c r="I39" s="4">
        <v>24000</v>
      </c>
      <c r="J39" s="4">
        <v>24000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18954000</v>
      </c>
      <c r="R39" s="4">
        <v>18954000</v>
      </c>
    </row>
    <row r="40" spans="2:18">
      <c r="B40" s="802"/>
      <c r="C40" s="166"/>
      <c r="D40" s="166"/>
      <c r="E40" s="2">
        <v>423</v>
      </c>
      <c r="F40" s="1" t="s">
        <v>402</v>
      </c>
      <c r="G40" s="4">
        <v>0</v>
      </c>
      <c r="H40" s="4">
        <v>0</v>
      </c>
      <c r="I40" s="4">
        <v>60000</v>
      </c>
      <c r="J40" s="4">
        <v>60000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60000</v>
      </c>
      <c r="R40" s="4">
        <v>60000</v>
      </c>
    </row>
    <row r="41" spans="2:18">
      <c r="B41" s="802"/>
      <c r="C41" s="166"/>
      <c r="D41" s="166"/>
      <c r="E41" s="2">
        <v>424</v>
      </c>
      <c r="F41" s="1" t="s">
        <v>403</v>
      </c>
      <c r="G41" s="4">
        <v>440000</v>
      </c>
      <c r="H41" s="4">
        <v>1140000</v>
      </c>
      <c r="I41" s="4">
        <v>120000</v>
      </c>
      <c r="J41" s="4">
        <v>120000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560000</v>
      </c>
      <c r="R41" s="4">
        <v>1260000</v>
      </c>
    </row>
    <row r="42" spans="2:18">
      <c r="B42" s="802"/>
      <c r="C42" s="166"/>
      <c r="D42" s="166"/>
      <c r="E42" s="2">
        <v>425</v>
      </c>
      <c r="F42" s="1" t="s">
        <v>404</v>
      </c>
      <c r="G42" s="4">
        <v>1282000</v>
      </c>
      <c r="H42" s="4">
        <v>1282000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1282000</v>
      </c>
      <c r="R42" s="4">
        <v>1282000</v>
      </c>
    </row>
    <row r="43" spans="2:18">
      <c r="B43" s="802"/>
      <c r="C43" s="166"/>
      <c r="D43" s="166"/>
      <c r="E43" s="2">
        <v>426</v>
      </c>
      <c r="F43" s="1" t="s">
        <v>405</v>
      </c>
      <c r="G43" s="4">
        <v>2226000</v>
      </c>
      <c r="H43" s="4">
        <v>2226000</v>
      </c>
      <c r="I43" s="4">
        <v>12000</v>
      </c>
      <c r="J43" s="4">
        <v>12000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2238000</v>
      </c>
      <c r="R43" s="4">
        <v>2238000</v>
      </c>
    </row>
    <row r="44" spans="2:18">
      <c r="B44" s="802"/>
      <c r="C44" s="162"/>
      <c r="D44" s="162">
        <v>46</v>
      </c>
      <c r="E44" s="99"/>
      <c r="F44" s="99" t="s">
        <v>396</v>
      </c>
      <c r="G44" s="103">
        <f>SUM(G45)</f>
        <v>450000</v>
      </c>
      <c r="H44" s="103">
        <f t="shared" ref="H44:R44" si="10">SUM(H45)</f>
        <v>450000</v>
      </c>
      <c r="I44" s="103">
        <f t="shared" si="10"/>
        <v>0</v>
      </c>
      <c r="J44" s="103">
        <f t="shared" si="10"/>
        <v>0</v>
      </c>
      <c r="K44" s="103">
        <f t="shared" si="10"/>
        <v>0</v>
      </c>
      <c r="L44" s="103">
        <f t="shared" si="10"/>
        <v>0</v>
      </c>
      <c r="M44" s="103">
        <f t="shared" si="10"/>
        <v>0</v>
      </c>
      <c r="N44" s="103">
        <f t="shared" si="10"/>
        <v>0</v>
      </c>
      <c r="O44" s="103">
        <f t="shared" si="10"/>
        <v>0</v>
      </c>
      <c r="P44" s="103">
        <f t="shared" si="10"/>
        <v>0</v>
      </c>
      <c r="Q44" s="103">
        <f t="shared" si="10"/>
        <v>450000</v>
      </c>
      <c r="R44" s="103">
        <f t="shared" si="10"/>
        <v>450000</v>
      </c>
    </row>
    <row r="45" spans="2:18">
      <c r="B45" s="802"/>
      <c r="C45" s="166"/>
      <c r="D45" s="166"/>
      <c r="E45" s="2">
        <v>464</v>
      </c>
      <c r="F45" s="1" t="s">
        <v>423</v>
      </c>
      <c r="G45" s="4">
        <v>450000</v>
      </c>
      <c r="H45" s="4">
        <v>450000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450000</v>
      </c>
      <c r="R45" s="4">
        <v>450000</v>
      </c>
    </row>
    <row r="46" spans="2:18" ht="30">
      <c r="B46" s="802"/>
      <c r="C46" s="150"/>
      <c r="D46" s="150" t="s">
        <v>711</v>
      </c>
      <c r="E46" s="33"/>
      <c r="F46" s="36" t="s">
        <v>809</v>
      </c>
      <c r="G46" s="34">
        <f>SUM(G47+G50+G55+G57)</f>
        <v>88401000</v>
      </c>
      <c r="H46" s="34">
        <f>SUM(H47+H50+H55+H57)</f>
        <v>87701000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f>SUM(Q47+Q50+Q55+Q57)</f>
        <v>88401000</v>
      </c>
      <c r="R46" s="34">
        <f>SUM(R47+R50+R55+R57)</f>
        <v>87701000</v>
      </c>
    </row>
    <row r="47" spans="2:18">
      <c r="B47" s="802"/>
      <c r="C47" s="162"/>
      <c r="D47" s="162">
        <v>40</v>
      </c>
      <c r="E47" s="99"/>
      <c r="F47" s="99" t="s">
        <v>391</v>
      </c>
      <c r="G47" s="103">
        <f>SUM(G48:G49)</f>
        <v>18608000</v>
      </c>
      <c r="H47" s="103">
        <f t="shared" ref="H47:R47" si="11">SUM(H48:H49)</f>
        <v>18608000</v>
      </c>
      <c r="I47" s="103">
        <f t="shared" si="11"/>
        <v>0</v>
      </c>
      <c r="J47" s="103">
        <f t="shared" si="11"/>
        <v>0</v>
      </c>
      <c r="K47" s="103">
        <f t="shared" si="11"/>
        <v>0</v>
      </c>
      <c r="L47" s="103">
        <f t="shared" si="11"/>
        <v>0</v>
      </c>
      <c r="M47" s="103">
        <f t="shared" si="11"/>
        <v>0</v>
      </c>
      <c r="N47" s="103">
        <f t="shared" si="11"/>
        <v>0</v>
      </c>
      <c r="O47" s="103">
        <f t="shared" si="11"/>
        <v>0</v>
      </c>
      <c r="P47" s="103">
        <f t="shared" si="11"/>
        <v>0</v>
      </c>
      <c r="Q47" s="103">
        <f t="shared" si="11"/>
        <v>18608000</v>
      </c>
      <c r="R47" s="103">
        <f t="shared" si="11"/>
        <v>18608000</v>
      </c>
    </row>
    <row r="48" spans="2:18">
      <c r="B48" s="802"/>
      <c r="C48" s="166"/>
      <c r="D48" s="166"/>
      <c r="E48" s="2">
        <v>401</v>
      </c>
      <c r="F48" s="1" t="s">
        <v>399</v>
      </c>
      <c r="G48" s="4">
        <v>13135000</v>
      </c>
      <c r="H48" s="4">
        <v>13135000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13135000</v>
      </c>
      <c r="R48" s="4">
        <v>13135000</v>
      </c>
    </row>
    <row r="49" spans="2:18">
      <c r="B49" s="802"/>
      <c r="C49" s="166"/>
      <c r="D49" s="166"/>
      <c r="E49" s="2">
        <v>402</v>
      </c>
      <c r="F49" s="1" t="s">
        <v>361</v>
      </c>
      <c r="G49" s="4">
        <v>5473000</v>
      </c>
      <c r="H49" s="4">
        <v>5473000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5473000</v>
      </c>
      <c r="R49" s="4">
        <v>5473000</v>
      </c>
    </row>
    <row r="50" spans="2:18">
      <c r="B50" s="802"/>
      <c r="C50" s="162"/>
      <c r="D50" s="162">
        <v>42</v>
      </c>
      <c r="E50" s="99"/>
      <c r="F50" s="99" t="s">
        <v>394</v>
      </c>
      <c r="G50" s="103">
        <f>SUM(G51:G55)</f>
        <v>39293000</v>
      </c>
      <c r="H50" s="103">
        <f>SUM(H51:H54)</f>
        <v>51758000</v>
      </c>
      <c r="I50" s="103">
        <f t="shared" ref="I50:Q50" si="12">SUM(I51:I55)</f>
        <v>0</v>
      </c>
      <c r="J50" s="103">
        <f t="shared" si="12"/>
        <v>0</v>
      </c>
      <c r="K50" s="103">
        <f t="shared" si="12"/>
        <v>0</v>
      </c>
      <c r="L50" s="103">
        <f t="shared" si="12"/>
        <v>0</v>
      </c>
      <c r="M50" s="103">
        <f t="shared" si="12"/>
        <v>0</v>
      </c>
      <c r="N50" s="103">
        <f t="shared" si="12"/>
        <v>0</v>
      </c>
      <c r="O50" s="103">
        <f t="shared" si="12"/>
        <v>0</v>
      </c>
      <c r="P50" s="103">
        <f t="shared" si="12"/>
        <v>0</v>
      </c>
      <c r="Q50" s="103">
        <f t="shared" si="12"/>
        <v>39293000</v>
      </c>
      <c r="R50" s="103">
        <f>SUM(R51:R54)</f>
        <v>51758000</v>
      </c>
    </row>
    <row r="51" spans="2:18">
      <c r="B51" s="802"/>
      <c r="C51" s="166"/>
      <c r="D51" s="166"/>
      <c r="E51" s="2">
        <v>420</v>
      </c>
      <c r="F51" s="1" t="s">
        <v>400</v>
      </c>
      <c r="G51" s="4">
        <v>1000000</v>
      </c>
      <c r="H51" s="4">
        <v>800000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1000000</v>
      </c>
      <c r="R51" s="4">
        <v>800000</v>
      </c>
    </row>
    <row r="52" spans="2:18" ht="30">
      <c r="B52" s="802"/>
      <c r="C52" s="166"/>
      <c r="D52" s="166"/>
      <c r="E52" s="2">
        <v>421</v>
      </c>
      <c r="F52" s="14" t="s">
        <v>401</v>
      </c>
      <c r="G52" s="4">
        <v>8820000</v>
      </c>
      <c r="H52" s="4">
        <v>8820000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8820000</v>
      </c>
      <c r="R52" s="4">
        <v>8820000</v>
      </c>
    </row>
    <row r="53" spans="2:18">
      <c r="B53" s="802"/>
      <c r="C53" s="166"/>
      <c r="D53" s="166"/>
      <c r="E53" s="2">
        <v>423</v>
      </c>
      <c r="F53" s="1" t="s">
        <v>402</v>
      </c>
      <c r="G53" s="4">
        <v>7043000</v>
      </c>
      <c r="H53" s="4">
        <v>10763000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7043000</v>
      </c>
      <c r="R53" s="4">
        <v>10763000</v>
      </c>
    </row>
    <row r="54" spans="2:18">
      <c r="B54" s="802"/>
      <c r="C54" s="166"/>
      <c r="D54" s="166"/>
      <c r="E54" s="2">
        <v>425</v>
      </c>
      <c r="F54" s="1" t="s">
        <v>404</v>
      </c>
      <c r="G54" s="4">
        <v>22430000</v>
      </c>
      <c r="H54" s="4">
        <v>31375000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22430000</v>
      </c>
      <c r="R54" s="4">
        <v>31375000</v>
      </c>
    </row>
    <row r="55" spans="2:18">
      <c r="B55" s="802"/>
      <c r="C55" s="162"/>
      <c r="D55" s="162">
        <v>46</v>
      </c>
      <c r="E55" s="99"/>
      <c r="F55" s="99" t="s">
        <v>396</v>
      </c>
      <c r="G55" s="103">
        <f>SUM(G56)</f>
        <v>0</v>
      </c>
      <c r="H55" s="103">
        <f t="shared" ref="H55:R55" si="13">SUM(H56)</f>
        <v>55000</v>
      </c>
      <c r="I55" s="103">
        <f t="shared" si="13"/>
        <v>0</v>
      </c>
      <c r="J55" s="103">
        <f t="shared" si="13"/>
        <v>0</v>
      </c>
      <c r="K55" s="103">
        <f t="shared" si="13"/>
        <v>0</v>
      </c>
      <c r="L55" s="103">
        <f t="shared" si="13"/>
        <v>0</v>
      </c>
      <c r="M55" s="103">
        <f t="shared" si="13"/>
        <v>0</v>
      </c>
      <c r="N55" s="103">
        <f t="shared" si="13"/>
        <v>0</v>
      </c>
      <c r="O55" s="103">
        <f t="shared" si="13"/>
        <v>0</v>
      </c>
      <c r="P55" s="103">
        <f t="shared" si="13"/>
        <v>0</v>
      </c>
      <c r="Q55" s="103">
        <f t="shared" si="13"/>
        <v>0</v>
      </c>
      <c r="R55" s="103">
        <f t="shared" si="13"/>
        <v>55000</v>
      </c>
    </row>
    <row r="56" spans="2:18">
      <c r="B56" s="802"/>
      <c r="C56" s="166"/>
      <c r="D56" s="166"/>
      <c r="E56" s="2">
        <v>465</v>
      </c>
      <c r="F56" s="1" t="s">
        <v>424</v>
      </c>
      <c r="G56" s="4">
        <v>0</v>
      </c>
      <c r="H56" s="4">
        <v>55000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55000</v>
      </c>
    </row>
    <row r="57" spans="2:18">
      <c r="B57" s="802"/>
      <c r="C57" s="162"/>
      <c r="D57" s="162">
        <v>48</v>
      </c>
      <c r="E57" s="99"/>
      <c r="F57" s="99" t="s">
        <v>430</v>
      </c>
      <c r="G57" s="103">
        <f>SUM(G58:G62)</f>
        <v>30500000</v>
      </c>
      <c r="H57" s="103">
        <f t="shared" ref="H57:R57" si="14">SUM(H58:H62)</f>
        <v>17280000</v>
      </c>
      <c r="I57" s="103">
        <f t="shared" si="14"/>
        <v>0</v>
      </c>
      <c r="J57" s="103">
        <f t="shared" si="14"/>
        <v>0</v>
      </c>
      <c r="K57" s="103">
        <f t="shared" si="14"/>
        <v>0</v>
      </c>
      <c r="L57" s="103">
        <f t="shared" si="14"/>
        <v>0</v>
      </c>
      <c r="M57" s="103">
        <f t="shared" si="14"/>
        <v>0</v>
      </c>
      <c r="N57" s="103">
        <f t="shared" si="14"/>
        <v>0</v>
      </c>
      <c r="O57" s="103">
        <f t="shared" si="14"/>
        <v>0</v>
      </c>
      <c r="P57" s="103">
        <f t="shared" si="14"/>
        <v>0</v>
      </c>
      <c r="Q57" s="103">
        <f t="shared" si="14"/>
        <v>30500000</v>
      </c>
      <c r="R57" s="103">
        <f t="shared" si="14"/>
        <v>17280000</v>
      </c>
    </row>
    <row r="58" spans="2:18">
      <c r="B58" s="802"/>
      <c r="C58" s="166"/>
      <c r="D58" s="166"/>
      <c r="E58" s="2">
        <v>480</v>
      </c>
      <c r="F58" s="1" t="s">
        <v>431</v>
      </c>
      <c r="G58" s="4">
        <v>5000000</v>
      </c>
      <c r="H58" s="4">
        <v>4380000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5000000</v>
      </c>
      <c r="R58" s="4">
        <v>4380000</v>
      </c>
    </row>
    <row r="59" spans="2:18">
      <c r="B59" s="802"/>
      <c r="C59" s="166"/>
      <c r="D59" s="166"/>
      <c r="E59" s="2">
        <v>481</v>
      </c>
      <c r="F59" s="1" t="s">
        <v>432</v>
      </c>
      <c r="G59" s="4">
        <v>15000000</v>
      </c>
      <c r="H59" s="4">
        <v>3000000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15000000</v>
      </c>
      <c r="R59" s="4">
        <v>3000000</v>
      </c>
    </row>
    <row r="60" spans="2:18">
      <c r="B60" s="802"/>
      <c r="C60" s="166"/>
      <c r="D60" s="166"/>
      <c r="E60" s="2">
        <v>483</v>
      </c>
      <c r="F60" s="1" t="s">
        <v>434</v>
      </c>
      <c r="G60" s="4">
        <v>4000000</v>
      </c>
      <c r="H60" s="4">
        <v>4000000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4000000</v>
      </c>
      <c r="R60" s="4">
        <v>4000000</v>
      </c>
    </row>
    <row r="61" spans="2:18">
      <c r="B61" s="802"/>
      <c r="C61" s="166"/>
      <c r="D61" s="166"/>
      <c r="E61" s="2">
        <v>485</v>
      </c>
      <c r="F61" s="1" t="s">
        <v>436</v>
      </c>
      <c r="G61" s="4">
        <v>3000000</v>
      </c>
      <c r="H61" s="4">
        <v>2400000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3000000</v>
      </c>
      <c r="R61" s="4">
        <v>2400000</v>
      </c>
    </row>
    <row r="62" spans="2:18">
      <c r="B62" s="802"/>
      <c r="C62" s="166"/>
      <c r="D62" s="166"/>
      <c r="E62" s="2">
        <v>486</v>
      </c>
      <c r="F62" s="1" t="s">
        <v>437</v>
      </c>
      <c r="G62" s="4">
        <v>3500000</v>
      </c>
      <c r="H62" s="4">
        <v>3500000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3500000</v>
      </c>
      <c r="R62" s="4">
        <v>3500000</v>
      </c>
    </row>
    <row r="63" spans="2:18" ht="30">
      <c r="B63" s="802"/>
      <c r="C63" s="666">
        <v>3</v>
      </c>
      <c r="D63" s="666"/>
      <c r="E63" s="670"/>
      <c r="F63" s="668" t="s">
        <v>1674</v>
      </c>
      <c r="G63" s="102">
        <f>SUM(G64)</f>
        <v>20425000</v>
      </c>
      <c r="H63" s="102">
        <f>SUM(H64)</f>
        <v>20425000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f t="shared" ref="Q63:R63" si="15">SUM(Q64)</f>
        <v>20425000</v>
      </c>
      <c r="R63" s="102">
        <f t="shared" si="15"/>
        <v>20425000</v>
      </c>
    </row>
    <row r="64" spans="2:18" ht="30">
      <c r="B64" s="802"/>
      <c r="C64" s="150"/>
      <c r="D64" s="150">
        <v>30</v>
      </c>
      <c r="E64" s="33"/>
      <c r="F64" s="36" t="s">
        <v>1674</v>
      </c>
      <c r="G64" s="34">
        <f>SUM(G65+G68)</f>
        <v>20425000</v>
      </c>
      <c r="H64" s="34">
        <f>SUM(H65+H68)</f>
        <v>20425000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f t="shared" ref="Q64:R64" si="16">SUM(Q65+Q68)</f>
        <v>20425000</v>
      </c>
      <c r="R64" s="34">
        <f t="shared" si="16"/>
        <v>20425000</v>
      </c>
    </row>
    <row r="65" spans="2:18">
      <c r="B65" s="802"/>
      <c r="C65" s="162"/>
      <c r="D65" s="162">
        <v>40</v>
      </c>
      <c r="E65" s="99"/>
      <c r="F65" s="99" t="s">
        <v>391</v>
      </c>
      <c r="G65" s="103">
        <f>SUM(G66:G67)</f>
        <v>17076000</v>
      </c>
      <c r="H65" s="103">
        <f>SUM(H66:H67)</f>
        <v>17076000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f t="shared" ref="Q65:R65" si="17">SUM(Q66:Q67)</f>
        <v>17076000</v>
      </c>
      <c r="R65" s="103">
        <f t="shared" si="17"/>
        <v>17076000</v>
      </c>
    </row>
    <row r="66" spans="2:18">
      <c r="B66" s="802"/>
      <c r="C66" s="166"/>
      <c r="D66" s="166"/>
      <c r="E66" s="2">
        <v>401</v>
      </c>
      <c r="F66" s="1" t="s">
        <v>399</v>
      </c>
      <c r="G66" s="4">
        <v>12369000</v>
      </c>
      <c r="H66" s="4">
        <v>12369000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12369000</v>
      </c>
      <c r="R66" s="4">
        <v>12369000</v>
      </c>
    </row>
    <row r="67" spans="2:18">
      <c r="B67" s="802"/>
      <c r="C67" s="166"/>
      <c r="D67" s="166"/>
      <c r="E67" s="2">
        <v>402</v>
      </c>
      <c r="F67" s="1" t="s">
        <v>361</v>
      </c>
      <c r="G67" s="4">
        <v>4707000</v>
      </c>
      <c r="H67" s="4">
        <v>4707000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4707000</v>
      </c>
      <c r="R67" s="4">
        <v>4707000</v>
      </c>
    </row>
    <row r="68" spans="2:18">
      <c r="B68" s="802"/>
      <c r="C68" s="162"/>
      <c r="D68" s="162">
        <v>42</v>
      </c>
      <c r="E68" s="99"/>
      <c r="F68" s="99" t="s">
        <v>394</v>
      </c>
      <c r="G68" s="103">
        <f>SUM(G69:G74)</f>
        <v>3349000</v>
      </c>
      <c r="H68" s="103">
        <f>SUM(H69:H74)</f>
        <v>3349000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f t="shared" ref="Q68:R68" si="18">SUM(Q69:Q74)</f>
        <v>3349000</v>
      </c>
      <c r="R68" s="103">
        <f t="shared" si="18"/>
        <v>3349000</v>
      </c>
    </row>
    <row r="69" spans="2:18">
      <c r="B69" s="802"/>
      <c r="C69" s="166"/>
      <c r="D69" s="166"/>
      <c r="E69" s="2">
        <v>420</v>
      </c>
      <c r="F69" s="1" t="s">
        <v>400</v>
      </c>
      <c r="G69" s="4">
        <v>24000</v>
      </c>
      <c r="H69" s="4">
        <v>24000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24000</v>
      </c>
      <c r="R69" s="4">
        <v>24000</v>
      </c>
    </row>
    <row r="70" spans="2:18" ht="30">
      <c r="B70" s="802"/>
      <c r="C70" s="166"/>
      <c r="D70" s="166"/>
      <c r="E70" s="2">
        <v>421</v>
      </c>
      <c r="F70" s="14" t="s">
        <v>401</v>
      </c>
      <c r="G70" s="4">
        <v>1730000</v>
      </c>
      <c r="H70" s="4">
        <v>1730000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1730000</v>
      </c>
      <c r="R70" s="4">
        <v>1730000</v>
      </c>
    </row>
    <row r="71" spans="2:18">
      <c r="B71" s="802"/>
      <c r="C71" s="166"/>
      <c r="D71" s="166"/>
      <c r="E71" s="2">
        <v>423</v>
      </c>
      <c r="F71" s="1" t="s">
        <v>402</v>
      </c>
      <c r="G71" s="4">
        <v>230000</v>
      </c>
      <c r="H71" s="4">
        <v>230000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230000</v>
      </c>
      <c r="R71" s="4">
        <v>230000</v>
      </c>
    </row>
    <row r="72" spans="2:18">
      <c r="B72" s="802"/>
      <c r="C72" s="166"/>
      <c r="D72" s="166"/>
      <c r="E72" s="2">
        <v>424</v>
      </c>
      <c r="F72" s="1" t="s">
        <v>403</v>
      </c>
      <c r="G72" s="4">
        <v>60000</v>
      </c>
      <c r="H72" s="4">
        <v>60000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60000</v>
      </c>
      <c r="R72" s="4">
        <v>60000</v>
      </c>
    </row>
    <row r="73" spans="2:18">
      <c r="B73" s="802"/>
      <c r="C73" s="166"/>
      <c r="D73" s="166"/>
      <c r="E73" s="2">
        <v>425</v>
      </c>
      <c r="F73" s="1" t="s">
        <v>404</v>
      </c>
      <c r="G73" s="4">
        <v>650000</v>
      </c>
      <c r="H73" s="4">
        <v>650000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650000</v>
      </c>
      <c r="R73" s="4">
        <v>650000</v>
      </c>
    </row>
    <row r="74" spans="2:18" ht="15.75" thickBot="1">
      <c r="B74" s="802"/>
      <c r="C74" s="166"/>
      <c r="D74" s="166"/>
      <c r="E74" s="2">
        <v>426</v>
      </c>
      <c r="F74" s="1" t="s">
        <v>405</v>
      </c>
      <c r="G74" s="4">
        <v>655000</v>
      </c>
      <c r="H74" s="4">
        <v>655000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655000</v>
      </c>
      <c r="R74" s="4">
        <v>655000</v>
      </c>
    </row>
    <row r="75" spans="2:18" ht="15.75" thickBot="1">
      <c r="B75" s="802"/>
      <c r="C75" s="800" t="s">
        <v>604</v>
      </c>
      <c r="D75" s="801"/>
      <c r="E75" s="766" t="s">
        <v>514</v>
      </c>
      <c r="F75" s="801"/>
      <c r="G75" s="193">
        <f>SUM(G63+G32)</f>
        <v>431981000</v>
      </c>
      <c r="H75" s="193">
        <f>SUM(H63+H32)</f>
        <v>431981000</v>
      </c>
      <c r="I75" s="193">
        <f t="shared" ref="I75:R75" si="19">SUM(I63+I32)</f>
        <v>216000</v>
      </c>
      <c r="J75" s="193">
        <f t="shared" si="19"/>
        <v>216000</v>
      </c>
      <c r="K75" s="193">
        <f t="shared" si="19"/>
        <v>0</v>
      </c>
      <c r="L75" s="193">
        <f t="shared" si="19"/>
        <v>0</v>
      </c>
      <c r="M75" s="193">
        <f t="shared" si="19"/>
        <v>0</v>
      </c>
      <c r="N75" s="193">
        <f t="shared" si="19"/>
        <v>0</v>
      </c>
      <c r="O75" s="193">
        <f t="shared" si="19"/>
        <v>0</v>
      </c>
      <c r="P75" s="193">
        <f t="shared" si="19"/>
        <v>0</v>
      </c>
      <c r="Q75" s="193">
        <f t="shared" si="19"/>
        <v>432197000</v>
      </c>
      <c r="R75" s="193">
        <f t="shared" si="19"/>
        <v>432197000</v>
      </c>
    </row>
  </sheetData>
  <mergeCells count="15">
    <mergeCell ref="C75:D75"/>
    <mergeCell ref="E75:F75"/>
    <mergeCell ref="B7:B7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B2:R49"/>
  <sheetViews>
    <sheetView workbookViewId="0">
      <selection activeCell="D2" sqref="D2"/>
    </sheetView>
  </sheetViews>
  <sheetFormatPr defaultRowHeight="15"/>
  <cols>
    <col min="2" max="2" width="11.42578125" customWidth="1"/>
    <col min="3" max="3" width="13.28515625" customWidth="1"/>
    <col min="4" max="4" width="14.85546875" customWidth="1"/>
    <col min="5" max="5" width="18" customWidth="1"/>
    <col min="6" max="6" width="41.85546875" customWidth="1"/>
    <col min="7" max="18" width="17.5703125" customWidth="1"/>
  </cols>
  <sheetData>
    <row r="2" spans="2:18">
      <c r="B2" s="603" t="s">
        <v>1510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6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31101</v>
      </c>
      <c r="C6" s="786" t="s">
        <v>1510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6"/>
      <c r="F7" s="33" t="s">
        <v>554</v>
      </c>
      <c r="G7" s="34">
        <f>SUM(G8:G9)</f>
        <v>72776000</v>
      </c>
      <c r="H7" s="34">
        <f>SUM(H8:H9)</f>
        <v>68540000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SUM(Q8:Q9)</f>
        <v>72776000</v>
      </c>
      <c r="R7" s="34">
        <f>SUM(R8:R9)</f>
        <v>68540000</v>
      </c>
    </row>
    <row r="8" spans="2:18">
      <c r="B8" s="802"/>
      <c r="C8" s="166"/>
      <c r="D8" s="2">
        <v>20</v>
      </c>
      <c r="E8" s="1"/>
      <c r="F8" s="1" t="s">
        <v>554</v>
      </c>
      <c r="G8" s="4">
        <v>72271000</v>
      </c>
      <c r="H8" s="4">
        <v>68035000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72271000</v>
      </c>
      <c r="R8" s="4">
        <v>68035000</v>
      </c>
    </row>
    <row r="9" spans="2:18" ht="30">
      <c r="B9" s="802"/>
      <c r="C9" s="166"/>
      <c r="D9" s="2">
        <v>21</v>
      </c>
      <c r="E9" s="1"/>
      <c r="F9" s="14" t="s">
        <v>1675</v>
      </c>
      <c r="G9" s="4">
        <v>505000</v>
      </c>
      <c r="H9" s="4">
        <v>505000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505000</v>
      </c>
      <c r="R9" s="4">
        <v>505000</v>
      </c>
    </row>
    <row r="10" spans="2:18">
      <c r="B10" s="802"/>
      <c r="C10" s="162"/>
      <c r="D10" s="162">
        <v>40</v>
      </c>
      <c r="E10" s="99"/>
      <c r="F10" s="99" t="s">
        <v>391</v>
      </c>
      <c r="G10" s="103">
        <f>SUM(G11:G12)</f>
        <v>50036000</v>
      </c>
      <c r="H10" s="103">
        <f>SUM(H11:H12)</f>
        <v>45800000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f>SUM(Q11:Q12)</f>
        <v>50036000</v>
      </c>
      <c r="R10" s="103">
        <f>SUM(R11:R12)</f>
        <v>45800000</v>
      </c>
    </row>
    <row r="11" spans="2:18">
      <c r="B11" s="802"/>
      <c r="C11" s="287"/>
      <c r="D11" s="287"/>
      <c r="E11" s="218">
        <v>401</v>
      </c>
      <c r="F11" s="318" t="s">
        <v>399</v>
      </c>
      <c r="G11" s="35">
        <v>36526000</v>
      </c>
      <c r="H11" s="35">
        <v>33434000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36526000</v>
      </c>
      <c r="R11" s="35">
        <v>33434000</v>
      </c>
    </row>
    <row r="12" spans="2:18">
      <c r="B12" s="802"/>
      <c r="C12" s="287"/>
      <c r="D12" s="287"/>
      <c r="E12" s="218">
        <v>402</v>
      </c>
      <c r="F12" s="318" t="s">
        <v>361</v>
      </c>
      <c r="G12" s="35">
        <v>13510000</v>
      </c>
      <c r="H12" s="35">
        <v>12366000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13510000</v>
      </c>
      <c r="R12" s="35">
        <v>12366000</v>
      </c>
    </row>
    <row r="13" spans="2:18">
      <c r="B13" s="802"/>
      <c r="C13" s="162"/>
      <c r="D13" s="162">
        <v>42</v>
      </c>
      <c r="E13" s="99"/>
      <c r="F13" s="99" t="s">
        <v>394</v>
      </c>
      <c r="G13" s="103">
        <f>SUM(G14:G19)</f>
        <v>22240000</v>
      </c>
      <c r="H13" s="103">
        <f>SUM(H14:H19)</f>
        <v>22240000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f>SUM(Q14:Q19)</f>
        <v>22240000</v>
      </c>
      <c r="R13" s="103">
        <f>SUM(R14:R19)</f>
        <v>22240000</v>
      </c>
    </row>
    <row r="14" spans="2:18">
      <c r="B14" s="802"/>
      <c r="C14" s="287"/>
      <c r="D14" s="287"/>
      <c r="E14" s="218">
        <v>420</v>
      </c>
      <c r="F14" s="318" t="s">
        <v>400</v>
      </c>
      <c r="G14" s="35">
        <v>740000</v>
      </c>
      <c r="H14" s="35">
        <v>740000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740000</v>
      </c>
      <c r="R14" s="35">
        <v>740000</v>
      </c>
    </row>
    <row r="15" spans="2:18" ht="30">
      <c r="B15" s="802"/>
      <c r="C15" s="287"/>
      <c r="D15" s="287"/>
      <c r="E15" s="218">
        <v>421</v>
      </c>
      <c r="F15" s="65" t="s">
        <v>401</v>
      </c>
      <c r="G15" s="35">
        <v>5555000</v>
      </c>
      <c r="H15" s="35">
        <v>5555000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5555000</v>
      </c>
      <c r="R15" s="35">
        <v>5555000</v>
      </c>
    </row>
    <row r="16" spans="2:18">
      <c r="B16" s="802"/>
      <c r="C16" s="287"/>
      <c r="D16" s="287"/>
      <c r="E16" s="218">
        <v>423</v>
      </c>
      <c r="F16" s="318" t="s">
        <v>402</v>
      </c>
      <c r="G16" s="35">
        <v>910000</v>
      </c>
      <c r="H16" s="35">
        <v>910000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910000</v>
      </c>
      <c r="R16" s="35">
        <v>910000</v>
      </c>
    </row>
    <row r="17" spans="2:18">
      <c r="B17" s="802"/>
      <c r="C17" s="287"/>
      <c r="D17" s="287"/>
      <c r="E17" s="218">
        <v>424</v>
      </c>
      <c r="F17" s="318" t="s">
        <v>403</v>
      </c>
      <c r="G17" s="35">
        <v>1500000</v>
      </c>
      <c r="H17" s="35">
        <v>1500000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1500000</v>
      </c>
      <c r="R17" s="35">
        <v>1500000</v>
      </c>
    </row>
    <row r="18" spans="2:18">
      <c r="B18" s="802"/>
      <c r="C18" s="287"/>
      <c r="D18" s="287"/>
      <c r="E18" s="218">
        <v>425</v>
      </c>
      <c r="F18" s="318" t="s">
        <v>404</v>
      </c>
      <c r="G18" s="35">
        <v>12820000</v>
      </c>
      <c r="H18" s="35">
        <v>12820000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12820000</v>
      </c>
      <c r="R18" s="35">
        <v>12820000</v>
      </c>
    </row>
    <row r="19" spans="2:18">
      <c r="B19" s="802"/>
      <c r="C19" s="287"/>
      <c r="D19" s="287"/>
      <c r="E19" s="218">
        <v>426</v>
      </c>
      <c r="F19" s="318" t="s">
        <v>405</v>
      </c>
      <c r="G19" s="35">
        <v>715000</v>
      </c>
      <c r="H19" s="35">
        <v>715000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715000</v>
      </c>
      <c r="R19" s="35">
        <v>715000</v>
      </c>
    </row>
    <row r="20" spans="2:18">
      <c r="B20" s="802"/>
      <c r="C20" s="162"/>
      <c r="D20" s="162">
        <v>46</v>
      </c>
      <c r="E20" s="99"/>
      <c r="F20" s="99" t="s">
        <v>396</v>
      </c>
      <c r="G20" s="103">
        <f>SUM(G21)</f>
        <v>100000</v>
      </c>
      <c r="H20" s="103">
        <f>SUM(H21)</f>
        <v>100000</v>
      </c>
      <c r="I20" s="103">
        <v>0</v>
      </c>
      <c r="J20" s="103">
        <v>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0</v>
      </c>
      <c r="Q20" s="103">
        <f>SUM(Q21)</f>
        <v>100000</v>
      </c>
      <c r="R20" s="103">
        <f>SUM(R21)</f>
        <v>100000</v>
      </c>
    </row>
    <row r="21" spans="2:18">
      <c r="B21" s="802"/>
      <c r="C21" s="287"/>
      <c r="D21" s="287"/>
      <c r="E21" s="218">
        <v>464</v>
      </c>
      <c r="F21" s="318" t="s">
        <v>423</v>
      </c>
      <c r="G21" s="35">
        <v>100000</v>
      </c>
      <c r="H21" s="35">
        <v>100000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100000</v>
      </c>
      <c r="R21" s="35">
        <v>100000</v>
      </c>
    </row>
    <row r="22" spans="2:18">
      <c r="B22" s="802"/>
      <c r="C22" s="162"/>
      <c r="D22" s="162">
        <v>48</v>
      </c>
      <c r="E22" s="99"/>
      <c r="F22" s="99" t="s">
        <v>430</v>
      </c>
      <c r="G22" s="103">
        <f>SUM(G23:G24)</f>
        <v>400000</v>
      </c>
      <c r="H22" s="103">
        <f>SUM(H23:H24)</f>
        <v>400000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SUM(Q23:Q24)</f>
        <v>400000</v>
      </c>
      <c r="R22" s="103">
        <f>SUM(R23:R24)</f>
        <v>400000</v>
      </c>
    </row>
    <row r="23" spans="2:18">
      <c r="B23" s="802"/>
      <c r="C23" s="287"/>
      <c r="D23" s="287"/>
      <c r="E23" s="218">
        <v>480</v>
      </c>
      <c r="F23" s="318" t="s">
        <v>431</v>
      </c>
      <c r="G23" s="35">
        <v>50000</v>
      </c>
      <c r="H23" s="35">
        <v>50000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50000</v>
      </c>
      <c r="R23" s="35">
        <v>50000</v>
      </c>
    </row>
    <row r="24" spans="2:18">
      <c r="B24" s="802"/>
      <c r="C24" s="287"/>
      <c r="D24" s="287"/>
      <c r="E24" s="218">
        <v>485</v>
      </c>
      <c r="F24" s="318" t="s">
        <v>436</v>
      </c>
      <c r="G24" s="35">
        <v>350000</v>
      </c>
      <c r="H24" s="35">
        <v>350000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350000</v>
      </c>
      <c r="R24" s="35">
        <v>350000</v>
      </c>
    </row>
    <row r="25" spans="2:18">
      <c r="B25" s="802"/>
      <c r="C25" s="666">
        <v>2</v>
      </c>
      <c r="D25" s="666"/>
      <c r="E25" s="670"/>
      <c r="F25" s="670" t="s">
        <v>554</v>
      </c>
      <c r="G25" s="102">
        <f>SUM(G26+G42)</f>
        <v>72776000</v>
      </c>
      <c r="H25" s="102">
        <f>SUM(H26+H42)</f>
        <v>68540000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f>SUM(Q26+Q42)</f>
        <v>72776000</v>
      </c>
      <c r="R25" s="102">
        <f>SUM(R26+R42)</f>
        <v>68540000</v>
      </c>
    </row>
    <row r="26" spans="2:18">
      <c r="B26" s="802"/>
      <c r="C26" s="150"/>
      <c r="D26" s="150">
        <v>20</v>
      </c>
      <c r="E26" s="33"/>
      <c r="F26" s="33" t="s">
        <v>554</v>
      </c>
      <c r="G26" s="34">
        <f>SUM(G27+G30+G37+G39)</f>
        <v>72271000</v>
      </c>
      <c r="H26" s="34">
        <f>SUM(H27+H30+H37+H39)</f>
        <v>68035000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f>SUM(Q27+Q30+Q37+Q39)</f>
        <v>72271000</v>
      </c>
      <c r="R26" s="34">
        <f>SUM(R27+R30+R37+R39)</f>
        <v>68035000</v>
      </c>
    </row>
    <row r="27" spans="2:18">
      <c r="B27" s="802"/>
      <c r="C27" s="162"/>
      <c r="D27" s="162">
        <v>40</v>
      </c>
      <c r="E27" s="99"/>
      <c r="F27" s="99" t="s">
        <v>391</v>
      </c>
      <c r="G27" s="103">
        <f>SUM(G28:G29)</f>
        <v>50036000</v>
      </c>
      <c r="H27" s="103">
        <f>SUM(H28:H29)</f>
        <v>45800000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50036000</v>
      </c>
      <c r="R27" s="103">
        <f>SUM(R28:R29)</f>
        <v>45800000</v>
      </c>
    </row>
    <row r="28" spans="2:18">
      <c r="B28" s="802"/>
      <c r="C28" s="166"/>
      <c r="D28" s="166"/>
      <c r="E28" s="2">
        <v>401</v>
      </c>
      <c r="F28" s="1" t="s">
        <v>979</v>
      </c>
      <c r="G28" s="4">
        <v>36526000</v>
      </c>
      <c r="H28" s="4">
        <v>33434000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36526000</v>
      </c>
      <c r="R28" s="4">
        <v>33434000</v>
      </c>
    </row>
    <row r="29" spans="2:18">
      <c r="B29" s="802"/>
      <c r="C29" s="166"/>
      <c r="D29" s="166"/>
      <c r="E29" s="2">
        <v>402</v>
      </c>
      <c r="F29" s="1" t="s">
        <v>361</v>
      </c>
      <c r="G29" s="4">
        <v>13510000</v>
      </c>
      <c r="H29" s="4">
        <v>12366000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13510000</v>
      </c>
      <c r="R29" s="4">
        <v>12366000</v>
      </c>
    </row>
    <row r="30" spans="2:18">
      <c r="B30" s="802"/>
      <c r="C30" s="162"/>
      <c r="D30" s="162">
        <v>42</v>
      </c>
      <c r="E30" s="99"/>
      <c r="F30" s="99" t="s">
        <v>394</v>
      </c>
      <c r="G30" s="103">
        <f>SUM(G31:G36)</f>
        <v>21735000</v>
      </c>
      <c r="H30" s="103">
        <f>SUM(H31:H36)</f>
        <v>21735000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SUM(Q31:Q36)</f>
        <v>21735000</v>
      </c>
      <c r="R30" s="103">
        <f>SUM(R31:R36)</f>
        <v>21735000</v>
      </c>
    </row>
    <row r="31" spans="2:18">
      <c r="B31" s="802"/>
      <c r="C31" s="166"/>
      <c r="D31" s="166"/>
      <c r="E31" s="2">
        <v>420</v>
      </c>
      <c r="F31" s="1" t="s">
        <v>400</v>
      </c>
      <c r="G31" s="4">
        <v>700000</v>
      </c>
      <c r="H31" s="4">
        <v>700000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700000</v>
      </c>
      <c r="R31" s="4">
        <v>700000</v>
      </c>
    </row>
    <row r="32" spans="2:18" ht="30">
      <c r="B32" s="802"/>
      <c r="C32" s="166"/>
      <c r="D32" s="166"/>
      <c r="E32" s="2">
        <v>421</v>
      </c>
      <c r="F32" s="14" t="s">
        <v>401</v>
      </c>
      <c r="G32" s="4">
        <v>5515000</v>
      </c>
      <c r="H32" s="4">
        <v>5515000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5515000</v>
      </c>
      <c r="R32" s="4">
        <v>5515000</v>
      </c>
    </row>
    <row r="33" spans="2:18">
      <c r="B33" s="802"/>
      <c r="C33" s="166"/>
      <c r="D33" s="166"/>
      <c r="E33" s="2">
        <v>423</v>
      </c>
      <c r="F33" s="1" t="s">
        <v>402</v>
      </c>
      <c r="G33" s="4">
        <v>900000</v>
      </c>
      <c r="H33" s="4">
        <v>900000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900000</v>
      </c>
      <c r="R33" s="4">
        <v>900000</v>
      </c>
    </row>
    <row r="34" spans="2:18">
      <c r="B34" s="802"/>
      <c r="C34" s="166"/>
      <c r="D34" s="166"/>
      <c r="E34" s="2">
        <v>424</v>
      </c>
      <c r="F34" s="1" t="s">
        <v>403</v>
      </c>
      <c r="G34" s="4">
        <v>1500000</v>
      </c>
      <c r="H34" s="4">
        <v>1500000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1500000</v>
      </c>
      <c r="R34" s="4">
        <v>1500000</v>
      </c>
    </row>
    <row r="35" spans="2:18">
      <c r="B35" s="802"/>
      <c r="C35" s="166"/>
      <c r="D35" s="166"/>
      <c r="E35" s="2">
        <v>425</v>
      </c>
      <c r="F35" s="1" t="s">
        <v>404</v>
      </c>
      <c r="G35" s="4">
        <v>12420000</v>
      </c>
      <c r="H35" s="4">
        <v>12420000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12420000</v>
      </c>
      <c r="R35" s="4">
        <v>12420000</v>
      </c>
    </row>
    <row r="36" spans="2:18">
      <c r="B36" s="802"/>
      <c r="C36" s="166"/>
      <c r="D36" s="166"/>
      <c r="E36" s="2">
        <v>426</v>
      </c>
      <c r="F36" s="1" t="s">
        <v>405</v>
      </c>
      <c r="G36" s="4">
        <v>700000</v>
      </c>
      <c r="H36" s="4">
        <v>700000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700000</v>
      </c>
      <c r="R36" s="4">
        <v>700000</v>
      </c>
    </row>
    <row r="37" spans="2:18">
      <c r="B37" s="802"/>
      <c r="C37" s="162"/>
      <c r="D37" s="162">
        <v>46</v>
      </c>
      <c r="E37" s="99"/>
      <c r="F37" s="99" t="s">
        <v>396</v>
      </c>
      <c r="G37" s="103">
        <f>SUM(G38)</f>
        <v>100000</v>
      </c>
      <c r="H37" s="103">
        <f>SUM(H38)</f>
        <v>100000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SUM(Q38)</f>
        <v>100000</v>
      </c>
      <c r="R37" s="103">
        <f>SUM(R38)</f>
        <v>100000</v>
      </c>
    </row>
    <row r="38" spans="2:18">
      <c r="B38" s="802"/>
      <c r="C38" s="166"/>
      <c r="D38" s="166"/>
      <c r="E38" s="2">
        <v>464</v>
      </c>
      <c r="F38" s="1" t="s">
        <v>423</v>
      </c>
      <c r="G38" s="4">
        <v>100000</v>
      </c>
      <c r="H38" s="4">
        <v>100000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100000</v>
      </c>
      <c r="R38" s="4">
        <v>100000</v>
      </c>
    </row>
    <row r="39" spans="2:18">
      <c r="B39" s="802"/>
      <c r="C39" s="162"/>
      <c r="D39" s="162">
        <v>48</v>
      </c>
      <c r="E39" s="99"/>
      <c r="F39" s="99" t="s">
        <v>430</v>
      </c>
      <c r="G39" s="103">
        <f>SUM(G40:G41)</f>
        <v>400000</v>
      </c>
      <c r="H39" s="103">
        <f>SUM(H40:H41)</f>
        <v>400000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SUM(Q40:Q41)</f>
        <v>400000</v>
      </c>
      <c r="R39" s="103">
        <f>SUM(R40:R41)</f>
        <v>400000</v>
      </c>
    </row>
    <row r="40" spans="2:18">
      <c r="B40" s="802"/>
      <c r="C40" s="166"/>
      <c r="D40" s="166"/>
      <c r="E40" s="2">
        <v>480</v>
      </c>
      <c r="F40" s="1" t="s">
        <v>431</v>
      </c>
      <c r="G40" s="4">
        <v>50000</v>
      </c>
      <c r="H40" s="4">
        <v>50000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50000</v>
      </c>
      <c r="R40" s="4">
        <v>50000</v>
      </c>
    </row>
    <row r="41" spans="2:18">
      <c r="B41" s="802"/>
      <c r="C41" s="166"/>
      <c r="D41" s="166"/>
      <c r="E41" s="2">
        <v>485</v>
      </c>
      <c r="F41" s="1" t="s">
        <v>436</v>
      </c>
      <c r="G41" s="4">
        <v>350000</v>
      </c>
      <c r="H41" s="4">
        <v>350000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350000</v>
      </c>
      <c r="R41" s="4">
        <v>350000</v>
      </c>
    </row>
    <row r="42" spans="2:18" ht="30">
      <c r="B42" s="802"/>
      <c r="C42" s="150"/>
      <c r="D42" s="150">
        <v>21</v>
      </c>
      <c r="E42" s="33"/>
      <c r="F42" s="36" t="s">
        <v>1675</v>
      </c>
      <c r="G42" s="34">
        <f>SUM(G43)</f>
        <v>505000</v>
      </c>
      <c r="H42" s="34">
        <f>SUM(H43)</f>
        <v>505000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f>SUM(Q43)</f>
        <v>505000</v>
      </c>
      <c r="R42" s="34">
        <f>SUM(R43)</f>
        <v>505000</v>
      </c>
    </row>
    <row r="43" spans="2:18">
      <c r="B43" s="802"/>
      <c r="C43" s="162"/>
      <c r="D43" s="162">
        <v>42</v>
      </c>
      <c r="E43" s="99"/>
      <c r="F43" s="99" t="s">
        <v>394</v>
      </c>
      <c r="G43" s="103">
        <f>SUM(G44:G48)</f>
        <v>505000</v>
      </c>
      <c r="H43" s="103">
        <f>SUM(H44:H48)</f>
        <v>505000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SUM(Q44:Q48)</f>
        <v>505000</v>
      </c>
      <c r="R43" s="103">
        <f>SUM(R44:R48)</f>
        <v>505000</v>
      </c>
    </row>
    <row r="44" spans="2:18">
      <c r="B44" s="802"/>
      <c r="C44" s="166"/>
      <c r="D44" s="166"/>
      <c r="E44" s="2">
        <v>420</v>
      </c>
      <c r="F44" s="1" t="s">
        <v>400</v>
      </c>
      <c r="G44" s="4">
        <v>40000</v>
      </c>
      <c r="H44" s="4">
        <v>40000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40000</v>
      </c>
      <c r="R44" s="4">
        <v>40000</v>
      </c>
    </row>
    <row r="45" spans="2:18" ht="30">
      <c r="B45" s="802"/>
      <c r="C45" s="166"/>
      <c r="D45" s="166"/>
      <c r="E45" s="2">
        <v>421</v>
      </c>
      <c r="F45" s="14" t="s">
        <v>401</v>
      </c>
      <c r="G45" s="4">
        <v>40000</v>
      </c>
      <c r="H45" s="4">
        <v>40000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40000</v>
      </c>
      <c r="R45" s="4">
        <v>40000</v>
      </c>
    </row>
    <row r="46" spans="2:18">
      <c r="B46" s="802"/>
      <c r="C46" s="166"/>
      <c r="D46" s="166"/>
      <c r="E46" s="2">
        <v>423</v>
      </c>
      <c r="F46" s="1" t="s">
        <v>402</v>
      </c>
      <c r="G46" s="4">
        <v>10000</v>
      </c>
      <c r="H46" s="4">
        <v>10000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10000</v>
      </c>
      <c r="R46" s="4">
        <v>10000</v>
      </c>
    </row>
    <row r="47" spans="2:18">
      <c r="B47" s="802"/>
      <c r="C47" s="166"/>
      <c r="D47" s="166"/>
      <c r="E47" s="2">
        <v>425</v>
      </c>
      <c r="F47" s="1" t="s">
        <v>404</v>
      </c>
      <c r="G47" s="4">
        <v>400000</v>
      </c>
      <c r="H47" s="4">
        <v>400000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400000</v>
      </c>
      <c r="R47" s="4">
        <v>400000</v>
      </c>
    </row>
    <row r="48" spans="2:18" ht="15.75" thickBot="1">
      <c r="B48" s="802"/>
      <c r="C48" s="166"/>
      <c r="D48" s="166"/>
      <c r="E48" s="2">
        <v>426</v>
      </c>
      <c r="F48" s="1" t="s">
        <v>405</v>
      </c>
      <c r="G48" s="4">
        <v>15000</v>
      </c>
      <c r="H48" s="4">
        <v>15000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15000</v>
      </c>
      <c r="R48" s="4">
        <v>15000</v>
      </c>
    </row>
    <row r="49" spans="2:18" ht="15.75" thickBot="1">
      <c r="B49" s="802"/>
      <c r="C49" s="800" t="s">
        <v>604</v>
      </c>
      <c r="D49" s="801"/>
      <c r="E49" s="766" t="s">
        <v>1676</v>
      </c>
      <c r="F49" s="801"/>
      <c r="G49" s="193">
        <f>SUM(G25)</f>
        <v>72776000</v>
      </c>
      <c r="H49" s="193">
        <f>SUM(H25)</f>
        <v>68540000</v>
      </c>
      <c r="I49" s="193">
        <f t="shared" ref="I49:P49" si="0">SUM(I37+I6)</f>
        <v>0</v>
      </c>
      <c r="J49" s="193">
        <f t="shared" si="0"/>
        <v>0</v>
      </c>
      <c r="K49" s="193">
        <f t="shared" si="0"/>
        <v>0</v>
      </c>
      <c r="L49" s="193">
        <f t="shared" si="0"/>
        <v>0</v>
      </c>
      <c r="M49" s="193">
        <f t="shared" si="0"/>
        <v>0</v>
      </c>
      <c r="N49" s="193">
        <f t="shared" si="0"/>
        <v>0</v>
      </c>
      <c r="O49" s="193">
        <f t="shared" si="0"/>
        <v>0</v>
      </c>
      <c r="P49" s="193">
        <f t="shared" si="0"/>
        <v>0</v>
      </c>
      <c r="Q49" s="193">
        <f>SUM(Q25)</f>
        <v>72776000</v>
      </c>
      <c r="R49" s="193">
        <f>SUM(R25)</f>
        <v>68540000</v>
      </c>
    </row>
  </sheetData>
  <mergeCells count="15">
    <mergeCell ref="B7:B49"/>
    <mergeCell ref="C49:D49"/>
    <mergeCell ref="E49:F4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B3:F77"/>
  <sheetViews>
    <sheetView workbookViewId="0">
      <selection activeCell="B16" sqref="B16:E16"/>
    </sheetView>
  </sheetViews>
  <sheetFormatPr defaultRowHeight="12.75"/>
  <cols>
    <col min="1" max="1" width="9.140625" style="453"/>
    <col min="2" max="2" width="14.140625" style="453" customWidth="1"/>
    <col min="3" max="3" width="9.140625" style="453"/>
    <col min="4" max="4" width="35.7109375" style="453" customWidth="1"/>
    <col min="5" max="5" width="18" style="453" customWidth="1"/>
    <col min="6" max="6" width="17.140625" style="453" customWidth="1"/>
    <col min="7" max="16384" width="9.140625" style="453"/>
  </cols>
  <sheetData>
    <row r="3" spans="2:6">
      <c r="B3" s="451">
        <v>66002</v>
      </c>
      <c r="C3" s="826" t="s">
        <v>1504</v>
      </c>
      <c r="D3" s="826"/>
      <c r="E3" s="826"/>
      <c r="F3" s="452"/>
    </row>
    <row r="4" spans="2:6">
      <c r="B4" s="826" t="s">
        <v>1505</v>
      </c>
      <c r="C4" s="826"/>
      <c r="D4" s="826"/>
      <c r="E4" s="826"/>
      <c r="F4" s="826"/>
    </row>
    <row r="5" spans="2:6">
      <c r="B5" s="454" t="s">
        <v>348</v>
      </c>
      <c r="C5" s="454" t="s">
        <v>349</v>
      </c>
      <c r="D5" s="454" t="s">
        <v>1499</v>
      </c>
      <c r="E5" s="454" t="s">
        <v>0</v>
      </c>
      <c r="F5" s="454" t="s">
        <v>1</v>
      </c>
    </row>
    <row r="6" spans="2:6">
      <c r="B6" s="455">
        <v>71</v>
      </c>
      <c r="C6" s="456"/>
      <c r="D6" s="456" t="s">
        <v>359</v>
      </c>
      <c r="E6" s="457">
        <f>SUM(E7)</f>
        <v>21810000000</v>
      </c>
      <c r="F6" s="457">
        <f>SUM(F7)</f>
        <v>21822000000</v>
      </c>
    </row>
    <row r="7" spans="2:6">
      <c r="B7" s="458">
        <v>71</v>
      </c>
      <c r="C7" s="458">
        <v>712</v>
      </c>
      <c r="D7" s="452" t="s">
        <v>361</v>
      </c>
      <c r="E7" s="459">
        <v>21810000000</v>
      </c>
      <c r="F7" s="459">
        <v>21822000000</v>
      </c>
    </row>
    <row r="8" spans="2:6">
      <c r="B8" s="455">
        <v>72</v>
      </c>
      <c r="C8" s="456"/>
      <c r="D8" s="456" t="s">
        <v>365</v>
      </c>
      <c r="E8" s="457">
        <f>SUM(E9:E11)</f>
        <v>470000000</v>
      </c>
      <c r="F8" s="457">
        <f>SUM(F9:F11)</f>
        <v>470000000</v>
      </c>
    </row>
    <row r="9" spans="2:6">
      <c r="B9" s="458">
        <v>72</v>
      </c>
      <c r="C9" s="458">
        <v>725</v>
      </c>
      <c r="D9" s="452" t="s">
        <v>370</v>
      </c>
      <c r="E9" s="459">
        <v>470000000</v>
      </c>
      <c r="F9" s="459">
        <v>464699000</v>
      </c>
    </row>
    <row r="10" spans="2:6">
      <c r="B10" s="458">
        <v>72</v>
      </c>
      <c r="C10" s="458">
        <v>721</v>
      </c>
      <c r="D10" s="452" t="s">
        <v>366</v>
      </c>
      <c r="E10" s="458">
        <v>0</v>
      </c>
      <c r="F10" s="458">
        <v>1000</v>
      </c>
    </row>
    <row r="11" spans="2:6">
      <c r="B11" s="458">
        <v>72</v>
      </c>
      <c r="C11" s="458">
        <v>723</v>
      </c>
      <c r="D11" s="452" t="s">
        <v>368</v>
      </c>
      <c r="E11" s="458">
        <v>0</v>
      </c>
      <c r="F11" s="459">
        <v>5300000</v>
      </c>
    </row>
    <row r="12" spans="2:6">
      <c r="B12" s="455">
        <v>74</v>
      </c>
      <c r="C12" s="456"/>
      <c r="D12" s="456" t="s">
        <v>375</v>
      </c>
      <c r="E12" s="457">
        <f>SUM(E13)</f>
        <v>1769736000</v>
      </c>
      <c r="F12" s="457">
        <f>SUM(F13)</f>
        <v>1869736000</v>
      </c>
    </row>
    <row r="13" spans="2:6">
      <c r="B13" s="458">
        <v>74</v>
      </c>
      <c r="C13" s="458">
        <v>741</v>
      </c>
      <c r="D13" s="452" t="s">
        <v>376</v>
      </c>
      <c r="E13" s="459">
        <v>1769736000</v>
      </c>
      <c r="F13" s="459">
        <v>1869736000</v>
      </c>
    </row>
    <row r="14" spans="2:6" s="463" customFormat="1">
      <c r="B14" s="460"/>
      <c r="C14" s="460"/>
      <c r="D14" s="461" t="s">
        <v>604</v>
      </c>
      <c r="E14" s="462">
        <f>E6+E8+E12</f>
        <v>24049736000</v>
      </c>
      <c r="F14" s="462">
        <f>F6+F8+F12</f>
        <v>24161736000</v>
      </c>
    </row>
    <row r="15" spans="2:6">
      <c r="B15" s="464"/>
      <c r="C15" s="464"/>
      <c r="D15" s="465"/>
      <c r="E15" s="466"/>
      <c r="F15" s="466"/>
    </row>
    <row r="16" spans="2:6" ht="14.25" customHeight="1">
      <c r="B16" s="827" t="s">
        <v>1502</v>
      </c>
      <c r="C16" s="827"/>
      <c r="D16" s="827"/>
      <c r="E16" s="827"/>
      <c r="F16" s="467"/>
    </row>
    <row r="19" spans="2:6">
      <c r="B19" s="451">
        <v>66002</v>
      </c>
      <c r="C19" s="828" t="s">
        <v>1497</v>
      </c>
      <c r="D19" s="828"/>
      <c r="E19" s="828"/>
      <c r="F19" s="451"/>
    </row>
    <row r="20" spans="2:6">
      <c r="B20" s="828" t="s">
        <v>1503</v>
      </c>
      <c r="C20" s="828"/>
      <c r="D20" s="828"/>
      <c r="E20" s="828"/>
      <c r="F20" s="828"/>
    </row>
    <row r="21" spans="2:6">
      <c r="B21" s="468" t="s">
        <v>348</v>
      </c>
      <c r="C21" s="468" t="s">
        <v>349</v>
      </c>
      <c r="D21" s="468" t="s">
        <v>1499</v>
      </c>
      <c r="E21" s="468" t="s">
        <v>0</v>
      </c>
      <c r="F21" s="468" t="s">
        <v>1</v>
      </c>
    </row>
    <row r="22" spans="2:6">
      <c r="B22" s="469">
        <v>40</v>
      </c>
      <c r="C22" s="469"/>
      <c r="D22" s="469" t="s">
        <v>391</v>
      </c>
      <c r="E22" s="470">
        <f>SUM(E23:E25)</f>
        <v>324146000</v>
      </c>
      <c r="F22" s="470">
        <f>SUM(F23:F25)</f>
        <v>324146000</v>
      </c>
    </row>
    <row r="23" spans="2:6">
      <c r="B23" s="451">
        <v>40</v>
      </c>
      <c r="C23" s="451">
        <v>401</v>
      </c>
      <c r="D23" s="451" t="s">
        <v>399</v>
      </c>
      <c r="E23" s="471">
        <v>235445000</v>
      </c>
      <c r="F23" s="471">
        <v>235445000</v>
      </c>
    </row>
    <row r="24" spans="2:6">
      <c r="B24" s="451">
        <v>40</v>
      </c>
      <c r="C24" s="451">
        <v>402</v>
      </c>
      <c r="D24" s="451" t="s">
        <v>361</v>
      </c>
      <c r="E24" s="471">
        <v>87701000</v>
      </c>
      <c r="F24" s="471">
        <v>87701000</v>
      </c>
    </row>
    <row r="25" spans="2:6">
      <c r="B25" s="451">
        <v>40</v>
      </c>
      <c r="C25" s="451">
        <v>404</v>
      </c>
      <c r="D25" s="451" t="s">
        <v>392</v>
      </c>
      <c r="E25" s="471">
        <v>1000000</v>
      </c>
      <c r="F25" s="471">
        <v>1000000</v>
      </c>
    </row>
    <row r="26" spans="2:6">
      <c r="B26" s="469">
        <v>42</v>
      </c>
      <c r="C26" s="469"/>
      <c r="D26" s="469" t="s">
        <v>394</v>
      </c>
      <c r="E26" s="470">
        <f>SUM(E27:E32)</f>
        <v>21521745000</v>
      </c>
      <c r="F26" s="470">
        <f>SUM(F27:F32)</f>
        <v>21468009000</v>
      </c>
    </row>
    <row r="27" spans="2:6">
      <c r="B27" s="451">
        <v>42</v>
      </c>
      <c r="C27" s="451">
        <v>420</v>
      </c>
      <c r="D27" s="451" t="s">
        <v>400</v>
      </c>
      <c r="E27" s="471">
        <v>5000000</v>
      </c>
      <c r="F27" s="471">
        <v>5000000</v>
      </c>
    </row>
    <row r="28" spans="2:6">
      <c r="B28" s="451">
        <v>42</v>
      </c>
      <c r="C28" s="451">
        <v>421</v>
      </c>
      <c r="D28" s="451" t="s">
        <v>401</v>
      </c>
      <c r="E28" s="471">
        <v>68000000</v>
      </c>
      <c r="F28" s="471">
        <v>68000000</v>
      </c>
    </row>
    <row r="29" spans="2:6">
      <c r="B29" s="451">
        <v>42</v>
      </c>
      <c r="C29" s="451">
        <v>423</v>
      </c>
      <c r="D29" s="451" t="s">
        <v>402</v>
      </c>
      <c r="E29" s="471">
        <v>11000000</v>
      </c>
      <c r="F29" s="471">
        <v>11000000</v>
      </c>
    </row>
    <row r="30" spans="2:6">
      <c r="B30" s="451">
        <v>42</v>
      </c>
      <c r="C30" s="451">
        <v>424</v>
      </c>
      <c r="D30" s="451" t="s">
        <v>403</v>
      </c>
      <c r="E30" s="471">
        <v>17500000</v>
      </c>
      <c r="F30" s="471">
        <v>17500000</v>
      </c>
    </row>
    <row r="31" spans="2:6">
      <c r="B31" s="451">
        <v>42</v>
      </c>
      <c r="C31" s="451">
        <v>425</v>
      </c>
      <c r="D31" s="451" t="s">
        <v>404</v>
      </c>
      <c r="E31" s="471">
        <v>21412245000</v>
      </c>
      <c r="F31" s="471">
        <v>21358509000</v>
      </c>
    </row>
    <row r="32" spans="2:6">
      <c r="B32" s="451">
        <v>42</v>
      </c>
      <c r="C32" s="451">
        <v>426</v>
      </c>
      <c r="D32" s="451" t="s">
        <v>405</v>
      </c>
      <c r="E32" s="471">
        <v>8000000</v>
      </c>
      <c r="F32" s="471">
        <v>8000000</v>
      </c>
    </row>
    <row r="33" spans="2:6">
      <c r="B33" s="469">
        <v>46</v>
      </c>
      <c r="C33" s="469"/>
      <c r="D33" s="469" t="s">
        <v>396</v>
      </c>
      <c r="E33" s="470">
        <f>SUM(E34:E35)</f>
        <v>5845000</v>
      </c>
      <c r="F33" s="470">
        <f>SUM(F34:F35)</f>
        <v>5845000</v>
      </c>
    </row>
    <row r="34" spans="2:6">
      <c r="B34" s="451">
        <v>46</v>
      </c>
      <c r="C34" s="451">
        <v>464</v>
      </c>
      <c r="D34" s="451" t="s">
        <v>423</v>
      </c>
      <c r="E34" s="471">
        <v>845000</v>
      </c>
      <c r="F34" s="471">
        <v>845000</v>
      </c>
    </row>
    <row r="35" spans="2:6">
      <c r="B35" s="451">
        <v>46</v>
      </c>
      <c r="C35" s="451">
        <v>465</v>
      </c>
      <c r="D35" s="451" t="s">
        <v>424</v>
      </c>
      <c r="E35" s="471">
        <v>5000000</v>
      </c>
      <c r="F35" s="471">
        <v>5000000</v>
      </c>
    </row>
    <row r="36" spans="2:6">
      <c r="B36" s="469">
        <v>47</v>
      </c>
      <c r="C36" s="469"/>
      <c r="D36" s="469" t="s">
        <v>425</v>
      </c>
      <c r="E36" s="470">
        <f>SUM(E37)</f>
        <v>2150000000</v>
      </c>
      <c r="F36" s="470">
        <f>SUM(F37)</f>
        <v>2354736000</v>
      </c>
    </row>
    <row r="37" spans="2:6">
      <c r="B37" s="451">
        <v>47</v>
      </c>
      <c r="C37" s="451">
        <v>474</v>
      </c>
      <c r="D37" s="451" t="s">
        <v>429</v>
      </c>
      <c r="E37" s="471">
        <v>2150000000</v>
      </c>
      <c r="F37" s="471">
        <v>2354736000</v>
      </c>
    </row>
    <row r="38" spans="2:6">
      <c r="B38" s="469">
        <v>48</v>
      </c>
      <c r="C38" s="469"/>
      <c r="D38" s="469" t="s">
        <v>430</v>
      </c>
      <c r="E38" s="470">
        <f>SUM(E39:E41)</f>
        <v>48000000</v>
      </c>
      <c r="F38" s="470">
        <f>SUM(F39:F41)</f>
        <v>9000000</v>
      </c>
    </row>
    <row r="39" spans="2:6">
      <c r="B39" s="451">
        <v>48</v>
      </c>
      <c r="C39" s="451">
        <v>480</v>
      </c>
      <c r="D39" s="451" t="s">
        <v>431</v>
      </c>
      <c r="E39" s="471">
        <v>40736000</v>
      </c>
      <c r="F39" s="471">
        <v>7000000</v>
      </c>
    </row>
    <row r="40" spans="2:6">
      <c r="B40" s="451">
        <v>48</v>
      </c>
      <c r="C40" s="451">
        <v>481</v>
      </c>
      <c r="D40" s="451" t="s">
        <v>432</v>
      </c>
      <c r="E40" s="471">
        <v>2095000</v>
      </c>
      <c r="F40" s="451">
        <v>0</v>
      </c>
    </row>
    <row r="41" spans="2:6">
      <c r="B41" s="451">
        <v>48</v>
      </c>
      <c r="C41" s="451">
        <v>486</v>
      </c>
      <c r="D41" s="451" t="s">
        <v>437</v>
      </c>
      <c r="E41" s="471">
        <v>5169000</v>
      </c>
      <c r="F41" s="471">
        <v>2000000</v>
      </c>
    </row>
    <row r="42" spans="2:6" s="463" customFormat="1">
      <c r="B42" s="472"/>
      <c r="C42" s="472"/>
      <c r="D42" s="472" t="s">
        <v>604</v>
      </c>
      <c r="E42" s="473">
        <f>E22+E26+E33+E36+E38</f>
        <v>24049736000</v>
      </c>
      <c r="F42" s="473">
        <f>F22+F26+F33+F36+F38</f>
        <v>24161736000</v>
      </c>
    </row>
    <row r="43" spans="2:6">
      <c r="D43" s="829" t="s">
        <v>1502</v>
      </c>
      <c r="E43" s="829"/>
    </row>
    <row r="45" spans="2:6">
      <c r="B45" s="474"/>
      <c r="C45" s="474"/>
      <c r="D45" s="475" t="s">
        <v>1501</v>
      </c>
      <c r="E45" s="474"/>
      <c r="F45" s="474"/>
    </row>
    <row r="46" spans="2:6">
      <c r="B46" s="474"/>
      <c r="C46" s="474"/>
      <c r="D46" s="474"/>
      <c r="E46" s="476"/>
      <c r="F46" s="476"/>
    </row>
    <row r="47" spans="2:6">
      <c r="B47" s="825" t="s">
        <v>817</v>
      </c>
      <c r="C47" s="825"/>
      <c r="D47" s="452"/>
      <c r="E47" s="452"/>
      <c r="F47" s="452"/>
    </row>
    <row r="48" spans="2:6">
      <c r="B48" s="825" t="s">
        <v>1500</v>
      </c>
      <c r="C48" s="825"/>
      <c r="D48" s="452"/>
      <c r="E48" s="477"/>
      <c r="F48" s="478"/>
    </row>
    <row r="49" spans="2:6">
      <c r="B49" s="454" t="s">
        <v>348</v>
      </c>
      <c r="C49" s="454" t="s">
        <v>349</v>
      </c>
      <c r="D49" s="454" t="s">
        <v>1499</v>
      </c>
      <c r="E49" s="454" t="s">
        <v>0</v>
      </c>
      <c r="F49" s="454" t="s">
        <v>1</v>
      </c>
    </row>
    <row r="50" spans="2:6" ht="22.5">
      <c r="B50" s="479">
        <v>1</v>
      </c>
      <c r="C50" s="480" t="s">
        <v>820</v>
      </c>
      <c r="D50" s="481"/>
      <c r="E50" s="482">
        <f>SUM(E51)</f>
        <v>552146000</v>
      </c>
      <c r="F50" s="482">
        <f>SUM(F51)</f>
        <v>513146000</v>
      </c>
    </row>
    <row r="51" spans="2:6" ht="22.5">
      <c r="B51" s="483">
        <v>10</v>
      </c>
      <c r="C51" s="484" t="s">
        <v>820</v>
      </c>
      <c r="D51" s="452"/>
      <c r="E51" s="459">
        <v>552146000</v>
      </c>
      <c r="F51" s="459">
        <v>513146000</v>
      </c>
    </row>
    <row r="52" spans="2:6">
      <c r="B52" s="455">
        <v>40</v>
      </c>
      <c r="C52" s="456"/>
      <c r="D52" s="456" t="s">
        <v>391</v>
      </c>
      <c r="E52" s="457">
        <f>SUM(E53:E55)</f>
        <v>324146000</v>
      </c>
      <c r="F52" s="457">
        <f>SUM(F53:F55)</f>
        <v>324146000</v>
      </c>
    </row>
    <row r="53" spans="2:6">
      <c r="B53" s="452"/>
      <c r="C53" s="458">
        <v>401</v>
      </c>
      <c r="D53" s="452" t="s">
        <v>399</v>
      </c>
      <c r="E53" s="459">
        <v>235445000</v>
      </c>
      <c r="F53" s="459">
        <v>235445000</v>
      </c>
    </row>
    <row r="54" spans="2:6">
      <c r="B54" s="452"/>
      <c r="C54" s="458">
        <v>402</v>
      </c>
      <c r="D54" s="452" t="s">
        <v>361</v>
      </c>
      <c r="E54" s="459">
        <v>87701000</v>
      </c>
      <c r="F54" s="459">
        <v>87701000</v>
      </c>
    </row>
    <row r="55" spans="2:6">
      <c r="B55" s="452"/>
      <c r="C55" s="458">
        <v>404</v>
      </c>
      <c r="D55" s="452" t="s">
        <v>392</v>
      </c>
      <c r="E55" s="459">
        <v>1000000</v>
      </c>
      <c r="F55" s="459">
        <v>1000000</v>
      </c>
    </row>
    <row r="56" spans="2:6">
      <c r="B56" s="455">
        <v>42</v>
      </c>
      <c r="C56" s="456"/>
      <c r="D56" s="456" t="s">
        <v>394</v>
      </c>
      <c r="E56" s="457">
        <f>SUM(E57:E62)</f>
        <v>174155000</v>
      </c>
      <c r="F56" s="457">
        <f>SUM(F57:F62)</f>
        <v>174155000</v>
      </c>
    </row>
    <row r="57" spans="2:6">
      <c r="B57" s="452"/>
      <c r="C57" s="458">
        <v>420</v>
      </c>
      <c r="D57" s="452" t="s">
        <v>400</v>
      </c>
      <c r="E57" s="459">
        <v>5000000</v>
      </c>
      <c r="F57" s="459">
        <v>5000000</v>
      </c>
    </row>
    <row r="58" spans="2:6" ht="25.5">
      <c r="B58" s="452"/>
      <c r="C58" s="458">
        <v>421</v>
      </c>
      <c r="D58" s="452" t="s">
        <v>401</v>
      </c>
      <c r="E58" s="459">
        <v>68000000</v>
      </c>
      <c r="F58" s="459">
        <v>68000000</v>
      </c>
    </row>
    <row r="59" spans="2:6">
      <c r="B59" s="452"/>
      <c r="C59" s="458">
        <v>423</v>
      </c>
      <c r="D59" s="452" t="s">
        <v>402</v>
      </c>
      <c r="E59" s="459">
        <v>11000000</v>
      </c>
      <c r="F59" s="459">
        <v>11000000</v>
      </c>
    </row>
    <row r="60" spans="2:6">
      <c r="B60" s="452"/>
      <c r="C60" s="458">
        <v>424</v>
      </c>
      <c r="D60" s="452" t="s">
        <v>403</v>
      </c>
      <c r="E60" s="459">
        <v>17500000</v>
      </c>
      <c r="F60" s="459">
        <v>17500000</v>
      </c>
    </row>
    <row r="61" spans="2:6">
      <c r="B61" s="452"/>
      <c r="C61" s="458">
        <v>425</v>
      </c>
      <c r="D61" s="452" t="s">
        <v>404</v>
      </c>
      <c r="E61" s="459">
        <v>64655000</v>
      </c>
      <c r="F61" s="459">
        <v>64655000</v>
      </c>
    </row>
    <row r="62" spans="2:6">
      <c r="B62" s="452"/>
      <c r="C62" s="458">
        <v>426</v>
      </c>
      <c r="D62" s="452" t="s">
        <v>405</v>
      </c>
      <c r="E62" s="459">
        <v>8000000</v>
      </c>
      <c r="F62" s="459">
        <v>8000000</v>
      </c>
    </row>
    <row r="63" spans="2:6">
      <c r="B63" s="455">
        <v>46</v>
      </c>
      <c r="C63" s="456"/>
      <c r="D63" s="456" t="s">
        <v>396</v>
      </c>
      <c r="E63" s="457">
        <f>SUM(E64:E65)</f>
        <v>5845000</v>
      </c>
      <c r="F63" s="457">
        <f>SUM(F64:F65)</f>
        <v>5845000</v>
      </c>
    </row>
    <row r="64" spans="2:6">
      <c r="B64" s="452"/>
      <c r="C64" s="458">
        <v>464</v>
      </c>
      <c r="D64" s="452" t="s">
        <v>423</v>
      </c>
      <c r="E64" s="458">
        <v>845000</v>
      </c>
      <c r="F64" s="458">
        <v>845000</v>
      </c>
    </row>
    <row r="65" spans="2:6">
      <c r="B65" s="452"/>
      <c r="C65" s="458">
        <v>465</v>
      </c>
      <c r="D65" s="452" t="s">
        <v>424</v>
      </c>
      <c r="E65" s="459">
        <v>5000000</v>
      </c>
      <c r="F65" s="459">
        <v>5000000</v>
      </c>
    </row>
    <row r="66" spans="2:6">
      <c r="B66" s="455">
        <v>48</v>
      </c>
      <c r="C66" s="456"/>
      <c r="D66" s="456" t="s">
        <v>430</v>
      </c>
      <c r="E66" s="457">
        <f>SUM(E67:E69)</f>
        <v>48000000</v>
      </c>
      <c r="F66" s="457">
        <f>SUM(F67:F69)</f>
        <v>9000000</v>
      </c>
    </row>
    <row r="67" spans="2:6">
      <c r="B67" s="452"/>
      <c r="C67" s="458">
        <v>480</v>
      </c>
      <c r="D67" s="452" t="s">
        <v>431</v>
      </c>
      <c r="E67" s="459">
        <v>40736000</v>
      </c>
      <c r="F67" s="459">
        <v>7000000</v>
      </c>
    </row>
    <row r="68" spans="2:6">
      <c r="B68" s="452"/>
      <c r="C68" s="458">
        <v>481</v>
      </c>
      <c r="D68" s="452" t="s">
        <v>432</v>
      </c>
      <c r="E68" s="459">
        <v>2095000</v>
      </c>
      <c r="F68" s="458">
        <v>0</v>
      </c>
    </row>
    <row r="69" spans="2:6">
      <c r="B69" s="452"/>
      <c r="C69" s="458">
        <v>486</v>
      </c>
      <c r="D69" s="452" t="s">
        <v>437</v>
      </c>
      <c r="E69" s="459">
        <v>5169000</v>
      </c>
      <c r="F69" s="459">
        <v>2000000</v>
      </c>
    </row>
    <row r="70" spans="2:6">
      <c r="B70" s="479">
        <v>2</v>
      </c>
      <c r="C70" s="485"/>
      <c r="D70" s="486" t="s">
        <v>1498</v>
      </c>
      <c r="E70" s="482">
        <f>SUM(E71)</f>
        <v>23497590000</v>
      </c>
      <c r="F70" s="482">
        <f>SUM(F71)</f>
        <v>23648590000</v>
      </c>
    </row>
    <row r="71" spans="2:6">
      <c r="B71" s="458"/>
      <c r="C71" s="487">
        <v>20</v>
      </c>
      <c r="D71" s="488" t="s">
        <v>1498</v>
      </c>
      <c r="E71" s="459">
        <v>23497590000</v>
      </c>
      <c r="F71" s="459">
        <v>23648590000</v>
      </c>
    </row>
    <row r="72" spans="2:6">
      <c r="B72" s="455">
        <v>42</v>
      </c>
      <c r="C72" s="456"/>
      <c r="D72" s="456" t="s">
        <v>394</v>
      </c>
      <c r="E72" s="457">
        <f>SUM(E73)</f>
        <v>21347590000</v>
      </c>
      <c r="F72" s="457">
        <f>SUM(F73)</f>
        <v>21293854000</v>
      </c>
    </row>
    <row r="73" spans="2:6">
      <c r="B73" s="452"/>
      <c r="C73" s="458">
        <v>425</v>
      </c>
      <c r="D73" s="452" t="s">
        <v>404</v>
      </c>
      <c r="E73" s="459">
        <v>21347590000</v>
      </c>
      <c r="F73" s="459">
        <v>21293854000</v>
      </c>
    </row>
    <row r="74" spans="2:6">
      <c r="B74" s="455">
        <v>47</v>
      </c>
      <c r="C74" s="456"/>
      <c r="D74" s="456" t="s">
        <v>425</v>
      </c>
      <c r="E74" s="457">
        <f>SUM(E75)</f>
        <v>2150000000</v>
      </c>
      <c r="F74" s="457">
        <f>SUM(F75)</f>
        <v>2354736000</v>
      </c>
    </row>
    <row r="75" spans="2:6" ht="25.5">
      <c r="B75" s="452"/>
      <c r="C75" s="458">
        <v>474</v>
      </c>
      <c r="D75" s="452" t="s">
        <v>429</v>
      </c>
      <c r="E75" s="459">
        <v>2150000000</v>
      </c>
      <c r="F75" s="459">
        <v>2354736000</v>
      </c>
    </row>
    <row r="76" spans="2:6" s="463" customFormat="1">
      <c r="B76" s="461"/>
      <c r="C76" s="460"/>
      <c r="D76" s="461" t="s">
        <v>604</v>
      </c>
      <c r="E76" s="462">
        <f>E50+E70</f>
        <v>24049736000</v>
      </c>
      <c r="F76" s="462">
        <f>F50+F70</f>
        <v>24161736000</v>
      </c>
    </row>
    <row r="77" spans="2:6" ht="25.5">
      <c r="B77" s="474"/>
      <c r="C77" s="474">
        <v>66002</v>
      </c>
      <c r="D77" s="474" t="s">
        <v>1497</v>
      </c>
      <c r="E77" s="474"/>
      <c r="F77" s="467"/>
    </row>
  </sheetData>
  <mergeCells count="8">
    <mergeCell ref="B47:C47"/>
    <mergeCell ref="B48:C48"/>
    <mergeCell ref="C3:E3"/>
    <mergeCell ref="B4:F4"/>
    <mergeCell ref="B16:E16"/>
    <mergeCell ref="C19:E19"/>
    <mergeCell ref="B20:F20"/>
    <mergeCell ref="D43:E43"/>
  </mergeCells>
  <pageMargins left="0.75" right="0.75" top="1" bottom="1" header="0.5" footer="0.5"/>
  <pageSetup paperSize="9" orientation="portrait" horizontalDpi="120" verticalDpi="72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>
  <dimension ref="B4:G93"/>
  <sheetViews>
    <sheetView topLeftCell="A28" workbookViewId="0">
      <selection activeCell="E28" sqref="E28"/>
    </sheetView>
  </sheetViews>
  <sheetFormatPr defaultRowHeight="12.75"/>
  <cols>
    <col min="1" max="2" width="9.140625" style="444"/>
    <col min="3" max="3" width="11.85546875" style="444" customWidth="1"/>
    <col min="4" max="4" width="9.140625" style="444"/>
    <col min="5" max="5" width="54.7109375" style="444" customWidth="1"/>
    <col min="6" max="6" width="14.140625" style="444" customWidth="1"/>
    <col min="7" max="7" width="19" style="444" customWidth="1"/>
    <col min="8" max="16384" width="9.140625" style="444"/>
  </cols>
  <sheetData>
    <row r="4" spans="3:7">
      <c r="C4" s="447">
        <v>66003</v>
      </c>
      <c r="D4" s="832" t="s">
        <v>1511</v>
      </c>
      <c r="E4" s="832"/>
      <c r="F4" s="832"/>
      <c r="G4" s="447"/>
    </row>
    <row r="5" spans="3:7">
      <c r="C5" s="832" t="s">
        <v>1505</v>
      </c>
      <c r="D5" s="832"/>
      <c r="E5" s="832"/>
      <c r="F5" s="446">
        <v>2344840</v>
      </c>
      <c r="G5" s="446">
        <v>2214162</v>
      </c>
    </row>
    <row r="6" spans="3:7">
      <c r="C6" s="447"/>
      <c r="D6" s="447"/>
      <c r="E6" s="447"/>
      <c r="F6" s="450" t="s">
        <v>0</v>
      </c>
      <c r="G6" s="450" t="s">
        <v>1</v>
      </c>
    </row>
    <row r="7" spans="3:7">
      <c r="C7" s="450" t="s">
        <v>348</v>
      </c>
      <c r="D7" s="450" t="s">
        <v>349</v>
      </c>
      <c r="E7" s="450" t="s">
        <v>1499</v>
      </c>
      <c r="F7" s="447"/>
      <c r="G7" s="447"/>
    </row>
    <row r="8" spans="3:7">
      <c r="C8" s="449">
        <v>71</v>
      </c>
      <c r="D8" s="449"/>
      <c r="E8" s="449" t="s">
        <v>359</v>
      </c>
      <c r="F8" s="448">
        <f>SUM(F9)</f>
        <v>2000000000</v>
      </c>
      <c r="G8" s="448">
        <f>SUM(G9)</f>
        <v>1972162000</v>
      </c>
    </row>
    <row r="9" spans="3:7">
      <c r="C9" s="447">
        <v>71</v>
      </c>
      <c r="D9" s="447">
        <v>712</v>
      </c>
      <c r="E9" s="447" t="s">
        <v>361</v>
      </c>
      <c r="F9" s="446">
        <v>2000000000</v>
      </c>
      <c r="G9" s="446">
        <v>1972162000</v>
      </c>
    </row>
    <row r="10" spans="3:7">
      <c r="C10" s="449">
        <v>72</v>
      </c>
      <c r="D10" s="449"/>
      <c r="E10" s="449" t="s">
        <v>365</v>
      </c>
      <c r="F10" s="448">
        <f>SUM(F11:F13)</f>
        <v>16995000</v>
      </c>
      <c r="G10" s="448">
        <f>SUM(G11:G13)</f>
        <v>16995000</v>
      </c>
    </row>
    <row r="11" spans="3:7">
      <c r="C11" s="447">
        <v>72</v>
      </c>
      <c r="D11" s="447">
        <v>721</v>
      </c>
      <c r="E11" s="447" t="s">
        <v>366</v>
      </c>
      <c r="F11" s="447">
        <v>5000</v>
      </c>
      <c r="G11" s="447">
        <v>12000</v>
      </c>
    </row>
    <row r="12" spans="3:7">
      <c r="C12" s="447">
        <v>72</v>
      </c>
      <c r="D12" s="447">
        <v>723</v>
      </c>
      <c r="E12" s="447" t="s">
        <v>368</v>
      </c>
      <c r="F12" s="446">
        <v>4000000</v>
      </c>
      <c r="G12" s="446">
        <v>3993000</v>
      </c>
    </row>
    <row r="13" spans="3:7">
      <c r="C13" s="447">
        <v>72</v>
      </c>
      <c r="D13" s="447">
        <v>725</v>
      </c>
      <c r="E13" s="447" t="s">
        <v>370</v>
      </c>
      <c r="F13" s="446">
        <v>12990000</v>
      </c>
      <c r="G13" s="446">
        <v>12990000</v>
      </c>
    </row>
    <row r="14" spans="3:7">
      <c r="C14" s="449">
        <v>73</v>
      </c>
      <c r="D14" s="449"/>
      <c r="E14" s="449" t="s">
        <v>371</v>
      </c>
      <c r="F14" s="449">
        <f>SUM(F15)</f>
        <v>5000</v>
      </c>
      <c r="G14" s="449">
        <f>SUM(G15)</f>
        <v>5000</v>
      </c>
    </row>
    <row r="15" spans="3:7">
      <c r="C15" s="447">
        <v>73</v>
      </c>
      <c r="D15" s="447">
        <v>734</v>
      </c>
      <c r="E15" s="447" t="s">
        <v>374</v>
      </c>
      <c r="F15" s="447">
        <v>5000</v>
      </c>
      <c r="G15" s="447">
        <v>5000</v>
      </c>
    </row>
    <row r="16" spans="3:7">
      <c r="C16" s="449">
        <v>74</v>
      </c>
      <c r="D16" s="449"/>
      <c r="E16" s="449" t="s">
        <v>375</v>
      </c>
      <c r="F16" s="448">
        <f>SUM(F17)</f>
        <v>327840000</v>
      </c>
      <c r="G16" s="448">
        <f>SUM(G17)</f>
        <v>225000000</v>
      </c>
    </row>
    <row r="17" spans="2:7">
      <c r="C17" s="447">
        <v>74</v>
      </c>
      <c r="D17" s="447">
        <v>741</v>
      </c>
      <c r="E17" s="447" t="s">
        <v>376</v>
      </c>
      <c r="F17" s="446">
        <v>327840000</v>
      </c>
      <c r="G17" s="446">
        <v>225000000</v>
      </c>
    </row>
    <row r="18" spans="2:7" s="490" customFormat="1">
      <c r="C18" s="491"/>
      <c r="D18" s="491"/>
      <c r="E18" s="491" t="s">
        <v>604</v>
      </c>
      <c r="F18" s="492">
        <f>F8+F10+F14+F16</f>
        <v>2344840000</v>
      </c>
      <c r="G18" s="492">
        <f>G8+G10+G14+G16</f>
        <v>2214162000</v>
      </c>
    </row>
    <row r="19" spans="2:7">
      <c r="F19" s="493"/>
      <c r="G19" s="493"/>
    </row>
    <row r="20" spans="2:7">
      <c r="E20" s="444" t="s">
        <v>1512</v>
      </c>
    </row>
    <row r="22" spans="2:7">
      <c r="B22" s="447"/>
      <c r="C22" s="447">
        <v>66003</v>
      </c>
      <c r="D22" s="832" t="s">
        <v>1511</v>
      </c>
      <c r="E22" s="832"/>
      <c r="F22" s="832"/>
      <c r="G22" s="447"/>
    </row>
    <row r="23" spans="2:7">
      <c r="B23" s="447"/>
      <c r="C23" s="833" t="s">
        <v>1503</v>
      </c>
      <c r="D23" s="834"/>
      <c r="E23" s="835"/>
      <c r="F23" s="446">
        <v>2344840</v>
      </c>
      <c r="G23" s="446">
        <v>2214162</v>
      </c>
    </row>
    <row r="24" spans="2:7">
      <c r="B24" s="447"/>
      <c r="C24" s="450" t="s">
        <v>348</v>
      </c>
      <c r="D24" s="450" t="s">
        <v>349</v>
      </c>
      <c r="E24" s="450" t="s">
        <v>1499</v>
      </c>
      <c r="F24" s="450" t="s">
        <v>0</v>
      </c>
      <c r="G24" s="450" t="s">
        <v>1</v>
      </c>
    </row>
    <row r="25" spans="2:7">
      <c r="B25" s="447"/>
      <c r="C25" s="447"/>
      <c r="D25" s="447"/>
      <c r="E25" s="447"/>
      <c r="F25" s="447"/>
      <c r="G25" s="447"/>
    </row>
    <row r="26" spans="2:7">
      <c r="B26" s="494"/>
      <c r="C26" s="494">
        <v>40</v>
      </c>
      <c r="D26" s="494"/>
      <c r="E26" s="494" t="s">
        <v>391</v>
      </c>
      <c r="F26" s="495">
        <f>SUM(F27:F29)</f>
        <v>164840000</v>
      </c>
      <c r="G26" s="495">
        <f>SUM(G27:G29)</f>
        <v>182162000</v>
      </c>
    </row>
    <row r="27" spans="2:7">
      <c r="B27" s="447"/>
      <c r="C27" s="447">
        <v>40</v>
      </c>
      <c r="D27" s="447">
        <v>401</v>
      </c>
      <c r="E27" s="447" t="s">
        <v>399</v>
      </c>
      <c r="F27" s="446">
        <v>120840000</v>
      </c>
      <c r="G27" s="446">
        <v>132900000</v>
      </c>
    </row>
    <row r="28" spans="2:7">
      <c r="B28" s="447"/>
      <c r="C28" s="447">
        <v>40</v>
      </c>
      <c r="D28" s="447">
        <v>402</v>
      </c>
      <c r="E28" s="447" t="s">
        <v>361</v>
      </c>
      <c r="F28" s="446">
        <v>43500000</v>
      </c>
      <c r="G28" s="446">
        <v>48762000</v>
      </c>
    </row>
    <row r="29" spans="2:7">
      <c r="B29" s="447"/>
      <c r="C29" s="447">
        <v>40</v>
      </c>
      <c r="D29" s="447">
        <v>404</v>
      </c>
      <c r="E29" s="447" t="s">
        <v>392</v>
      </c>
      <c r="F29" s="446">
        <v>500000</v>
      </c>
      <c r="G29" s="446">
        <v>500000</v>
      </c>
    </row>
    <row r="30" spans="2:7">
      <c r="B30" s="494"/>
      <c r="C30" s="494">
        <v>42</v>
      </c>
      <c r="D30" s="494"/>
      <c r="E30" s="494" t="s">
        <v>394</v>
      </c>
      <c r="F30" s="495">
        <f>SUM(F31:F36)</f>
        <v>77350000</v>
      </c>
      <c r="G30" s="495">
        <f>SUM(G31:G36)</f>
        <v>75025000</v>
      </c>
    </row>
    <row r="31" spans="2:7">
      <c r="B31" s="447"/>
      <c r="C31" s="447">
        <v>42</v>
      </c>
      <c r="D31" s="447">
        <v>420</v>
      </c>
      <c r="E31" s="447" t="s">
        <v>400</v>
      </c>
      <c r="F31" s="446">
        <v>800000</v>
      </c>
      <c r="G31" s="446">
        <v>800000</v>
      </c>
    </row>
    <row r="32" spans="2:7">
      <c r="B32" s="447"/>
      <c r="C32" s="447">
        <v>42</v>
      </c>
      <c r="D32" s="447">
        <v>421</v>
      </c>
      <c r="E32" s="447" t="s">
        <v>401</v>
      </c>
      <c r="F32" s="446">
        <v>54410000</v>
      </c>
      <c r="G32" s="446">
        <v>54410000</v>
      </c>
    </row>
    <row r="33" spans="2:7">
      <c r="B33" s="447"/>
      <c r="C33" s="447">
        <v>42</v>
      </c>
      <c r="D33" s="447">
        <v>423</v>
      </c>
      <c r="E33" s="447" t="s">
        <v>402</v>
      </c>
      <c r="F33" s="446">
        <v>5400000</v>
      </c>
      <c r="G33" s="446">
        <v>5400000</v>
      </c>
    </row>
    <row r="34" spans="2:7">
      <c r="B34" s="447"/>
      <c r="C34" s="447">
        <v>42</v>
      </c>
      <c r="D34" s="447">
        <v>424</v>
      </c>
      <c r="E34" s="447" t="s">
        <v>403</v>
      </c>
      <c r="F34" s="446">
        <v>3790000</v>
      </c>
      <c r="G34" s="446">
        <v>3790000</v>
      </c>
    </row>
    <row r="35" spans="2:7">
      <c r="B35" s="447"/>
      <c r="C35" s="447">
        <v>42</v>
      </c>
      <c r="D35" s="447">
        <v>425</v>
      </c>
      <c r="E35" s="447" t="s">
        <v>404</v>
      </c>
      <c r="F35" s="446">
        <v>7700000</v>
      </c>
      <c r="G35" s="446">
        <v>5375000</v>
      </c>
    </row>
    <row r="36" spans="2:7">
      <c r="B36" s="447"/>
      <c r="C36" s="447">
        <v>42</v>
      </c>
      <c r="D36" s="447">
        <v>426</v>
      </c>
      <c r="E36" s="447" t="s">
        <v>405</v>
      </c>
      <c r="F36" s="446">
        <v>5250000</v>
      </c>
      <c r="G36" s="446">
        <v>5250000</v>
      </c>
    </row>
    <row r="37" spans="2:7">
      <c r="B37" s="494"/>
      <c r="C37" s="494">
        <v>46</v>
      </c>
      <c r="D37" s="494"/>
      <c r="E37" s="494" t="s">
        <v>396</v>
      </c>
      <c r="F37" s="495">
        <f>SUM(F38:F39)</f>
        <v>1650000</v>
      </c>
      <c r="G37" s="495">
        <f>SUM(G38:G39)</f>
        <v>3975000</v>
      </c>
    </row>
    <row r="38" spans="2:7">
      <c r="B38" s="447"/>
      <c r="C38" s="447">
        <v>46</v>
      </c>
      <c r="D38" s="447">
        <v>464</v>
      </c>
      <c r="E38" s="447" t="s">
        <v>423</v>
      </c>
      <c r="F38" s="446">
        <v>1300000</v>
      </c>
      <c r="G38" s="446">
        <v>1300000</v>
      </c>
    </row>
    <row r="39" spans="2:7">
      <c r="B39" s="447"/>
      <c r="C39" s="447">
        <v>46</v>
      </c>
      <c r="D39" s="447">
        <v>465</v>
      </c>
      <c r="E39" s="447" t="s">
        <v>424</v>
      </c>
      <c r="F39" s="446">
        <v>350000</v>
      </c>
      <c r="G39" s="446">
        <v>2675000</v>
      </c>
    </row>
    <row r="40" spans="2:7">
      <c r="B40" s="494"/>
      <c r="C40" s="494">
        <v>47</v>
      </c>
      <c r="D40" s="494"/>
      <c r="E40" s="494" t="s">
        <v>425</v>
      </c>
      <c r="F40" s="495">
        <f>SUM(F41)</f>
        <v>2095000000</v>
      </c>
      <c r="G40" s="495">
        <f>SUM(G41)</f>
        <v>1942000000</v>
      </c>
    </row>
    <row r="41" spans="2:7">
      <c r="B41" s="447"/>
      <c r="C41" s="447">
        <v>47</v>
      </c>
      <c r="D41" s="447">
        <v>473</v>
      </c>
      <c r="E41" s="447" t="s">
        <v>428</v>
      </c>
      <c r="F41" s="446">
        <v>2095000000</v>
      </c>
      <c r="G41" s="446">
        <v>1942000000</v>
      </c>
    </row>
    <row r="42" spans="2:7">
      <c r="B42" s="494"/>
      <c r="C42" s="494">
        <v>48</v>
      </c>
      <c r="D42" s="494"/>
      <c r="E42" s="494" t="s">
        <v>430</v>
      </c>
      <c r="F42" s="495">
        <f>SUM(F43:F45)</f>
        <v>6000000</v>
      </c>
      <c r="G42" s="495">
        <f>SUM(G43:G45)</f>
        <v>11000000</v>
      </c>
    </row>
    <row r="43" spans="2:7">
      <c r="B43" s="447"/>
      <c r="C43" s="447">
        <v>48</v>
      </c>
      <c r="D43" s="447">
        <v>480</v>
      </c>
      <c r="E43" s="447" t="s">
        <v>431</v>
      </c>
      <c r="F43" s="446">
        <v>5000000</v>
      </c>
      <c r="G43" s="446">
        <v>5150000</v>
      </c>
    </row>
    <row r="44" spans="2:7">
      <c r="B44" s="447"/>
      <c r="C44" s="447">
        <v>48</v>
      </c>
      <c r="D44" s="447">
        <v>481</v>
      </c>
      <c r="E44" s="447" t="s">
        <v>432</v>
      </c>
      <c r="F44" s="446">
        <v>1000000</v>
      </c>
      <c r="G44" s="446">
        <v>5650000</v>
      </c>
    </row>
    <row r="45" spans="2:7">
      <c r="B45" s="447"/>
      <c r="C45" s="447">
        <v>48</v>
      </c>
      <c r="D45" s="447">
        <v>483</v>
      </c>
      <c r="E45" s="447" t="s">
        <v>434</v>
      </c>
      <c r="F45" s="447">
        <v>0</v>
      </c>
      <c r="G45" s="446">
        <v>200000</v>
      </c>
    </row>
    <row r="46" spans="2:7" s="490" customFormat="1">
      <c r="B46" s="496"/>
      <c r="C46" s="497"/>
      <c r="D46" s="497"/>
      <c r="E46" s="498" t="s">
        <v>1513</v>
      </c>
      <c r="F46" s="492">
        <f>F26+F30+F37+F40+F42</f>
        <v>2344840000</v>
      </c>
      <c r="G46" s="492">
        <f>G26+G30+G37+G40+G42</f>
        <v>2214162000</v>
      </c>
    </row>
    <row r="54" spans="2:7">
      <c r="C54" s="836" t="s">
        <v>810</v>
      </c>
      <c r="D54" s="836"/>
      <c r="E54" s="836"/>
      <c r="F54" s="836"/>
      <c r="G54" s="836"/>
    </row>
    <row r="56" spans="2:7">
      <c r="E56" s="499" t="s">
        <v>1501</v>
      </c>
      <c r="F56" s="445"/>
    </row>
    <row r="57" spans="2:7">
      <c r="F57" s="445"/>
      <c r="G57" s="445"/>
    </row>
    <row r="58" spans="2:7">
      <c r="B58" s="837" t="s">
        <v>817</v>
      </c>
      <c r="C58" s="838"/>
      <c r="D58" s="839"/>
      <c r="E58" s="447"/>
      <c r="F58" s="447"/>
      <c r="G58" s="447"/>
    </row>
    <row r="59" spans="2:7">
      <c r="B59" s="447"/>
      <c r="C59" s="830" t="s">
        <v>1500</v>
      </c>
      <c r="D59" s="830"/>
      <c r="E59" s="447"/>
      <c r="F59" s="447"/>
      <c r="G59" s="447"/>
    </row>
    <row r="60" spans="2:7">
      <c r="B60" s="447"/>
      <c r="C60" s="447"/>
      <c r="D60" s="447"/>
      <c r="E60" s="447"/>
      <c r="F60" s="447"/>
      <c r="G60" s="447"/>
    </row>
    <row r="61" spans="2:7">
      <c r="B61" s="447"/>
      <c r="C61" s="450" t="s">
        <v>348</v>
      </c>
      <c r="D61" s="450" t="s">
        <v>349</v>
      </c>
      <c r="E61" s="450" t="s">
        <v>1499</v>
      </c>
      <c r="F61" s="450" t="s">
        <v>0</v>
      </c>
      <c r="G61" s="450" t="s">
        <v>1</v>
      </c>
    </row>
    <row r="62" spans="2:7">
      <c r="B62" s="447"/>
      <c r="C62" s="447"/>
      <c r="D62" s="447"/>
      <c r="E62" s="447"/>
      <c r="F62" s="447"/>
      <c r="G62" s="447"/>
    </row>
    <row r="63" spans="2:7">
      <c r="B63" s="500">
        <v>1</v>
      </c>
      <c r="C63" s="831" t="s">
        <v>820</v>
      </c>
      <c r="D63" s="831"/>
      <c r="E63" s="831"/>
      <c r="F63" s="501">
        <f>SUM(F64)</f>
        <v>249840000</v>
      </c>
      <c r="G63" s="501">
        <f>SUM(G64)</f>
        <v>272162000</v>
      </c>
    </row>
    <row r="64" spans="2:7">
      <c r="B64" s="502"/>
      <c r="C64" s="503">
        <v>10</v>
      </c>
      <c r="D64" s="504" t="s">
        <v>820</v>
      </c>
      <c r="E64" s="504"/>
      <c r="F64" s="505">
        <f>F65+F69+F79+F76</f>
        <v>249840000</v>
      </c>
      <c r="G64" s="505">
        <f>G65+G69+G79+G76</f>
        <v>272162000</v>
      </c>
    </row>
    <row r="65" spans="2:7">
      <c r="B65" s="502"/>
      <c r="C65" s="506">
        <v>40</v>
      </c>
      <c r="D65" s="506"/>
      <c r="E65" s="506" t="s">
        <v>391</v>
      </c>
      <c r="F65" s="507">
        <f>SUM(F66:F68)</f>
        <v>164840000</v>
      </c>
      <c r="G65" s="507">
        <f>SUM(G66:G68)</f>
        <v>182162000</v>
      </c>
    </row>
    <row r="66" spans="2:7">
      <c r="B66" s="447"/>
      <c r="C66" s="447"/>
      <c r="D66" s="447">
        <v>401</v>
      </c>
      <c r="E66" s="447" t="s">
        <v>399</v>
      </c>
      <c r="F66" s="446">
        <v>120840000</v>
      </c>
      <c r="G66" s="446">
        <v>132900000</v>
      </c>
    </row>
    <row r="67" spans="2:7">
      <c r="B67" s="447"/>
      <c r="C67" s="447"/>
      <c r="D67" s="447">
        <v>402</v>
      </c>
      <c r="E67" s="447" t="s">
        <v>361</v>
      </c>
      <c r="F67" s="446">
        <v>43500000</v>
      </c>
      <c r="G67" s="446">
        <v>48762000</v>
      </c>
    </row>
    <row r="68" spans="2:7">
      <c r="B68" s="447"/>
      <c r="C68" s="447"/>
      <c r="D68" s="447">
        <v>404</v>
      </c>
      <c r="E68" s="447" t="s">
        <v>392</v>
      </c>
      <c r="F68" s="447">
        <v>500000</v>
      </c>
      <c r="G68" s="447">
        <v>500000</v>
      </c>
    </row>
    <row r="69" spans="2:7">
      <c r="B69" s="447"/>
      <c r="C69" s="506">
        <v>42</v>
      </c>
      <c r="D69" s="506"/>
      <c r="E69" s="506" t="s">
        <v>394</v>
      </c>
      <c r="F69" s="507">
        <f>SUM(F70:F75)</f>
        <v>77350000</v>
      </c>
      <c r="G69" s="507">
        <f>SUM(G70:G75)</f>
        <v>75025000</v>
      </c>
    </row>
    <row r="70" spans="2:7">
      <c r="B70" s="447"/>
      <c r="C70" s="447"/>
      <c r="D70" s="447">
        <v>420</v>
      </c>
      <c r="E70" s="447" t="s">
        <v>400</v>
      </c>
      <c r="F70" s="447">
        <v>800000</v>
      </c>
      <c r="G70" s="447">
        <v>800000</v>
      </c>
    </row>
    <row r="71" spans="2:7">
      <c r="B71" s="447"/>
      <c r="C71" s="447"/>
      <c r="D71" s="447">
        <v>421</v>
      </c>
      <c r="E71" s="447" t="s">
        <v>401</v>
      </c>
      <c r="F71" s="446">
        <v>54410000</v>
      </c>
      <c r="G71" s="446">
        <v>54410000</v>
      </c>
    </row>
    <row r="72" spans="2:7">
      <c r="B72" s="447"/>
      <c r="C72" s="447"/>
      <c r="D72" s="447">
        <v>423</v>
      </c>
      <c r="E72" s="447" t="s">
        <v>402</v>
      </c>
      <c r="F72" s="446">
        <v>5400000</v>
      </c>
      <c r="G72" s="446">
        <v>5400000</v>
      </c>
    </row>
    <row r="73" spans="2:7">
      <c r="B73" s="447"/>
      <c r="C73" s="447"/>
      <c r="D73" s="447">
        <v>424</v>
      </c>
      <c r="E73" s="447" t="s">
        <v>403</v>
      </c>
      <c r="F73" s="446">
        <v>3790000</v>
      </c>
      <c r="G73" s="446">
        <v>3790000</v>
      </c>
    </row>
    <row r="74" spans="2:7">
      <c r="B74" s="447"/>
      <c r="C74" s="447"/>
      <c r="D74" s="447">
        <v>425</v>
      </c>
      <c r="E74" s="447" t="s">
        <v>404</v>
      </c>
      <c r="F74" s="446">
        <v>7700000</v>
      </c>
      <c r="G74" s="446">
        <v>5375000</v>
      </c>
    </row>
    <row r="75" spans="2:7">
      <c r="B75" s="447"/>
      <c r="C75" s="447"/>
      <c r="D75" s="447">
        <v>426</v>
      </c>
      <c r="E75" s="447" t="s">
        <v>405</v>
      </c>
      <c r="F75" s="446">
        <v>5250000</v>
      </c>
      <c r="G75" s="446">
        <v>5250000</v>
      </c>
    </row>
    <row r="76" spans="2:7">
      <c r="B76" s="447"/>
      <c r="C76" s="506">
        <v>46</v>
      </c>
      <c r="D76" s="506"/>
      <c r="E76" s="506" t="s">
        <v>396</v>
      </c>
      <c r="F76" s="507">
        <f>SUM(F77:F78)</f>
        <v>1650000</v>
      </c>
      <c r="G76" s="507">
        <f>SUM(G77:G78)</f>
        <v>3975000</v>
      </c>
    </row>
    <row r="77" spans="2:7">
      <c r="B77" s="447"/>
      <c r="C77" s="447"/>
      <c r="D77" s="447">
        <v>464</v>
      </c>
      <c r="E77" s="447" t="s">
        <v>423</v>
      </c>
      <c r="F77" s="446">
        <v>1300000</v>
      </c>
      <c r="G77" s="446">
        <v>1300000</v>
      </c>
    </row>
    <row r="78" spans="2:7">
      <c r="B78" s="447"/>
      <c r="C78" s="447"/>
      <c r="D78" s="447">
        <v>465</v>
      </c>
      <c r="E78" s="447" t="s">
        <v>424</v>
      </c>
      <c r="F78" s="447">
        <v>350000</v>
      </c>
      <c r="G78" s="446">
        <v>2675000</v>
      </c>
    </row>
    <row r="79" spans="2:7">
      <c r="B79" s="447"/>
      <c r="C79" s="506">
        <v>48</v>
      </c>
      <c r="D79" s="506"/>
      <c r="E79" s="506" t="s">
        <v>430</v>
      </c>
      <c r="F79" s="507">
        <f>SUM(F80:F82)</f>
        <v>6000000</v>
      </c>
      <c r="G79" s="507">
        <f>SUM(G80:G82)</f>
        <v>11000000</v>
      </c>
    </row>
    <row r="80" spans="2:7">
      <c r="B80" s="447"/>
      <c r="C80" s="447"/>
      <c r="D80" s="447">
        <v>480</v>
      </c>
      <c r="E80" s="447" t="s">
        <v>431</v>
      </c>
      <c r="F80" s="446">
        <v>5000000</v>
      </c>
      <c r="G80" s="446">
        <v>5150000</v>
      </c>
    </row>
    <row r="81" spans="2:7">
      <c r="B81" s="447"/>
      <c r="C81" s="447"/>
      <c r="D81" s="447">
        <v>481</v>
      </c>
      <c r="E81" s="447" t="s">
        <v>432</v>
      </c>
      <c r="F81" s="446">
        <v>1000000</v>
      </c>
      <c r="G81" s="446">
        <v>5650000</v>
      </c>
    </row>
    <row r="82" spans="2:7">
      <c r="B82" s="447"/>
      <c r="C82" s="447"/>
      <c r="D82" s="447">
        <v>483</v>
      </c>
      <c r="E82" s="447" t="s">
        <v>434</v>
      </c>
      <c r="F82" s="447">
        <v>0</v>
      </c>
      <c r="G82" s="446">
        <v>200000</v>
      </c>
    </row>
    <row r="83" spans="2:7">
      <c r="B83" s="500">
        <v>2</v>
      </c>
      <c r="C83" s="831" t="s">
        <v>1514</v>
      </c>
      <c r="D83" s="831"/>
      <c r="E83" s="831"/>
      <c r="F83" s="501">
        <f t="shared" ref="F83:G85" si="0">F84</f>
        <v>1570000000</v>
      </c>
      <c r="G83" s="501">
        <f t="shared" si="0"/>
        <v>1317000000</v>
      </c>
    </row>
    <row r="84" spans="2:7">
      <c r="B84" s="502"/>
      <c r="C84" s="503">
        <v>20</v>
      </c>
      <c r="D84" s="504" t="s">
        <v>1514</v>
      </c>
      <c r="E84" s="504"/>
      <c r="F84" s="505">
        <f t="shared" si="0"/>
        <v>1570000000</v>
      </c>
      <c r="G84" s="505">
        <f t="shared" si="0"/>
        <v>1317000000</v>
      </c>
    </row>
    <row r="85" spans="2:7">
      <c r="B85" s="502"/>
      <c r="C85" s="506">
        <v>47</v>
      </c>
      <c r="D85" s="506"/>
      <c r="E85" s="506" t="s">
        <v>425</v>
      </c>
      <c r="F85" s="507">
        <f t="shared" si="0"/>
        <v>1570000000</v>
      </c>
      <c r="G85" s="507">
        <f t="shared" si="0"/>
        <v>1317000000</v>
      </c>
    </row>
    <row r="86" spans="2:7">
      <c r="B86" s="447"/>
      <c r="C86" s="447"/>
      <c r="D86" s="447">
        <v>473</v>
      </c>
      <c r="E86" s="447" t="s">
        <v>428</v>
      </c>
      <c r="F86" s="446">
        <v>1570000000</v>
      </c>
      <c r="G86" s="446">
        <v>1317000000</v>
      </c>
    </row>
    <row r="87" spans="2:7">
      <c r="B87" s="508" t="s">
        <v>624</v>
      </c>
      <c r="C87" s="831" t="s">
        <v>653</v>
      </c>
      <c r="D87" s="831"/>
      <c r="E87" s="831"/>
      <c r="F87" s="501">
        <f t="shared" ref="F87:G89" si="1">F88</f>
        <v>525000000</v>
      </c>
      <c r="G87" s="501">
        <f t="shared" si="1"/>
        <v>625000000</v>
      </c>
    </row>
    <row r="88" spans="2:7">
      <c r="B88" s="447"/>
      <c r="C88" s="504" t="s">
        <v>625</v>
      </c>
      <c r="D88" s="504" t="s">
        <v>654</v>
      </c>
      <c r="E88" s="504"/>
      <c r="F88" s="505">
        <f t="shared" si="1"/>
        <v>525000000</v>
      </c>
      <c r="G88" s="505">
        <f t="shared" si="1"/>
        <v>625000000</v>
      </c>
    </row>
    <row r="89" spans="2:7">
      <c r="B89" s="447"/>
      <c r="C89" s="506">
        <v>47</v>
      </c>
      <c r="D89" s="506"/>
      <c r="E89" s="506" t="s">
        <v>425</v>
      </c>
      <c r="F89" s="507">
        <f t="shared" si="1"/>
        <v>525000000</v>
      </c>
      <c r="G89" s="507">
        <f t="shared" si="1"/>
        <v>625000000</v>
      </c>
    </row>
    <row r="90" spans="2:7">
      <c r="B90" s="447"/>
      <c r="C90" s="447"/>
      <c r="D90" s="447">
        <v>473</v>
      </c>
      <c r="E90" s="447" t="s">
        <v>428</v>
      </c>
      <c r="F90" s="446">
        <v>525000000</v>
      </c>
      <c r="G90" s="446">
        <v>625000000</v>
      </c>
    </row>
    <row r="91" spans="2:7">
      <c r="B91" s="491"/>
      <c r="C91" s="491"/>
      <c r="D91" s="491"/>
      <c r="E91" s="491" t="s">
        <v>604</v>
      </c>
      <c r="F91" s="492">
        <f>F63+F83+F87</f>
        <v>2344840000</v>
      </c>
      <c r="G91" s="492">
        <f>G63+G83+G87</f>
        <v>2214162000</v>
      </c>
    </row>
    <row r="92" spans="2:7">
      <c r="F92" s="509"/>
      <c r="G92" s="509"/>
    </row>
    <row r="93" spans="2:7">
      <c r="E93" s="444" t="s">
        <v>810</v>
      </c>
    </row>
  </sheetData>
  <mergeCells count="10">
    <mergeCell ref="C59:D59"/>
    <mergeCell ref="C63:E63"/>
    <mergeCell ref="C83:E83"/>
    <mergeCell ref="C87:E87"/>
    <mergeCell ref="D4:F4"/>
    <mergeCell ref="C5:E5"/>
    <mergeCell ref="D22:F22"/>
    <mergeCell ref="C23:E23"/>
    <mergeCell ref="C54:G54"/>
    <mergeCell ref="B58:D58"/>
  </mergeCells>
  <pageMargins left="0.75" right="0.75" top="1" bottom="1" header="0.5" footer="0.5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>
  <dimension ref="B4:I108"/>
  <sheetViews>
    <sheetView topLeftCell="D13" workbookViewId="0">
      <selection activeCell="E63" sqref="E63"/>
    </sheetView>
  </sheetViews>
  <sheetFormatPr defaultRowHeight="12.75"/>
  <cols>
    <col min="1" max="1" width="9.140625" style="444"/>
    <col min="2" max="2" width="10.42578125" style="444" customWidth="1"/>
    <col min="3" max="3" width="13.140625" style="444" customWidth="1"/>
    <col min="4" max="4" width="39.85546875" style="444" customWidth="1"/>
    <col min="5" max="5" width="44.28515625" style="444" customWidth="1"/>
    <col min="6" max="6" width="16" style="444" customWidth="1"/>
    <col min="7" max="7" width="13.85546875" style="444" customWidth="1"/>
    <col min="8" max="16384" width="9.140625" style="444"/>
  </cols>
  <sheetData>
    <row r="4" spans="2:6">
      <c r="B4" s="447">
        <v>66004</v>
      </c>
      <c r="C4" s="832" t="s">
        <v>1515</v>
      </c>
      <c r="D4" s="832"/>
      <c r="E4" s="832"/>
      <c r="F4" s="447"/>
    </row>
    <row r="5" spans="2:6">
      <c r="B5" s="833" t="s">
        <v>1505</v>
      </c>
      <c r="C5" s="834"/>
      <c r="D5" s="834"/>
      <c r="E5" s="834"/>
      <c r="F5" s="835"/>
    </row>
    <row r="6" spans="2:6">
      <c r="B6" s="447"/>
      <c r="C6" s="447"/>
    </row>
    <row r="7" spans="2:6">
      <c r="B7" s="450" t="s">
        <v>348</v>
      </c>
      <c r="C7" s="450" t="s">
        <v>349</v>
      </c>
      <c r="D7" s="450" t="s">
        <v>1499</v>
      </c>
      <c r="E7" s="450" t="s">
        <v>0</v>
      </c>
      <c r="F7" s="450" t="s">
        <v>1</v>
      </c>
    </row>
    <row r="8" spans="2:6">
      <c r="B8" s="449">
        <v>71</v>
      </c>
      <c r="C8" s="449"/>
      <c r="D8" s="449" t="s">
        <v>359</v>
      </c>
      <c r="E8" s="448">
        <f>SUM(E9:E10)</f>
        <v>34280460000</v>
      </c>
      <c r="F8" s="448">
        <f>SUM(F9:F10)</f>
        <v>32771460000</v>
      </c>
    </row>
    <row r="9" spans="2:6">
      <c r="B9" s="447">
        <v>71</v>
      </c>
      <c r="C9" s="447">
        <v>712</v>
      </c>
      <c r="D9" s="447" t="s">
        <v>361</v>
      </c>
      <c r="E9" s="446">
        <v>33347710000</v>
      </c>
      <c r="F9" s="446">
        <v>31838710000</v>
      </c>
    </row>
    <row r="10" spans="2:6">
      <c r="B10" s="447">
        <v>71</v>
      </c>
      <c r="C10" s="447">
        <v>714</v>
      </c>
      <c r="D10" s="447" t="s">
        <v>362</v>
      </c>
      <c r="E10" s="446">
        <v>932750000</v>
      </c>
      <c r="F10" s="446">
        <v>932750000</v>
      </c>
    </row>
    <row r="11" spans="2:6">
      <c r="B11" s="449">
        <v>72</v>
      </c>
      <c r="C11" s="449"/>
      <c r="D11" s="449" t="s">
        <v>365</v>
      </c>
      <c r="E11" s="448">
        <f>SUM(E12:E13)</f>
        <v>140000000</v>
      </c>
      <c r="F11" s="448">
        <f>SUM(F12:F13)</f>
        <v>140000000</v>
      </c>
    </row>
    <row r="12" spans="2:6">
      <c r="B12" s="447">
        <v>72</v>
      </c>
      <c r="C12" s="447">
        <v>723</v>
      </c>
      <c r="D12" s="447" t="s">
        <v>368</v>
      </c>
      <c r="E12" s="446">
        <v>25000000</v>
      </c>
      <c r="F12" s="446">
        <v>20000000</v>
      </c>
    </row>
    <row r="13" spans="2:6">
      <c r="B13" s="447">
        <v>72</v>
      </c>
      <c r="C13" s="447">
        <v>725</v>
      </c>
      <c r="D13" s="447" t="s">
        <v>370</v>
      </c>
      <c r="E13" s="446">
        <v>115000000</v>
      </c>
      <c r="F13" s="446">
        <v>120000000</v>
      </c>
    </row>
    <row r="14" spans="2:6">
      <c r="B14" s="449">
        <v>73</v>
      </c>
      <c r="C14" s="449"/>
      <c r="D14" s="449" t="s">
        <v>371</v>
      </c>
      <c r="E14" s="448">
        <f>SUM(E15)</f>
        <v>2000000</v>
      </c>
      <c r="F14" s="448">
        <f>SUM(F15)</f>
        <v>2000000</v>
      </c>
    </row>
    <row r="15" spans="2:6">
      <c r="B15" s="447">
        <v>73</v>
      </c>
      <c r="C15" s="447">
        <v>734</v>
      </c>
      <c r="D15" s="447" t="s">
        <v>374</v>
      </c>
      <c r="E15" s="446">
        <v>2000000</v>
      </c>
      <c r="F15" s="446">
        <v>2000000</v>
      </c>
    </row>
    <row r="16" spans="2:6">
      <c r="B16" s="449">
        <v>74</v>
      </c>
      <c r="C16" s="449"/>
      <c r="D16" s="449" t="s">
        <v>375</v>
      </c>
      <c r="E16" s="448">
        <f>SUM(E17)</f>
        <v>22184212000</v>
      </c>
      <c r="F16" s="448">
        <f>SUM(F17)</f>
        <v>23838212000</v>
      </c>
    </row>
    <row r="17" spans="2:9">
      <c r="B17" s="447">
        <v>74</v>
      </c>
      <c r="C17" s="447">
        <v>741</v>
      </c>
      <c r="D17" s="447" t="s">
        <v>376</v>
      </c>
      <c r="E17" s="446">
        <v>22184212000</v>
      </c>
      <c r="F17" s="446">
        <v>23838212000</v>
      </c>
    </row>
    <row r="18" spans="2:9">
      <c r="B18" s="449">
        <v>77</v>
      </c>
      <c r="C18" s="449"/>
      <c r="D18" s="449" t="s">
        <v>383</v>
      </c>
      <c r="E18" s="448">
        <f>SUM(E19)</f>
        <v>50000000</v>
      </c>
      <c r="F18" s="448">
        <f>SUM(F19)</f>
        <v>50000000</v>
      </c>
    </row>
    <row r="19" spans="2:9">
      <c r="B19" s="447">
        <v>77</v>
      </c>
      <c r="C19" s="447">
        <v>771</v>
      </c>
      <c r="D19" s="447" t="s">
        <v>384</v>
      </c>
      <c r="E19" s="446">
        <v>50000000</v>
      </c>
      <c r="F19" s="446">
        <v>50000000</v>
      </c>
    </row>
    <row r="20" spans="2:9">
      <c r="B20" s="510"/>
      <c r="C20" s="511"/>
      <c r="D20" s="512" t="s">
        <v>604</v>
      </c>
      <c r="E20" s="513">
        <f>E8+E11+E14+E16+E18</f>
        <v>56656672000</v>
      </c>
      <c r="F20" s="514">
        <f>F8+F11+F14+F16+F18</f>
        <v>56801672000</v>
      </c>
      <c r="G20" s="515"/>
    </row>
    <row r="21" spans="2:9">
      <c r="B21" s="511"/>
      <c r="C21" s="511"/>
      <c r="D21" s="511"/>
      <c r="E21" s="516"/>
      <c r="F21" s="517"/>
    </row>
    <row r="22" spans="2:9">
      <c r="B22" s="842"/>
      <c r="C22" s="842"/>
      <c r="D22" s="842"/>
      <c r="E22" s="842"/>
      <c r="F22" s="518"/>
      <c r="G22" s="518"/>
      <c r="H22" s="518"/>
      <c r="I22" s="518"/>
    </row>
    <row r="23" spans="2:9">
      <c r="B23" s="519">
        <v>66004</v>
      </c>
      <c r="C23" s="840" t="s">
        <v>1516</v>
      </c>
      <c r="D23" s="843"/>
      <c r="E23" s="843"/>
      <c r="F23" s="841"/>
      <c r="G23" s="519"/>
      <c r="H23" s="518"/>
      <c r="I23" s="518"/>
    </row>
    <row r="24" spans="2:9">
      <c r="B24" s="840" t="s">
        <v>1503</v>
      </c>
      <c r="C24" s="843"/>
      <c r="D24" s="843"/>
      <c r="E24" s="843"/>
      <c r="F24" s="843"/>
      <c r="G24" s="841"/>
      <c r="H24" s="518"/>
      <c r="I24" s="518"/>
    </row>
    <row r="25" spans="2:9">
      <c r="B25" s="520" t="s">
        <v>348</v>
      </c>
      <c r="C25" s="521" t="s">
        <v>1517</v>
      </c>
      <c r="D25" s="840" t="s">
        <v>1499</v>
      </c>
      <c r="E25" s="841"/>
      <c r="F25" s="519" t="s">
        <v>0</v>
      </c>
      <c r="G25" s="519" t="s">
        <v>1</v>
      </c>
      <c r="H25" s="518"/>
      <c r="I25" s="518"/>
    </row>
    <row r="26" spans="2:9" s="490" customFormat="1">
      <c r="B26" s="522">
        <v>40</v>
      </c>
      <c r="C26" s="522"/>
      <c r="D26" s="844" t="s">
        <v>391</v>
      </c>
      <c r="E26" s="845"/>
      <c r="F26" s="523">
        <f>SUM(F27:F29)</f>
        <v>261672000</v>
      </c>
      <c r="G26" s="523">
        <f>SUM(G27:G29)</f>
        <v>261672000</v>
      </c>
      <c r="H26" s="524"/>
      <c r="I26" s="524"/>
    </row>
    <row r="27" spans="2:9">
      <c r="B27" s="519">
        <v>40</v>
      </c>
      <c r="C27" s="519">
        <v>401</v>
      </c>
      <c r="D27" s="846" t="s">
        <v>399</v>
      </c>
      <c r="E27" s="847"/>
      <c r="F27" s="525">
        <v>190290000</v>
      </c>
      <c r="G27" s="525">
        <v>190290000</v>
      </c>
      <c r="H27" s="518"/>
      <c r="I27" s="518"/>
    </row>
    <row r="28" spans="2:9">
      <c r="B28" s="519">
        <v>40</v>
      </c>
      <c r="C28" s="519">
        <v>402</v>
      </c>
      <c r="D28" s="846" t="s">
        <v>361</v>
      </c>
      <c r="E28" s="847"/>
      <c r="F28" s="525">
        <v>70382000</v>
      </c>
      <c r="G28" s="525">
        <v>70382000</v>
      </c>
      <c r="H28" s="518"/>
      <c r="I28" s="518"/>
    </row>
    <row r="29" spans="2:9">
      <c r="B29" s="519">
        <v>40</v>
      </c>
      <c r="C29" s="519">
        <v>404</v>
      </c>
      <c r="D29" s="846" t="s">
        <v>392</v>
      </c>
      <c r="E29" s="847"/>
      <c r="F29" s="525">
        <v>1000000</v>
      </c>
      <c r="G29" s="525">
        <v>1000000</v>
      </c>
      <c r="H29" s="518"/>
      <c r="I29" s="518"/>
    </row>
    <row r="30" spans="2:9" s="490" customFormat="1">
      <c r="B30" s="522">
        <v>42</v>
      </c>
      <c r="C30" s="522"/>
      <c r="D30" s="848" t="s">
        <v>394</v>
      </c>
      <c r="E30" s="849"/>
      <c r="F30" s="523">
        <f>SUM(F31:F36)</f>
        <v>172900000</v>
      </c>
      <c r="G30" s="523">
        <f>SUM(G31:G36)</f>
        <v>171400000</v>
      </c>
      <c r="H30" s="524"/>
      <c r="I30" s="524"/>
    </row>
    <row r="31" spans="2:9">
      <c r="B31" s="519">
        <v>42</v>
      </c>
      <c r="C31" s="519">
        <v>420</v>
      </c>
      <c r="D31" s="846" t="s">
        <v>400</v>
      </c>
      <c r="E31" s="847"/>
      <c r="F31" s="525">
        <v>1800000</v>
      </c>
      <c r="G31" s="525">
        <v>1800000</v>
      </c>
      <c r="H31" s="518"/>
      <c r="I31" s="518"/>
    </row>
    <row r="32" spans="2:9">
      <c r="B32" s="519">
        <v>42</v>
      </c>
      <c r="C32" s="519">
        <v>421</v>
      </c>
      <c r="D32" s="846" t="s">
        <v>401</v>
      </c>
      <c r="E32" s="847"/>
      <c r="F32" s="525">
        <v>62500000</v>
      </c>
      <c r="G32" s="525">
        <v>62500000</v>
      </c>
      <c r="H32" s="518"/>
      <c r="I32" s="518"/>
    </row>
    <row r="33" spans="2:9">
      <c r="B33" s="519">
        <v>42</v>
      </c>
      <c r="C33" s="519">
        <v>423</v>
      </c>
      <c r="D33" s="846" t="s">
        <v>402</v>
      </c>
      <c r="E33" s="847"/>
      <c r="F33" s="525">
        <v>13450000</v>
      </c>
      <c r="G33" s="525">
        <v>13450000</v>
      </c>
      <c r="H33" s="518"/>
      <c r="I33" s="518"/>
    </row>
    <row r="34" spans="2:9">
      <c r="B34" s="519">
        <v>42</v>
      </c>
      <c r="C34" s="519">
        <v>424</v>
      </c>
      <c r="D34" s="846" t="s">
        <v>403</v>
      </c>
      <c r="E34" s="847"/>
      <c r="F34" s="525">
        <v>36100000</v>
      </c>
      <c r="G34" s="525">
        <v>34600000</v>
      </c>
      <c r="H34" s="518"/>
      <c r="I34" s="518"/>
    </row>
    <row r="35" spans="2:9">
      <c r="B35" s="519">
        <v>42</v>
      </c>
      <c r="C35" s="519">
        <v>425</v>
      </c>
      <c r="D35" s="846" t="s">
        <v>404</v>
      </c>
      <c r="E35" s="847"/>
      <c r="F35" s="525">
        <v>30100000</v>
      </c>
      <c r="G35" s="525">
        <v>30100000</v>
      </c>
      <c r="H35" s="518"/>
      <c r="I35" s="518"/>
    </row>
    <row r="36" spans="2:9">
      <c r="B36" s="519">
        <v>42</v>
      </c>
      <c r="C36" s="519">
        <v>426</v>
      </c>
      <c r="D36" s="846" t="s">
        <v>405</v>
      </c>
      <c r="E36" s="847"/>
      <c r="F36" s="525">
        <v>28950000</v>
      </c>
      <c r="G36" s="525">
        <v>28950000</v>
      </c>
      <c r="H36" s="518"/>
      <c r="I36" s="518"/>
    </row>
    <row r="37" spans="2:9" s="490" customFormat="1">
      <c r="B37" s="522">
        <v>46</v>
      </c>
      <c r="C37" s="522"/>
      <c r="D37" s="844" t="s">
        <v>396</v>
      </c>
      <c r="E37" s="845"/>
      <c r="F37" s="523">
        <f>SUM(F38:F40)</f>
        <v>5100000</v>
      </c>
      <c r="G37" s="523">
        <f>SUM(G38:G40)</f>
        <v>5100000</v>
      </c>
      <c r="H37" s="524"/>
      <c r="I37" s="524"/>
    </row>
    <row r="38" spans="2:9">
      <c r="B38" s="519">
        <v>46</v>
      </c>
      <c r="C38" s="519">
        <v>463</v>
      </c>
      <c r="D38" s="846" t="s">
        <v>415</v>
      </c>
      <c r="E38" s="847"/>
      <c r="F38" s="525">
        <v>2000000</v>
      </c>
      <c r="G38" s="525">
        <v>2000000</v>
      </c>
      <c r="H38" s="518"/>
      <c r="I38" s="518"/>
    </row>
    <row r="39" spans="2:9">
      <c r="B39" s="519">
        <v>46</v>
      </c>
      <c r="C39" s="519">
        <v>464</v>
      </c>
      <c r="D39" s="846" t="s">
        <v>423</v>
      </c>
      <c r="E39" s="847"/>
      <c r="F39" s="525">
        <v>1100000</v>
      </c>
      <c r="G39" s="525">
        <v>1100000</v>
      </c>
      <c r="H39" s="518"/>
      <c r="I39" s="518"/>
    </row>
    <row r="40" spans="2:9">
      <c r="B40" s="519">
        <v>46</v>
      </c>
      <c r="C40" s="519">
        <v>465</v>
      </c>
      <c r="D40" s="846" t="s">
        <v>424</v>
      </c>
      <c r="E40" s="847"/>
      <c r="F40" s="525">
        <v>2000000</v>
      </c>
      <c r="G40" s="525">
        <v>2000000</v>
      </c>
      <c r="H40" s="518"/>
      <c r="I40" s="518"/>
    </row>
    <row r="41" spans="2:9" s="490" customFormat="1">
      <c r="B41" s="522">
        <v>47</v>
      </c>
      <c r="C41" s="522"/>
      <c r="D41" s="844" t="s">
        <v>425</v>
      </c>
      <c r="E41" s="845"/>
      <c r="F41" s="523">
        <f>SUM(F42)</f>
        <v>56197000000</v>
      </c>
      <c r="G41" s="523">
        <f>SUM(G42)</f>
        <v>56342000000</v>
      </c>
      <c r="H41" s="524"/>
      <c r="I41" s="524"/>
    </row>
    <row r="42" spans="2:9">
      <c r="B42" s="519">
        <v>47</v>
      </c>
      <c r="C42" s="519">
        <v>472</v>
      </c>
      <c r="D42" s="846" t="s">
        <v>427</v>
      </c>
      <c r="E42" s="847"/>
      <c r="F42" s="525">
        <v>56197000000</v>
      </c>
      <c r="G42" s="525">
        <v>56342000000</v>
      </c>
      <c r="H42" s="518"/>
      <c r="I42" s="518"/>
    </row>
    <row r="43" spans="2:9" s="490" customFormat="1">
      <c r="B43" s="522">
        <v>48</v>
      </c>
      <c r="C43" s="522"/>
      <c r="D43" s="844" t="s">
        <v>430</v>
      </c>
      <c r="E43" s="845"/>
      <c r="F43" s="523">
        <f>SUM(F44:F46)</f>
        <v>20000000</v>
      </c>
      <c r="G43" s="523">
        <f>SUM(G44:G46)</f>
        <v>21500000</v>
      </c>
      <c r="H43" s="524"/>
      <c r="I43" s="524"/>
    </row>
    <row r="44" spans="2:9">
      <c r="B44" s="519">
        <v>48</v>
      </c>
      <c r="C44" s="519">
        <v>480</v>
      </c>
      <c r="D44" s="850" t="s">
        <v>431</v>
      </c>
      <c r="E44" s="851"/>
      <c r="F44" s="525">
        <v>10530000</v>
      </c>
      <c r="G44" s="525">
        <v>10530000</v>
      </c>
      <c r="H44" s="518"/>
      <c r="I44" s="518"/>
    </row>
    <row r="45" spans="2:9">
      <c r="B45" s="519">
        <v>48</v>
      </c>
      <c r="C45" s="519">
        <v>481</v>
      </c>
      <c r="D45" s="850" t="s">
        <v>432</v>
      </c>
      <c r="E45" s="851"/>
      <c r="F45" s="525">
        <v>9470000</v>
      </c>
      <c r="G45" s="525">
        <v>9470000</v>
      </c>
      <c r="H45" s="518"/>
      <c r="I45" s="518"/>
    </row>
    <row r="46" spans="2:9">
      <c r="B46" s="519">
        <v>48</v>
      </c>
      <c r="C46" s="519">
        <v>486</v>
      </c>
      <c r="D46" s="850" t="s">
        <v>437</v>
      </c>
      <c r="E46" s="851"/>
      <c r="F46" s="519">
        <v>0</v>
      </c>
      <c r="G46" s="525">
        <v>1500000</v>
      </c>
      <c r="H46" s="518"/>
      <c r="I46" s="518"/>
    </row>
    <row r="47" spans="2:9" s="490" customFormat="1">
      <c r="B47" s="522"/>
      <c r="C47" s="522"/>
      <c r="D47" s="852" t="s">
        <v>604</v>
      </c>
      <c r="E47" s="853"/>
      <c r="F47" s="526">
        <f>F26+F30+F37+F41+F43</f>
        <v>56656672000</v>
      </c>
      <c r="G47" s="526">
        <f>G26+G30+G37+G41+G43</f>
        <v>56801672000</v>
      </c>
      <c r="H47" s="524"/>
      <c r="I47" s="524"/>
    </row>
    <row r="48" spans="2:9">
      <c r="B48" s="518"/>
      <c r="C48" s="518"/>
      <c r="D48" s="518"/>
      <c r="E48" s="518"/>
      <c r="F48" s="518"/>
      <c r="G48" s="518"/>
      <c r="H48" s="518"/>
      <c r="I48" s="518"/>
    </row>
    <row r="49" spans="2:9">
      <c r="B49" s="518"/>
      <c r="C49" s="518"/>
      <c r="D49" s="518"/>
      <c r="E49" s="518"/>
      <c r="F49" s="518"/>
      <c r="G49" s="518"/>
      <c r="H49" s="518"/>
      <c r="I49" s="518"/>
    </row>
    <row r="50" spans="2:9">
      <c r="B50" s="842" t="s">
        <v>1518</v>
      </c>
      <c r="C50" s="842"/>
      <c r="D50" s="842"/>
      <c r="E50" s="842"/>
      <c r="F50" s="842"/>
      <c r="G50" s="842"/>
      <c r="H50" s="518"/>
      <c r="I50" s="518"/>
    </row>
    <row r="51" spans="2:9">
      <c r="B51" s="519">
        <v>66004</v>
      </c>
      <c r="C51" s="840" t="s">
        <v>1516</v>
      </c>
      <c r="D51" s="843"/>
      <c r="E51" s="843"/>
      <c r="F51" s="841"/>
      <c r="G51" s="519"/>
      <c r="H51" s="518"/>
      <c r="I51" s="518"/>
    </row>
    <row r="52" spans="2:9">
      <c r="B52" s="519" t="s">
        <v>817</v>
      </c>
      <c r="C52" s="519" t="s">
        <v>1519</v>
      </c>
      <c r="D52" s="519" t="s">
        <v>349</v>
      </c>
      <c r="E52" s="520" t="s">
        <v>1520</v>
      </c>
      <c r="F52" s="527" t="s">
        <v>0</v>
      </c>
      <c r="G52" s="527" t="s">
        <v>1</v>
      </c>
      <c r="H52" s="518"/>
      <c r="I52" s="518"/>
    </row>
    <row r="53" spans="2:9">
      <c r="B53" s="522">
        <v>1</v>
      </c>
      <c r="C53" s="522"/>
      <c r="D53" s="522"/>
      <c r="E53" s="522" t="s">
        <v>820</v>
      </c>
      <c r="F53" s="523">
        <f>F54</f>
        <v>445972000</v>
      </c>
      <c r="G53" s="523">
        <f>G54</f>
        <v>445972000</v>
      </c>
      <c r="H53" s="518"/>
      <c r="I53" s="518"/>
    </row>
    <row r="54" spans="2:9">
      <c r="B54" s="528"/>
      <c r="C54" s="528">
        <v>10</v>
      </c>
      <c r="D54" s="528"/>
      <c r="E54" s="528" t="s">
        <v>820</v>
      </c>
      <c r="F54" s="529">
        <f>F55+F59+F66+F69</f>
        <v>445972000</v>
      </c>
      <c r="G54" s="529">
        <f>G55+G59+G66+G69</f>
        <v>445972000</v>
      </c>
      <c r="H54" s="518"/>
      <c r="I54" s="518"/>
    </row>
    <row r="55" spans="2:9">
      <c r="B55" s="530">
        <v>40</v>
      </c>
      <c r="C55" s="530"/>
      <c r="D55" s="530"/>
      <c r="E55" s="530" t="s">
        <v>391</v>
      </c>
      <c r="F55" s="531">
        <f>SUM(F56:F58)</f>
        <v>261672000</v>
      </c>
      <c r="G55" s="531">
        <f>SUM(G56:G58)</f>
        <v>261672000</v>
      </c>
      <c r="H55" s="518"/>
      <c r="I55" s="518"/>
    </row>
    <row r="56" spans="2:9">
      <c r="B56" s="532"/>
      <c r="C56" s="519"/>
      <c r="D56" s="519">
        <v>401</v>
      </c>
      <c r="E56" s="519" t="s">
        <v>399</v>
      </c>
      <c r="F56" s="525">
        <v>190290000</v>
      </c>
      <c r="G56" s="525">
        <v>190290000</v>
      </c>
      <c r="H56" s="518"/>
      <c r="I56" s="518"/>
    </row>
    <row r="57" spans="2:9">
      <c r="B57" s="519"/>
      <c r="C57" s="519"/>
      <c r="D57" s="519">
        <v>402</v>
      </c>
      <c r="E57" s="519" t="s">
        <v>361</v>
      </c>
      <c r="F57" s="525">
        <v>70382000</v>
      </c>
      <c r="G57" s="525">
        <v>70382000</v>
      </c>
      <c r="H57" s="518"/>
      <c r="I57" s="518"/>
    </row>
    <row r="58" spans="2:9">
      <c r="B58" s="519"/>
      <c r="C58" s="519"/>
      <c r="D58" s="519">
        <v>404</v>
      </c>
      <c r="E58" s="519" t="s">
        <v>392</v>
      </c>
      <c r="F58" s="525">
        <v>1000000</v>
      </c>
      <c r="G58" s="525">
        <v>1000000</v>
      </c>
      <c r="H58" s="518"/>
      <c r="I58" s="518"/>
    </row>
    <row r="59" spans="2:9">
      <c r="B59" s="530">
        <v>42</v>
      </c>
      <c r="C59" s="530"/>
      <c r="D59" s="530"/>
      <c r="E59" s="530" t="s">
        <v>394</v>
      </c>
      <c r="F59" s="531">
        <f>SUM(F60:F65)</f>
        <v>166900000</v>
      </c>
      <c r="G59" s="531">
        <f>SUM(G60:G65)</f>
        <v>165400000</v>
      </c>
      <c r="H59" s="518"/>
      <c r="I59" s="518"/>
    </row>
    <row r="60" spans="2:9">
      <c r="B60" s="519"/>
      <c r="C60" s="519"/>
      <c r="D60" s="519">
        <v>420</v>
      </c>
      <c r="E60" s="519" t="s">
        <v>400</v>
      </c>
      <c r="F60" s="525">
        <v>1800000</v>
      </c>
      <c r="G60" s="525">
        <v>1800000</v>
      </c>
      <c r="H60" s="518"/>
      <c r="I60" s="518"/>
    </row>
    <row r="61" spans="2:9">
      <c r="B61" s="519"/>
      <c r="C61" s="519"/>
      <c r="D61" s="519">
        <v>421</v>
      </c>
      <c r="E61" s="519" t="s">
        <v>1521</v>
      </c>
      <c r="F61" s="525">
        <v>58000000</v>
      </c>
      <c r="G61" s="525">
        <v>58000000</v>
      </c>
      <c r="H61" s="518"/>
      <c r="I61" s="518"/>
    </row>
    <row r="62" spans="2:9">
      <c r="B62" s="519"/>
      <c r="C62" s="519"/>
      <c r="D62" s="519">
        <v>423</v>
      </c>
      <c r="E62" s="519" t="s">
        <v>1522</v>
      </c>
      <c r="F62" s="525">
        <v>13400000</v>
      </c>
      <c r="G62" s="525">
        <v>13400000</v>
      </c>
      <c r="H62" s="518"/>
      <c r="I62" s="518"/>
    </row>
    <row r="63" spans="2:9">
      <c r="B63" s="519"/>
      <c r="C63" s="519"/>
      <c r="D63" s="519">
        <v>424</v>
      </c>
      <c r="E63" s="519" t="s">
        <v>403</v>
      </c>
      <c r="F63" s="525">
        <v>34800000</v>
      </c>
      <c r="G63" s="525">
        <v>33300000</v>
      </c>
      <c r="H63" s="518"/>
      <c r="I63" s="518"/>
    </row>
    <row r="64" spans="2:9">
      <c r="B64" s="519"/>
      <c r="C64" s="519"/>
      <c r="D64" s="519">
        <v>425</v>
      </c>
      <c r="E64" s="519" t="s">
        <v>404</v>
      </c>
      <c r="F64" s="525">
        <v>30000000</v>
      </c>
      <c r="G64" s="525">
        <v>30000000</v>
      </c>
      <c r="H64" s="518"/>
      <c r="I64" s="518"/>
    </row>
    <row r="65" spans="2:9">
      <c r="B65" s="519"/>
      <c r="C65" s="519"/>
      <c r="D65" s="519">
        <v>426</v>
      </c>
      <c r="E65" s="519" t="s">
        <v>405</v>
      </c>
      <c r="F65" s="525">
        <v>28900000</v>
      </c>
      <c r="G65" s="525">
        <v>28900000</v>
      </c>
      <c r="H65" s="518"/>
      <c r="I65" s="518"/>
    </row>
    <row r="66" spans="2:9">
      <c r="B66" s="530">
        <v>46</v>
      </c>
      <c r="C66" s="530"/>
      <c r="D66" s="530"/>
      <c r="E66" s="530" t="s">
        <v>1523</v>
      </c>
      <c r="F66" s="531">
        <f>SUM(F67:F68)</f>
        <v>3100000</v>
      </c>
      <c r="G66" s="531">
        <f>SUM(G67:G68)</f>
        <v>3100000</v>
      </c>
      <c r="H66" s="518"/>
      <c r="I66" s="518"/>
    </row>
    <row r="67" spans="2:9">
      <c r="B67" s="519"/>
      <c r="C67" s="519"/>
      <c r="D67" s="519">
        <v>464</v>
      </c>
      <c r="E67" s="519" t="s">
        <v>423</v>
      </c>
      <c r="F67" s="525">
        <v>1100000</v>
      </c>
      <c r="G67" s="525">
        <v>1100000</v>
      </c>
      <c r="H67" s="518"/>
      <c r="I67" s="518"/>
    </row>
    <row r="68" spans="2:9">
      <c r="B68" s="519"/>
      <c r="C68" s="519"/>
      <c r="D68" s="519">
        <v>465</v>
      </c>
      <c r="E68" s="519" t="s">
        <v>424</v>
      </c>
      <c r="F68" s="525">
        <v>2000000</v>
      </c>
      <c r="G68" s="525">
        <v>2000000</v>
      </c>
      <c r="H68" s="518"/>
      <c r="I68" s="518"/>
    </row>
    <row r="69" spans="2:9">
      <c r="B69" s="530">
        <v>48</v>
      </c>
      <c r="C69" s="530"/>
      <c r="D69" s="530"/>
      <c r="E69" s="530" t="s">
        <v>430</v>
      </c>
      <c r="F69" s="531">
        <f>SUM(F70:F72)</f>
        <v>14300000</v>
      </c>
      <c r="G69" s="531">
        <f>SUM(G70:G72)</f>
        <v>15800000</v>
      </c>
      <c r="H69" s="518"/>
      <c r="I69" s="518"/>
    </row>
    <row r="70" spans="2:9">
      <c r="B70" s="519"/>
      <c r="C70" s="519"/>
      <c r="D70" s="519">
        <v>480</v>
      </c>
      <c r="E70" s="519" t="s">
        <v>431</v>
      </c>
      <c r="F70" s="525">
        <v>10530000</v>
      </c>
      <c r="G70" s="525">
        <v>10530000</v>
      </c>
      <c r="H70" s="518"/>
      <c r="I70" s="518"/>
    </row>
    <row r="71" spans="2:9">
      <c r="B71" s="519"/>
      <c r="C71" s="519"/>
      <c r="D71" s="519">
        <v>481</v>
      </c>
      <c r="E71" s="519" t="s">
        <v>432</v>
      </c>
      <c r="F71" s="525">
        <v>3770000</v>
      </c>
      <c r="G71" s="525">
        <v>3770000</v>
      </c>
      <c r="H71" s="518"/>
      <c r="I71" s="518"/>
    </row>
    <row r="72" spans="2:9">
      <c r="B72" s="519"/>
      <c r="C72" s="519"/>
      <c r="D72" s="519">
        <v>486</v>
      </c>
      <c r="E72" s="519" t="s">
        <v>1524</v>
      </c>
      <c r="F72" s="525">
        <v>0</v>
      </c>
      <c r="G72" s="525">
        <v>1500000</v>
      </c>
      <c r="H72" s="518"/>
      <c r="I72" s="518"/>
    </row>
    <row r="73" spans="2:9">
      <c r="B73" s="533">
        <v>2</v>
      </c>
      <c r="C73" s="533"/>
      <c r="D73" s="533"/>
      <c r="E73" s="533" t="s">
        <v>1525</v>
      </c>
      <c r="F73" s="534">
        <f t="shared" ref="F73:G75" si="0">F74</f>
        <v>56197000000</v>
      </c>
      <c r="G73" s="534">
        <f t="shared" si="0"/>
        <v>56342000000</v>
      </c>
      <c r="H73" s="518"/>
      <c r="I73" s="518"/>
    </row>
    <row r="74" spans="2:9">
      <c r="B74" s="528"/>
      <c r="C74" s="528">
        <v>20</v>
      </c>
      <c r="D74" s="528"/>
      <c r="E74" s="528" t="s">
        <v>1525</v>
      </c>
      <c r="F74" s="529">
        <f t="shared" si="0"/>
        <v>56197000000</v>
      </c>
      <c r="G74" s="529">
        <f t="shared" si="0"/>
        <v>56342000000</v>
      </c>
      <c r="H74" s="518"/>
      <c r="I74" s="518"/>
    </row>
    <row r="75" spans="2:9">
      <c r="B75" s="530">
        <v>47</v>
      </c>
      <c r="C75" s="530"/>
      <c r="D75" s="530"/>
      <c r="E75" s="530" t="s">
        <v>425</v>
      </c>
      <c r="F75" s="531">
        <f t="shared" si="0"/>
        <v>56197000000</v>
      </c>
      <c r="G75" s="531">
        <f t="shared" si="0"/>
        <v>56342000000</v>
      </c>
      <c r="H75" s="518"/>
      <c r="I75" s="518"/>
    </row>
    <row r="76" spans="2:9">
      <c r="B76" s="519"/>
      <c r="C76" s="519"/>
      <c r="D76" s="519">
        <v>472</v>
      </c>
      <c r="E76" s="519" t="s">
        <v>1526</v>
      </c>
      <c r="F76" s="525">
        <v>56197000000</v>
      </c>
      <c r="G76" s="525">
        <v>56342000000</v>
      </c>
      <c r="H76" s="518"/>
      <c r="I76" s="518"/>
    </row>
    <row r="77" spans="2:9" ht="32.25" customHeight="1">
      <c r="B77" s="533">
        <v>3</v>
      </c>
      <c r="C77" s="533"/>
      <c r="D77" s="533"/>
      <c r="E77" s="535" t="s">
        <v>1527</v>
      </c>
      <c r="F77" s="534">
        <f t="shared" ref="F77:G79" si="1">F78</f>
        <v>2000000</v>
      </c>
      <c r="G77" s="534">
        <f t="shared" si="1"/>
        <v>2000000</v>
      </c>
      <c r="H77" s="518"/>
      <c r="I77" s="518"/>
    </row>
    <row r="78" spans="2:9" ht="28.5" customHeight="1">
      <c r="B78" s="528"/>
      <c r="C78" s="528">
        <v>30</v>
      </c>
      <c r="D78" s="528"/>
      <c r="E78" s="536" t="s">
        <v>1527</v>
      </c>
      <c r="F78" s="529">
        <f t="shared" si="1"/>
        <v>2000000</v>
      </c>
      <c r="G78" s="529">
        <f t="shared" si="1"/>
        <v>2000000</v>
      </c>
      <c r="H78" s="518"/>
      <c r="I78" s="518"/>
    </row>
    <row r="79" spans="2:9">
      <c r="B79" s="530">
        <v>46</v>
      </c>
      <c r="C79" s="530"/>
      <c r="D79" s="530"/>
      <c r="E79" s="530" t="s">
        <v>1523</v>
      </c>
      <c r="F79" s="531">
        <f t="shared" si="1"/>
        <v>2000000</v>
      </c>
      <c r="G79" s="531">
        <f t="shared" si="1"/>
        <v>2000000</v>
      </c>
      <c r="H79" s="518"/>
      <c r="I79" s="518"/>
    </row>
    <row r="80" spans="2:9">
      <c r="B80" s="519"/>
      <c r="C80" s="519"/>
      <c r="D80" s="519">
        <v>463</v>
      </c>
      <c r="E80" s="519" t="s">
        <v>1528</v>
      </c>
      <c r="F80" s="525">
        <v>2000000</v>
      </c>
      <c r="G80" s="525">
        <v>2000000</v>
      </c>
      <c r="H80" s="518"/>
      <c r="I80" s="518"/>
    </row>
    <row r="81" spans="2:9" ht="25.5" customHeight="1">
      <c r="B81" s="533">
        <v>4</v>
      </c>
      <c r="C81" s="533"/>
      <c r="D81" s="533"/>
      <c r="E81" s="535" t="s">
        <v>1529</v>
      </c>
      <c r="F81" s="534">
        <f>F82</f>
        <v>11700000</v>
      </c>
      <c r="G81" s="534">
        <f>G82</f>
        <v>11700000</v>
      </c>
      <c r="H81" s="518"/>
      <c r="I81" s="518"/>
    </row>
    <row r="82" spans="2:9" ht="24" customHeight="1">
      <c r="B82" s="528"/>
      <c r="C82" s="528">
        <v>40</v>
      </c>
      <c r="D82" s="528"/>
      <c r="E82" s="536" t="s">
        <v>1529</v>
      </c>
      <c r="F82" s="529">
        <f>F83+F89</f>
        <v>11700000</v>
      </c>
      <c r="G82" s="529">
        <f>G83+G89</f>
        <v>11700000</v>
      </c>
      <c r="H82" s="518"/>
      <c r="I82" s="518"/>
    </row>
    <row r="83" spans="2:9">
      <c r="B83" s="537">
        <v>42</v>
      </c>
      <c r="C83" s="537"/>
      <c r="D83" s="537"/>
      <c r="E83" s="537" t="s">
        <v>394</v>
      </c>
      <c r="F83" s="538">
        <f>SUM(F84:F88)</f>
        <v>6000000</v>
      </c>
      <c r="G83" s="538">
        <f>SUM(G84:G88)</f>
        <v>6000000</v>
      </c>
      <c r="H83" s="518"/>
      <c r="I83" s="518"/>
    </row>
    <row r="84" spans="2:9">
      <c r="B84" s="519"/>
      <c r="C84" s="519"/>
      <c r="D84" s="519">
        <v>421</v>
      </c>
      <c r="E84" s="519" t="s">
        <v>1521</v>
      </c>
      <c r="F84" s="525">
        <v>4500000</v>
      </c>
      <c r="G84" s="525">
        <v>4500000</v>
      </c>
      <c r="H84" s="518"/>
      <c r="I84" s="518"/>
    </row>
    <row r="85" spans="2:9">
      <c r="B85" s="519"/>
      <c r="C85" s="519"/>
      <c r="D85" s="519">
        <v>423</v>
      </c>
      <c r="E85" s="519" t="s">
        <v>1522</v>
      </c>
      <c r="F85" s="525">
        <v>50000</v>
      </c>
      <c r="G85" s="525">
        <v>50000</v>
      </c>
      <c r="H85" s="518"/>
      <c r="I85" s="518"/>
    </row>
    <row r="86" spans="2:9">
      <c r="B86" s="519"/>
      <c r="C86" s="519"/>
      <c r="D86" s="519">
        <v>424</v>
      </c>
      <c r="E86" s="519" t="s">
        <v>403</v>
      </c>
      <c r="F86" s="525">
        <v>1300000</v>
      </c>
      <c r="G86" s="525">
        <v>1300000</v>
      </c>
      <c r="H86" s="518"/>
      <c r="I86" s="518"/>
    </row>
    <row r="87" spans="2:9">
      <c r="B87" s="519"/>
      <c r="C87" s="519"/>
      <c r="D87" s="519">
        <v>425</v>
      </c>
      <c r="E87" s="519" t="s">
        <v>404</v>
      </c>
      <c r="F87" s="525">
        <v>100000</v>
      </c>
      <c r="G87" s="525">
        <v>100000</v>
      </c>
      <c r="H87" s="518"/>
      <c r="I87" s="518"/>
    </row>
    <row r="88" spans="2:9">
      <c r="B88" s="519"/>
      <c r="C88" s="519"/>
      <c r="D88" s="519">
        <v>426</v>
      </c>
      <c r="E88" s="519" t="s">
        <v>405</v>
      </c>
      <c r="F88" s="525">
        <v>50000</v>
      </c>
      <c r="G88" s="525">
        <v>50000</v>
      </c>
      <c r="H88" s="518"/>
      <c r="I88" s="518"/>
    </row>
    <row r="89" spans="2:9">
      <c r="B89" s="537">
        <v>48</v>
      </c>
      <c r="C89" s="537"/>
      <c r="D89" s="537"/>
      <c r="E89" s="537" t="s">
        <v>430</v>
      </c>
      <c r="F89" s="538">
        <f>F90</f>
        <v>5700000</v>
      </c>
      <c r="G89" s="538">
        <f>G90</f>
        <v>5700000</v>
      </c>
      <c r="H89" s="518"/>
      <c r="I89" s="518"/>
    </row>
    <row r="90" spans="2:9">
      <c r="B90" s="519"/>
      <c r="C90" s="519"/>
      <c r="D90" s="519">
        <v>481</v>
      </c>
      <c r="E90" s="519" t="s">
        <v>432</v>
      </c>
      <c r="F90" s="525">
        <v>5700000</v>
      </c>
      <c r="G90" s="525">
        <v>5700000</v>
      </c>
      <c r="H90" s="518"/>
      <c r="I90" s="518"/>
    </row>
    <row r="91" spans="2:9">
      <c r="B91" s="519"/>
      <c r="C91" s="519"/>
      <c r="D91" s="519"/>
      <c r="E91" s="539" t="s">
        <v>1513</v>
      </c>
      <c r="F91" s="526">
        <f>F53+F73+F77+F81</f>
        <v>56656672000</v>
      </c>
      <c r="G91" s="526">
        <f>G53+G73+G77+G81</f>
        <v>56801672000</v>
      </c>
      <c r="H91" s="518"/>
      <c r="I91" s="518"/>
    </row>
    <row r="92" spans="2:9">
      <c r="B92" s="518"/>
      <c r="C92" s="518"/>
      <c r="D92" s="518"/>
      <c r="E92" s="518"/>
      <c r="F92" s="518"/>
      <c r="G92" s="518"/>
      <c r="H92" s="518"/>
      <c r="I92" s="518"/>
    </row>
    <row r="93" spans="2:9">
      <c r="B93" s="518"/>
      <c r="C93" s="518"/>
      <c r="D93" s="518"/>
      <c r="E93" s="518"/>
      <c r="F93" s="518"/>
      <c r="G93" s="518"/>
      <c r="H93" s="518"/>
      <c r="I93" s="518"/>
    </row>
    <row r="94" spans="2:9">
      <c r="B94" s="518"/>
      <c r="C94" s="518"/>
      <c r="D94" s="518"/>
      <c r="E94" s="518"/>
      <c r="F94" s="518"/>
      <c r="G94" s="518"/>
      <c r="H94" s="518"/>
      <c r="I94" s="518"/>
    </row>
    <row r="95" spans="2:9">
      <c r="B95" s="518"/>
      <c r="C95" s="518"/>
      <c r="D95" s="518"/>
      <c r="E95" s="518"/>
      <c r="F95" s="518"/>
      <c r="G95" s="518"/>
      <c r="H95" s="518"/>
      <c r="I95" s="518"/>
    </row>
    <row r="96" spans="2:9">
      <c r="B96" s="518"/>
      <c r="C96" s="518"/>
      <c r="D96" s="518"/>
      <c r="E96" s="518"/>
      <c r="F96" s="518"/>
      <c r="G96" s="518"/>
      <c r="H96" s="518"/>
      <c r="I96" s="518"/>
    </row>
    <row r="97" spans="2:9">
      <c r="B97" s="518"/>
      <c r="C97" s="518"/>
      <c r="D97" s="518"/>
      <c r="E97" s="518"/>
      <c r="F97" s="518"/>
      <c r="G97" s="518"/>
      <c r="H97" s="518"/>
      <c r="I97" s="518"/>
    </row>
    <row r="98" spans="2:9">
      <c r="B98" s="518"/>
      <c r="C98" s="518"/>
      <c r="D98" s="518"/>
      <c r="E98" s="518"/>
      <c r="F98" s="518"/>
      <c r="G98" s="518"/>
      <c r="H98" s="518"/>
      <c r="I98" s="518"/>
    </row>
    <row r="99" spans="2:9">
      <c r="B99" s="518"/>
      <c r="C99" s="518"/>
      <c r="D99" s="518"/>
      <c r="E99" s="518"/>
      <c r="F99" s="518"/>
      <c r="G99" s="518"/>
      <c r="H99" s="518"/>
      <c r="I99" s="518"/>
    </row>
    <row r="100" spans="2:9">
      <c r="B100" s="518"/>
      <c r="C100" s="518"/>
      <c r="D100" s="518"/>
      <c r="E100" s="518"/>
      <c r="F100" s="518"/>
      <c r="G100" s="518"/>
      <c r="H100" s="518"/>
      <c r="I100" s="518"/>
    </row>
    <row r="101" spans="2:9">
      <c r="B101" s="518"/>
      <c r="C101" s="518"/>
      <c r="D101" s="518"/>
      <c r="E101" s="518"/>
      <c r="F101" s="518"/>
      <c r="G101" s="518"/>
      <c r="H101" s="518"/>
      <c r="I101" s="518"/>
    </row>
    <row r="102" spans="2:9">
      <c r="B102" s="518"/>
      <c r="C102" s="518"/>
      <c r="D102" s="518"/>
      <c r="E102" s="518"/>
      <c r="F102" s="518"/>
      <c r="G102" s="518"/>
      <c r="H102" s="518"/>
      <c r="I102" s="518"/>
    </row>
    <row r="103" spans="2:9">
      <c r="B103" s="518"/>
      <c r="C103" s="518"/>
      <c r="D103" s="518"/>
      <c r="E103" s="518"/>
      <c r="F103" s="518"/>
      <c r="G103" s="518"/>
      <c r="H103" s="518"/>
      <c r="I103" s="518"/>
    </row>
    <row r="104" spans="2:9">
      <c r="B104" s="518"/>
      <c r="C104" s="518"/>
      <c r="D104" s="518"/>
      <c r="E104" s="518"/>
      <c r="F104" s="518"/>
      <c r="G104" s="518"/>
      <c r="H104" s="518"/>
      <c r="I104" s="518"/>
    </row>
    <row r="105" spans="2:9">
      <c r="B105" s="518"/>
      <c r="C105" s="518"/>
      <c r="D105" s="518"/>
      <c r="E105" s="518"/>
      <c r="F105" s="518"/>
      <c r="G105" s="518"/>
      <c r="H105" s="518"/>
      <c r="I105" s="518"/>
    </row>
    <row r="106" spans="2:9">
      <c r="B106" s="518"/>
      <c r="C106" s="518"/>
      <c r="D106" s="518"/>
      <c r="E106" s="518"/>
      <c r="F106" s="518"/>
      <c r="G106" s="518"/>
      <c r="H106" s="518"/>
      <c r="I106" s="518"/>
    </row>
    <row r="107" spans="2:9">
      <c r="B107" s="518"/>
      <c r="C107" s="518"/>
      <c r="D107" s="518"/>
      <c r="E107" s="518"/>
      <c r="F107" s="518"/>
      <c r="G107" s="518"/>
      <c r="H107" s="518"/>
      <c r="I107" s="518"/>
    </row>
    <row r="108" spans="2:9">
      <c r="B108" s="518"/>
      <c r="C108" s="518"/>
      <c r="D108" s="518"/>
      <c r="E108" s="518"/>
      <c r="F108" s="518"/>
      <c r="G108" s="518"/>
      <c r="H108" s="518"/>
      <c r="I108" s="518"/>
    </row>
  </sheetData>
  <mergeCells count="30">
    <mergeCell ref="C51:F51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B50:G50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25:E25"/>
    <mergeCell ref="C4:E4"/>
    <mergeCell ref="B5:F5"/>
    <mergeCell ref="B22:E22"/>
    <mergeCell ref="C23:F23"/>
    <mergeCell ref="B24:G24"/>
  </mergeCells>
  <pageMargins left="0.75" right="0.75" top="1" bottom="1" header="0.5" footer="0.5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>
  <dimension ref="B2:K27"/>
  <sheetViews>
    <sheetView workbookViewId="0">
      <selection activeCell="A2" sqref="A2"/>
    </sheetView>
  </sheetViews>
  <sheetFormatPr defaultRowHeight="12.75"/>
  <cols>
    <col min="1" max="5" width="9.140625" style="540"/>
    <col min="6" max="7" width="12.28515625" style="540" bestFit="1" customWidth="1"/>
    <col min="8" max="9" width="10.85546875" style="540" bestFit="1" customWidth="1"/>
    <col min="10" max="16384" width="9.140625" style="540"/>
  </cols>
  <sheetData>
    <row r="2" spans="2:9">
      <c r="B2" s="854" t="s">
        <v>1530</v>
      </c>
      <c r="C2" s="854"/>
      <c r="D2" s="854"/>
      <c r="E2" s="854"/>
      <c r="F2" s="854"/>
      <c r="G2" s="854"/>
      <c r="H2" s="854"/>
    </row>
    <row r="3" spans="2:9">
      <c r="B3" s="855"/>
      <c r="C3" s="855"/>
      <c r="D3" s="855"/>
      <c r="E3" s="855"/>
      <c r="F3" s="855"/>
      <c r="G3" s="855"/>
      <c r="H3" s="855"/>
      <c r="I3" s="855"/>
    </row>
    <row r="4" spans="2:9">
      <c r="B4" s="854" t="s">
        <v>1531</v>
      </c>
      <c r="C4" s="854"/>
      <c r="D4" s="855" t="s">
        <v>715</v>
      </c>
      <c r="E4" s="855"/>
      <c r="F4" s="855"/>
      <c r="G4" s="855"/>
      <c r="H4" s="855"/>
    </row>
    <row r="8" spans="2:9">
      <c r="B8" s="856" t="s">
        <v>705</v>
      </c>
      <c r="C8" s="856"/>
      <c r="D8" s="856"/>
      <c r="E8" s="856"/>
      <c r="F8" s="856" t="s">
        <v>1532</v>
      </c>
      <c r="G8" s="856"/>
      <c r="H8" s="856"/>
      <c r="I8" s="856"/>
    </row>
    <row r="9" spans="2:9">
      <c r="B9" s="856"/>
      <c r="C9" s="856"/>
      <c r="D9" s="856"/>
      <c r="E9" s="856"/>
      <c r="F9" s="856">
        <v>2015</v>
      </c>
      <c r="G9" s="856"/>
      <c r="H9" s="520">
        <v>2016</v>
      </c>
      <c r="I9" s="520">
        <v>2017</v>
      </c>
    </row>
    <row r="10" spans="2:9">
      <c r="B10" s="856" t="s">
        <v>348</v>
      </c>
      <c r="C10" s="856"/>
      <c r="D10" s="856"/>
      <c r="E10" s="856"/>
      <c r="F10" s="520" t="s">
        <v>356</v>
      </c>
      <c r="G10" s="520" t="s">
        <v>444</v>
      </c>
      <c r="H10" s="840"/>
      <c r="I10" s="841"/>
    </row>
    <row r="11" spans="2:9">
      <c r="B11" s="856"/>
      <c r="C11" s="856"/>
      <c r="D11" s="856"/>
      <c r="E11" s="856"/>
      <c r="F11" s="856"/>
      <c r="G11" s="856"/>
      <c r="H11" s="856"/>
      <c r="I11" s="856"/>
    </row>
    <row r="12" spans="2:9">
      <c r="B12" s="856" t="s">
        <v>714</v>
      </c>
      <c r="C12" s="856"/>
      <c r="D12" s="856"/>
      <c r="E12" s="856"/>
      <c r="F12" s="541">
        <f>F13</f>
        <v>5000000</v>
      </c>
      <c r="G12" s="541">
        <f>G13</f>
        <v>5000000</v>
      </c>
      <c r="H12" s="541">
        <f>H13</f>
        <v>6000000</v>
      </c>
      <c r="I12" s="541">
        <f>I13</f>
        <v>6000000</v>
      </c>
    </row>
    <row r="13" spans="2:9">
      <c r="B13" s="520">
        <v>630</v>
      </c>
      <c r="C13" s="520">
        <v>48</v>
      </c>
      <c r="D13" s="856" t="s">
        <v>430</v>
      </c>
      <c r="E13" s="856"/>
      <c r="F13" s="525">
        <v>5000000</v>
      </c>
      <c r="G13" s="525">
        <v>5000000</v>
      </c>
      <c r="H13" s="525">
        <v>6000000</v>
      </c>
      <c r="I13" s="525">
        <v>6000000</v>
      </c>
    </row>
    <row r="14" spans="2:9" s="543" customFormat="1">
      <c r="B14" s="857"/>
      <c r="C14" s="857"/>
      <c r="D14" s="858" t="s">
        <v>338</v>
      </c>
      <c r="E14" s="858"/>
      <c r="F14" s="542">
        <f>F13</f>
        <v>5000000</v>
      </c>
      <c r="G14" s="542">
        <f>G13</f>
        <v>5000000</v>
      </c>
      <c r="H14" s="542">
        <f>H13</f>
        <v>6000000</v>
      </c>
      <c r="I14" s="542">
        <f>I13</f>
        <v>6000000</v>
      </c>
    </row>
    <row r="17" spans="2:11">
      <c r="B17" s="854" t="s">
        <v>1533</v>
      </c>
      <c r="C17" s="854"/>
      <c r="D17" s="855" t="s">
        <v>716</v>
      </c>
      <c r="E17" s="855"/>
      <c r="F17" s="855"/>
      <c r="G17" s="855"/>
      <c r="H17" s="855"/>
      <c r="I17" s="855"/>
      <c r="J17" s="855"/>
      <c r="K17" s="855"/>
    </row>
    <row r="21" spans="2:11">
      <c r="B21" s="856" t="s">
        <v>705</v>
      </c>
      <c r="C21" s="856"/>
      <c r="D21" s="856"/>
      <c r="E21" s="856"/>
      <c r="F21" s="856" t="s">
        <v>1532</v>
      </c>
      <c r="G21" s="856"/>
      <c r="H21" s="856"/>
      <c r="I21" s="856"/>
    </row>
    <row r="22" spans="2:11">
      <c r="B22" s="856"/>
      <c r="C22" s="856"/>
      <c r="D22" s="856"/>
      <c r="E22" s="856"/>
      <c r="F22" s="856">
        <v>2015</v>
      </c>
      <c r="G22" s="856"/>
      <c r="H22" s="520">
        <v>2016</v>
      </c>
      <c r="I22" s="520">
        <v>2017</v>
      </c>
    </row>
    <row r="23" spans="2:11">
      <c r="B23" s="856" t="s">
        <v>348</v>
      </c>
      <c r="C23" s="856"/>
      <c r="D23" s="856"/>
      <c r="E23" s="856"/>
      <c r="F23" s="520" t="s">
        <v>356</v>
      </c>
      <c r="G23" s="520" t="s">
        <v>444</v>
      </c>
      <c r="H23" s="840"/>
      <c r="I23" s="841"/>
    </row>
    <row r="24" spans="2:11">
      <c r="B24" s="856"/>
      <c r="C24" s="856"/>
      <c r="D24" s="856"/>
      <c r="E24" s="856"/>
      <c r="F24" s="856"/>
      <c r="G24" s="856"/>
      <c r="H24" s="856"/>
      <c r="I24" s="856"/>
    </row>
    <row r="25" spans="2:11">
      <c r="B25" s="856" t="s">
        <v>714</v>
      </c>
      <c r="C25" s="856"/>
      <c r="D25" s="856"/>
      <c r="E25" s="856"/>
      <c r="F25" s="541">
        <f>F26</f>
        <v>1396131000</v>
      </c>
      <c r="G25" s="541">
        <f>G26</f>
        <v>1396331000</v>
      </c>
      <c r="H25" s="541">
        <f>H26</f>
        <v>921022000</v>
      </c>
      <c r="I25" s="541">
        <f>I26</f>
        <v>713734000</v>
      </c>
    </row>
    <row r="26" spans="2:11">
      <c r="B26" s="520">
        <v>630</v>
      </c>
      <c r="C26" s="520">
        <v>48</v>
      </c>
      <c r="D26" s="856" t="s">
        <v>430</v>
      </c>
      <c r="E26" s="856"/>
      <c r="F26" s="525">
        <v>1396131000</v>
      </c>
      <c r="G26" s="525">
        <v>1396331000</v>
      </c>
      <c r="H26" s="525">
        <v>921022000</v>
      </c>
      <c r="I26" s="525">
        <v>713734000</v>
      </c>
    </row>
    <row r="27" spans="2:11" s="543" customFormat="1">
      <c r="B27" s="857"/>
      <c r="C27" s="857"/>
      <c r="D27" s="858" t="s">
        <v>338</v>
      </c>
      <c r="E27" s="858"/>
      <c r="F27" s="542">
        <f>F26</f>
        <v>1396131000</v>
      </c>
      <c r="G27" s="542">
        <f>G26</f>
        <v>1396331000</v>
      </c>
      <c r="H27" s="542">
        <f>H26</f>
        <v>921022000</v>
      </c>
      <c r="I27" s="542">
        <f>I26</f>
        <v>713734000</v>
      </c>
    </row>
  </sheetData>
  <mergeCells count="32">
    <mergeCell ref="B27:C27"/>
    <mergeCell ref="D27:E27"/>
    <mergeCell ref="B21:E21"/>
    <mergeCell ref="F21:I21"/>
    <mergeCell ref="B22:E22"/>
    <mergeCell ref="F22:G22"/>
    <mergeCell ref="B23:E23"/>
    <mergeCell ref="H23:I23"/>
    <mergeCell ref="B24:E24"/>
    <mergeCell ref="F24:I24"/>
    <mergeCell ref="B25:C25"/>
    <mergeCell ref="D25:E25"/>
    <mergeCell ref="D26:E26"/>
    <mergeCell ref="B17:C17"/>
    <mergeCell ref="D17:K17"/>
    <mergeCell ref="B9:E9"/>
    <mergeCell ref="F9:G9"/>
    <mergeCell ref="B10:E10"/>
    <mergeCell ref="H10:I10"/>
    <mergeCell ref="B11:E11"/>
    <mergeCell ref="F11:I11"/>
    <mergeCell ref="B12:C12"/>
    <mergeCell ref="D12:E12"/>
    <mergeCell ref="D13:E13"/>
    <mergeCell ref="B14:C14"/>
    <mergeCell ref="D14:E14"/>
    <mergeCell ref="B2:H2"/>
    <mergeCell ref="B3:I3"/>
    <mergeCell ref="B4:C4"/>
    <mergeCell ref="D4:H4"/>
    <mergeCell ref="B8:E8"/>
    <mergeCell ref="F8:I8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>
  <dimension ref="B2:V25"/>
  <sheetViews>
    <sheetView workbookViewId="0">
      <selection activeCell="G12" sqref="G12"/>
    </sheetView>
  </sheetViews>
  <sheetFormatPr defaultRowHeight="12.75"/>
  <cols>
    <col min="1" max="16384" width="9.140625" style="540"/>
  </cols>
  <sheetData>
    <row r="2" spans="2:22">
      <c r="B2" s="854" t="s">
        <v>1534</v>
      </c>
      <c r="C2" s="854"/>
      <c r="D2" s="854"/>
      <c r="E2" s="854"/>
      <c r="F2" s="854"/>
      <c r="G2" s="854"/>
      <c r="H2" s="854"/>
      <c r="I2" s="854"/>
    </row>
    <row r="3" spans="2:22">
      <c r="B3" s="855" t="s">
        <v>1535</v>
      </c>
      <c r="C3" s="855"/>
      <c r="D3" s="855"/>
      <c r="E3" s="855"/>
      <c r="F3" s="855"/>
      <c r="G3" s="855"/>
      <c r="H3" s="855"/>
      <c r="I3" s="855"/>
    </row>
    <row r="6" spans="2:22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22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22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22">
      <c r="B9" s="856"/>
      <c r="C9" s="856"/>
      <c r="D9" s="856"/>
      <c r="E9" s="856"/>
      <c r="F9" s="856"/>
      <c r="G9" s="856"/>
      <c r="H9" s="856"/>
      <c r="I9" s="856"/>
    </row>
    <row r="10" spans="2:22">
      <c r="B10" s="856" t="s">
        <v>714</v>
      </c>
      <c r="C10" s="856"/>
      <c r="D10" s="856"/>
      <c r="E10" s="856"/>
      <c r="F10" s="541">
        <f>F11</f>
        <v>960000</v>
      </c>
      <c r="G10" s="541">
        <f>G11</f>
        <v>960000</v>
      </c>
      <c r="H10" s="541">
        <f>H11</f>
        <v>0</v>
      </c>
      <c r="I10" s="541">
        <f>I11</f>
        <v>0</v>
      </c>
    </row>
    <row r="11" spans="2:22">
      <c r="B11" s="520">
        <v>630</v>
      </c>
      <c r="C11" s="520">
        <v>42</v>
      </c>
      <c r="D11" s="856" t="s">
        <v>394</v>
      </c>
      <c r="E11" s="856"/>
      <c r="F11" s="525">
        <v>960000</v>
      </c>
      <c r="G11" s="525">
        <v>960000</v>
      </c>
      <c r="H11" s="525">
        <v>0</v>
      </c>
      <c r="I11" s="525">
        <v>0</v>
      </c>
    </row>
    <row r="12" spans="2:22" s="543" customFormat="1">
      <c r="B12" s="857"/>
      <c r="C12" s="857"/>
      <c r="D12" s="858" t="s">
        <v>338</v>
      </c>
      <c r="E12" s="858"/>
      <c r="F12" s="542">
        <f>F11</f>
        <v>960000</v>
      </c>
      <c r="G12" s="542">
        <f>G11</f>
        <v>960000</v>
      </c>
      <c r="H12" s="542">
        <f>H11</f>
        <v>0</v>
      </c>
      <c r="I12" s="542">
        <f>I11</f>
        <v>0</v>
      </c>
    </row>
    <row r="13" spans="2:22">
      <c r="J13" s="544"/>
      <c r="O13" s="544"/>
      <c r="R13" s="544"/>
      <c r="V13" s="544"/>
    </row>
    <row r="24" spans="9:21">
      <c r="I24" s="544"/>
      <c r="N24" s="544"/>
      <c r="Q24" s="544"/>
      <c r="U24" s="544"/>
    </row>
    <row r="25" spans="9:21">
      <c r="I25" s="544"/>
      <c r="N25" s="544"/>
      <c r="Q25" s="544"/>
      <c r="U25" s="544"/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3:I3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P49"/>
  <sheetViews>
    <sheetView workbookViewId="0">
      <selection activeCell="D3" sqref="D3:D5"/>
    </sheetView>
  </sheetViews>
  <sheetFormatPr defaultRowHeight="15"/>
  <cols>
    <col min="2" max="2" width="15.140625" customWidth="1"/>
    <col min="3" max="3" width="14.42578125" customWidth="1"/>
    <col min="4" max="4" width="42.7109375" customWidth="1"/>
    <col min="5" max="6" width="16.28515625" customWidth="1"/>
    <col min="7" max="7" width="16" customWidth="1"/>
    <col min="8" max="8" width="15.140625" customWidth="1"/>
    <col min="9" max="9" width="17" customWidth="1"/>
    <col min="10" max="10" width="15.5703125" customWidth="1"/>
    <col min="11" max="11" width="16.140625" customWidth="1"/>
    <col min="12" max="12" width="14.5703125" customWidth="1"/>
    <col min="13" max="13" width="16.7109375" customWidth="1"/>
    <col min="14" max="14" width="14.7109375" customWidth="1"/>
    <col min="15" max="15" width="16.42578125" customWidth="1"/>
    <col min="16" max="16" width="18.7109375" customWidth="1"/>
  </cols>
  <sheetData>
    <row r="2" spans="2:16" ht="15" customHeight="1">
      <c r="B2" s="616" t="s">
        <v>704</v>
      </c>
      <c r="C2" s="617"/>
      <c r="D2" s="617"/>
      <c r="E2" s="618"/>
    </row>
    <row r="3" spans="2:16">
      <c r="B3" s="684" t="s">
        <v>619</v>
      </c>
      <c r="C3" s="700" t="s">
        <v>620</v>
      </c>
      <c r="D3" s="685" t="s">
        <v>350</v>
      </c>
      <c r="E3" s="686" t="s">
        <v>443</v>
      </c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8"/>
    </row>
    <row r="4" spans="2:16">
      <c r="B4" s="684"/>
      <c r="C4" s="701"/>
      <c r="D4" s="685"/>
      <c r="E4" s="684" t="s">
        <v>516</v>
      </c>
      <c r="F4" s="684"/>
      <c r="G4" s="684"/>
      <c r="H4" s="684"/>
      <c r="I4" s="684" t="s">
        <v>417</v>
      </c>
      <c r="J4" s="684"/>
      <c r="K4" s="684" t="s">
        <v>418</v>
      </c>
      <c r="L4" s="684"/>
      <c r="M4" s="684" t="s">
        <v>398</v>
      </c>
      <c r="N4" s="684"/>
      <c r="O4" s="684" t="s">
        <v>419</v>
      </c>
      <c r="P4" s="684"/>
    </row>
    <row r="5" spans="2:16">
      <c r="B5" s="684"/>
      <c r="C5" s="702"/>
      <c r="D5" s="685"/>
      <c r="E5" s="31" t="s">
        <v>356</v>
      </c>
      <c r="F5" s="31" t="s">
        <v>444</v>
      </c>
      <c r="G5" s="31" t="s">
        <v>358</v>
      </c>
      <c r="H5" s="31" t="s">
        <v>444</v>
      </c>
      <c r="I5" s="31" t="s">
        <v>356</v>
      </c>
      <c r="J5" s="31" t="s">
        <v>444</v>
      </c>
      <c r="K5" s="31" t="s">
        <v>356</v>
      </c>
      <c r="L5" s="31" t="s">
        <v>444</v>
      </c>
      <c r="M5" s="31" t="s">
        <v>356</v>
      </c>
      <c r="N5" s="31" t="s">
        <v>444</v>
      </c>
      <c r="O5" s="31" t="s">
        <v>356</v>
      </c>
      <c r="P5" s="31" t="s">
        <v>444</v>
      </c>
    </row>
    <row r="6" spans="2:16">
      <c r="B6" s="716" t="s">
        <v>621</v>
      </c>
      <c r="C6" s="2"/>
      <c r="D6" s="36" t="s">
        <v>651</v>
      </c>
      <c r="E6" s="34">
        <f>SUM(E7:E8)</f>
        <v>16278175000</v>
      </c>
      <c r="F6" s="34">
        <f>SUM(F7:F8)</f>
        <v>16343175000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f>SUM(O7:O8)</f>
        <v>16278175000</v>
      </c>
      <c r="P6" s="34">
        <f>SUM(P7:P8)</f>
        <v>16343175000</v>
      </c>
    </row>
    <row r="7" spans="2:16">
      <c r="B7" s="716"/>
      <c r="C7" s="2" t="s">
        <v>622</v>
      </c>
      <c r="D7" s="1" t="s">
        <v>651</v>
      </c>
      <c r="E7" s="4">
        <v>1733000000</v>
      </c>
      <c r="F7" s="4">
        <v>1733000000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1733000000</v>
      </c>
      <c r="P7" s="4">
        <v>1733000000</v>
      </c>
    </row>
    <row r="8" spans="2:16">
      <c r="B8" s="716"/>
      <c r="C8" s="2" t="s">
        <v>623</v>
      </c>
      <c r="D8" s="65" t="s">
        <v>652</v>
      </c>
      <c r="E8" s="4">
        <v>14545175000</v>
      </c>
      <c r="F8" s="4">
        <v>14610175000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14545175000</v>
      </c>
      <c r="P8" s="4">
        <v>14610175000</v>
      </c>
    </row>
    <row r="9" spans="2:16" ht="30">
      <c r="B9" s="716" t="s">
        <v>624</v>
      </c>
      <c r="C9" s="2"/>
      <c r="D9" s="36" t="s">
        <v>653</v>
      </c>
      <c r="E9" s="34">
        <f>SUM(E10)</f>
        <v>235527000</v>
      </c>
      <c r="F9" s="34">
        <f>SUM(F10)</f>
        <v>232935000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f>SUM(O10)</f>
        <v>235527000</v>
      </c>
      <c r="P9" s="34">
        <f>SUM(P10)</f>
        <v>232935000</v>
      </c>
    </row>
    <row r="10" spans="2:16">
      <c r="B10" s="716"/>
      <c r="C10" s="2" t="s">
        <v>625</v>
      </c>
      <c r="D10" s="1" t="s">
        <v>654</v>
      </c>
      <c r="E10" s="4">
        <v>235527000</v>
      </c>
      <c r="F10" s="4">
        <v>232935000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235527000</v>
      </c>
      <c r="P10" s="4">
        <v>232935000</v>
      </c>
    </row>
    <row r="11" spans="2:16" ht="30">
      <c r="B11" s="716" t="s">
        <v>626</v>
      </c>
      <c r="C11" s="2"/>
      <c r="D11" s="36" t="s">
        <v>655</v>
      </c>
      <c r="E11" s="34">
        <f>SUM(E12)</f>
        <v>365000000</v>
      </c>
      <c r="F11" s="34">
        <f>SUM(F12)</f>
        <v>365000000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>SUM(O12)</f>
        <v>365000000</v>
      </c>
      <c r="P11" s="34">
        <f>SUM(P12)</f>
        <v>365000000</v>
      </c>
    </row>
    <row r="12" spans="2:16">
      <c r="B12" s="716"/>
      <c r="C12" s="2" t="s">
        <v>627</v>
      </c>
      <c r="D12" s="1" t="s">
        <v>656</v>
      </c>
      <c r="E12" s="4">
        <v>365000000</v>
      </c>
      <c r="F12" s="4">
        <v>365000000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365000000</v>
      </c>
      <c r="P12" s="4">
        <v>365000000</v>
      </c>
    </row>
    <row r="13" spans="2:16">
      <c r="B13" s="716" t="s">
        <v>628</v>
      </c>
      <c r="C13" s="2"/>
      <c r="D13" s="33" t="s">
        <v>657</v>
      </c>
      <c r="E13" s="34">
        <f>SUM(E14:E16)</f>
        <v>34742000</v>
      </c>
      <c r="F13" s="34">
        <f>SUM(F14:F16)</f>
        <v>34742000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f>SUM(O14:O16)</f>
        <v>34742000</v>
      </c>
      <c r="P13" s="34">
        <f>SUM(P14:P16)</f>
        <v>34742000</v>
      </c>
    </row>
    <row r="14" spans="2:16" ht="33" customHeight="1">
      <c r="B14" s="716"/>
      <c r="C14" s="2" t="s">
        <v>629</v>
      </c>
      <c r="D14" s="14" t="s">
        <v>658</v>
      </c>
      <c r="E14" s="4">
        <v>2642000</v>
      </c>
      <c r="F14" s="4">
        <v>2642000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2642000</v>
      </c>
      <c r="P14" s="4">
        <v>2642000</v>
      </c>
    </row>
    <row r="15" spans="2:16" ht="35.25" customHeight="1">
      <c r="B15" s="716"/>
      <c r="C15" s="2" t="s">
        <v>630</v>
      </c>
      <c r="D15" s="14" t="s">
        <v>659</v>
      </c>
      <c r="E15" s="4">
        <v>260000</v>
      </c>
      <c r="F15" s="4">
        <v>260000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260000</v>
      </c>
      <c r="P15" s="4">
        <v>260000</v>
      </c>
    </row>
    <row r="16" spans="2:16">
      <c r="B16" s="716"/>
      <c r="C16" s="2" t="s">
        <v>631</v>
      </c>
      <c r="D16" s="1" t="s">
        <v>660</v>
      </c>
      <c r="E16" s="4">
        <v>31840000</v>
      </c>
      <c r="F16" s="4">
        <v>31840000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31840000</v>
      </c>
      <c r="P16" s="4">
        <v>31840000</v>
      </c>
    </row>
    <row r="17" spans="2:16">
      <c r="B17" s="716" t="s">
        <v>632</v>
      </c>
      <c r="C17" s="2"/>
      <c r="D17" s="36" t="s">
        <v>661</v>
      </c>
      <c r="E17" s="34">
        <f>SUM(E18:E24)</f>
        <v>2229283000</v>
      </c>
      <c r="F17" s="34">
        <f>SUM(F18:F24)</f>
        <v>2400680000</v>
      </c>
      <c r="G17" s="34">
        <v>0</v>
      </c>
      <c r="H17" s="34">
        <v>0</v>
      </c>
      <c r="I17" s="34">
        <f>SUM(I18:I24)</f>
        <v>16830000</v>
      </c>
      <c r="J17" s="34">
        <f>SUM(J18:J24)</f>
        <v>16830000</v>
      </c>
      <c r="K17" s="34">
        <f>SUM(K18:K24)</f>
        <v>1110507000</v>
      </c>
      <c r="L17" s="34">
        <f>SUM(L18:L24)</f>
        <v>864514000</v>
      </c>
      <c r="M17" s="34">
        <v>0</v>
      </c>
      <c r="N17" s="34">
        <v>0</v>
      </c>
      <c r="O17" s="34">
        <f>SUM(O18:O24)</f>
        <v>3356620000</v>
      </c>
      <c r="P17" s="34">
        <f>SUM(P18:P24)</f>
        <v>3282024000</v>
      </c>
    </row>
    <row r="18" spans="2:16">
      <c r="B18" s="716"/>
      <c r="C18" s="2" t="s">
        <v>633</v>
      </c>
      <c r="D18" s="1" t="s">
        <v>662</v>
      </c>
      <c r="E18" s="4">
        <v>777749000</v>
      </c>
      <c r="F18" s="4">
        <v>800346000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777749000</v>
      </c>
      <c r="P18" s="4">
        <v>800346000</v>
      </c>
    </row>
    <row r="19" spans="2:16" ht="51.75" customHeight="1">
      <c r="B19" s="716"/>
      <c r="C19" s="2" t="s">
        <v>634</v>
      </c>
      <c r="D19" s="14" t="s">
        <v>663</v>
      </c>
      <c r="E19" s="4">
        <v>215000000</v>
      </c>
      <c r="F19" s="4">
        <v>221300000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215000000</v>
      </c>
      <c r="P19" s="4">
        <v>221300000</v>
      </c>
    </row>
    <row r="20" spans="2:16" ht="30">
      <c r="B20" s="716"/>
      <c r="C20" s="2" t="s">
        <v>635</v>
      </c>
      <c r="D20" s="14" t="s">
        <v>664</v>
      </c>
      <c r="E20" s="4">
        <v>26500000</v>
      </c>
      <c r="F20" s="4">
        <v>25500000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26500000</v>
      </c>
      <c r="P20" s="4">
        <v>25500000</v>
      </c>
    </row>
    <row r="21" spans="2:16" ht="30">
      <c r="B21" s="716"/>
      <c r="C21" s="2" t="s">
        <v>636</v>
      </c>
      <c r="D21" s="14" t="s">
        <v>665</v>
      </c>
      <c r="E21" s="4">
        <v>465614000</v>
      </c>
      <c r="F21" s="4">
        <v>590614000</v>
      </c>
      <c r="G21" s="4">
        <v>0</v>
      </c>
      <c r="H21" s="4">
        <v>0</v>
      </c>
      <c r="I21" s="4">
        <v>0</v>
      </c>
      <c r="J21" s="4">
        <v>0</v>
      </c>
      <c r="K21" s="4">
        <v>1110507000</v>
      </c>
      <c r="L21" s="4">
        <v>864514000</v>
      </c>
      <c r="M21" s="4">
        <v>0</v>
      </c>
      <c r="N21" s="4">
        <v>0</v>
      </c>
      <c r="O21" s="4">
        <v>1576121000</v>
      </c>
      <c r="P21" s="4">
        <v>1455128000</v>
      </c>
    </row>
    <row r="22" spans="2:16" ht="30">
      <c r="B22" s="716"/>
      <c r="C22" s="2" t="s">
        <v>637</v>
      </c>
      <c r="D22" s="14" t="s">
        <v>666</v>
      </c>
      <c r="E22" s="4">
        <v>536420000</v>
      </c>
      <c r="F22" s="4">
        <v>505820000</v>
      </c>
      <c r="G22" s="4">
        <v>0</v>
      </c>
      <c r="H22" s="4">
        <v>0</v>
      </c>
      <c r="I22" s="4">
        <v>16830000</v>
      </c>
      <c r="J22" s="4">
        <v>16830000</v>
      </c>
      <c r="K22" s="4">
        <v>0</v>
      </c>
      <c r="L22" s="4">
        <v>0</v>
      </c>
      <c r="M22" s="4">
        <v>0</v>
      </c>
      <c r="N22" s="4">
        <v>0</v>
      </c>
      <c r="O22" s="4">
        <v>553250000</v>
      </c>
      <c r="P22" s="4">
        <v>522650000</v>
      </c>
    </row>
    <row r="23" spans="2:16" ht="36" customHeight="1">
      <c r="B23" s="716"/>
      <c r="C23" s="2" t="s">
        <v>638</v>
      </c>
      <c r="D23" s="14" t="s">
        <v>667</v>
      </c>
      <c r="E23" s="4">
        <v>9040000</v>
      </c>
      <c r="F23" s="4">
        <v>9040000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9040000</v>
      </c>
      <c r="P23" s="4">
        <v>9040000</v>
      </c>
    </row>
    <row r="24" spans="2:16" ht="30">
      <c r="B24" s="716"/>
      <c r="C24" s="2" t="s">
        <v>639</v>
      </c>
      <c r="D24" s="14" t="s">
        <v>668</v>
      </c>
      <c r="E24" s="4">
        <v>198960000</v>
      </c>
      <c r="F24" s="4">
        <v>248060000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198960000</v>
      </c>
      <c r="P24" s="4">
        <v>248060000</v>
      </c>
    </row>
    <row r="25" spans="2:16">
      <c r="B25" s="716" t="s">
        <v>640</v>
      </c>
      <c r="C25" s="2"/>
      <c r="D25" s="36" t="s">
        <v>669</v>
      </c>
      <c r="E25" s="34">
        <f>SUM(E26:E27)</f>
        <v>558286000</v>
      </c>
      <c r="F25" s="34">
        <f>SUM(F26:F27)</f>
        <v>613264000</v>
      </c>
      <c r="G25" s="34">
        <v>0</v>
      </c>
      <c r="H25" s="34">
        <v>0</v>
      </c>
      <c r="I25" s="34">
        <f>SUM(I26:I27)</f>
        <v>200000</v>
      </c>
      <c r="J25" s="34">
        <f>SUM(J26:J27)</f>
        <v>200000</v>
      </c>
      <c r="K25" s="34">
        <v>0</v>
      </c>
      <c r="L25" s="34">
        <v>0</v>
      </c>
      <c r="M25" s="34">
        <v>0</v>
      </c>
      <c r="N25" s="34">
        <v>0</v>
      </c>
      <c r="O25" s="34">
        <f>SUM(O26:O27)</f>
        <v>558486000</v>
      </c>
      <c r="P25" s="34">
        <f>SUM(P26:P27)</f>
        <v>613464000</v>
      </c>
    </row>
    <row r="26" spans="2:16">
      <c r="B26" s="716"/>
      <c r="C26" s="2" t="s">
        <v>641</v>
      </c>
      <c r="D26" s="1" t="s">
        <v>670</v>
      </c>
      <c r="E26" s="4">
        <v>6134000</v>
      </c>
      <c r="F26" s="4">
        <v>6199000</v>
      </c>
      <c r="G26" s="4">
        <v>0</v>
      </c>
      <c r="H26" s="4">
        <v>0</v>
      </c>
      <c r="I26" s="4">
        <v>200000</v>
      </c>
      <c r="J26" s="4">
        <v>200000</v>
      </c>
      <c r="K26" s="4">
        <v>0</v>
      </c>
      <c r="L26" s="4">
        <v>0</v>
      </c>
      <c r="M26" s="4">
        <v>0</v>
      </c>
      <c r="N26" s="4">
        <v>0</v>
      </c>
      <c r="O26" s="4">
        <v>6334000</v>
      </c>
      <c r="P26" s="4">
        <v>6399000</v>
      </c>
    </row>
    <row r="27" spans="2:16" ht="32.25" customHeight="1">
      <c r="B27" s="716"/>
      <c r="C27" s="2" t="s">
        <v>642</v>
      </c>
      <c r="D27" s="14" t="s">
        <v>671</v>
      </c>
      <c r="E27" s="4">
        <v>552152000</v>
      </c>
      <c r="F27" s="4">
        <v>607065000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552152000</v>
      </c>
      <c r="P27" s="4">
        <v>607065000</v>
      </c>
    </row>
    <row r="28" spans="2:16">
      <c r="B28" s="716" t="s">
        <v>643</v>
      </c>
      <c r="C28" s="2"/>
      <c r="D28" s="36" t="s">
        <v>672</v>
      </c>
      <c r="E28" s="34">
        <f>SUM(E29:E33)</f>
        <v>461778000</v>
      </c>
      <c r="F28" s="34">
        <f>SUM(F29:F33)</f>
        <v>888778000</v>
      </c>
      <c r="G28" s="34">
        <f>SUM(G29:G33)</f>
        <v>8027000</v>
      </c>
      <c r="H28" s="34">
        <f>SUM(H29:H33)</f>
        <v>8027000</v>
      </c>
      <c r="I28" s="34">
        <v>0</v>
      </c>
      <c r="J28" s="34">
        <f t="shared" ref="J28:P28" si="0">SUM(J29:J33)</f>
        <v>21000000</v>
      </c>
      <c r="K28" s="34">
        <f t="shared" si="0"/>
        <v>2310718000</v>
      </c>
      <c r="L28" s="34">
        <f t="shared" si="0"/>
        <v>2310718000</v>
      </c>
      <c r="M28" s="34">
        <f t="shared" si="0"/>
        <v>2445510000</v>
      </c>
      <c r="N28" s="34">
        <f t="shared" si="0"/>
        <v>2846172000</v>
      </c>
      <c r="O28" s="34">
        <f t="shared" si="0"/>
        <v>5226033000</v>
      </c>
      <c r="P28" s="34">
        <f t="shared" si="0"/>
        <v>6074695000</v>
      </c>
    </row>
    <row r="29" spans="2:16" ht="34.5" customHeight="1">
      <c r="B29" s="716"/>
      <c r="C29" s="2" t="s">
        <v>644</v>
      </c>
      <c r="D29" s="14" t="s">
        <v>673</v>
      </c>
      <c r="E29" s="4">
        <v>218322000</v>
      </c>
      <c r="F29" s="4">
        <v>388054000</v>
      </c>
      <c r="G29" s="4">
        <v>0</v>
      </c>
      <c r="H29" s="4">
        <v>0</v>
      </c>
      <c r="I29" s="4">
        <v>0</v>
      </c>
      <c r="J29" s="4">
        <v>15300000</v>
      </c>
      <c r="K29" s="4">
        <v>0</v>
      </c>
      <c r="L29" s="4">
        <v>0</v>
      </c>
      <c r="M29" s="4">
        <v>1058841000</v>
      </c>
      <c r="N29" s="4">
        <v>1327979000</v>
      </c>
      <c r="O29" s="4">
        <v>1277163000</v>
      </c>
      <c r="P29" s="4">
        <v>1731333000</v>
      </c>
    </row>
    <row r="30" spans="2:16">
      <c r="B30" s="716"/>
      <c r="C30" s="2" t="s">
        <v>645</v>
      </c>
      <c r="D30" s="1" t="s">
        <v>674</v>
      </c>
      <c r="E30" s="4">
        <v>25715000</v>
      </c>
      <c r="F30" s="4">
        <v>30715000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29751000</v>
      </c>
      <c r="N30" s="4">
        <v>35085000</v>
      </c>
      <c r="O30" s="4">
        <v>55466000</v>
      </c>
      <c r="P30" s="4">
        <v>65800000</v>
      </c>
    </row>
    <row r="31" spans="2:16">
      <c r="B31" s="716"/>
      <c r="C31" s="2" t="s">
        <v>646</v>
      </c>
      <c r="D31" s="1" t="s">
        <v>675</v>
      </c>
      <c r="E31" s="4">
        <v>122600000</v>
      </c>
      <c r="F31" s="4">
        <v>331026000</v>
      </c>
      <c r="G31" s="4">
        <v>0</v>
      </c>
      <c r="H31" s="4">
        <v>0</v>
      </c>
      <c r="I31" s="4">
        <v>0</v>
      </c>
      <c r="J31" s="4">
        <v>0</v>
      </c>
      <c r="K31" s="4">
        <v>2310718000</v>
      </c>
      <c r="L31" s="4">
        <v>2310718000</v>
      </c>
      <c r="M31" s="4">
        <v>1122267000</v>
      </c>
      <c r="N31" s="4">
        <v>1130767000</v>
      </c>
      <c r="O31" s="4">
        <v>3555585000</v>
      </c>
      <c r="P31" s="4">
        <v>3772511000</v>
      </c>
    </row>
    <row r="32" spans="2:16">
      <c r="B32" s="716"/>
      <c r="C32" s="2" t="s">
        <v>647</v>
      </c>
      <c r="D32" s="1" t="s">
        <v>676</v>
      </c>
      <c r="E32" s="4">
        <v>43141000</v>
      </c>
      <c r="F32" s="4">
        <v>86983000</v>
      </c>
      <c r="G32" s="4">
        <v>8027000</v>
      </c>
      <c r="H32" s="4">
        <v>8027000</v>
      </c>
      <c r="I32" s="4">
        <v>0</v>
      </c>
      <c r="J32" s="4">
        <v>5700000</v>
      </c>
      <c r="K32" s="4">
        <v>0</v>
      </c>
      <c r="L32" s="4">
        <v>0</v>
      </c>
      <c r="M32" s="4">
        <v>167191000</v>
      </c>
      <c r="N32" s="4">
        <v>284881000</v>
      </c>
      <c r="O32" s="4">
        <v>218359000</v>
      </c>
      <c r="P32" s="4">
        <v>385591000</v>
      </c>
    </row>
    <row r="33" spans="2:16">
      <c r="B33" s="716"/>
      <c r="C33" s="2" t="s">
        <v>648</v>
      </c>
      <c r="D33" s="1" t="s">
        <v>677</v>
      </c>
      <c r="E33" s="4">
        <v>52000000</v>
      </c>
      <c r="F33" s="4">
        <v>52000000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67460000</v>
      </c>
      <c r="N33" s="4">
        <v>67460000</v>
      </c>
      <c r="O33" s="4">
        <v>119460000</v>
      </c>
      <c r="P33" s="4">
        <v>119460000</v>
      </c>
    </row>
    <row r="34" spans="2:16" ht="30">
      <c r="B34" s="716" t="s">
        <v>649</v>
      </c>
      <c r="C34" s="2"/>
      <c r="D34" s="36" t="s">
        <v>678</v>
      </c>
      <c r="E34" s="34">
        <f>SUM(E35)</f>
        <v>123120000</v>
      </c>
      <c r="F34" s="34">
        <f>SUM(F35)</f>
        <v>141620000</v>
      </c>
      <c r="G34" s="34">
        <f>SUM(G35)</f>
        <v>10534000</v>
      </c>
      <c r="H34" s="34">
        <f>SUM(H35)</f>
        <v>10534000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f>SUM(O35)</f>
        <v>133654000</v>
      </c>
      <c r="P34" s="34">
        <f>SUM(P35)</f>
        <v>152154000</v>
      </c>
    </row>
    <row r="35" spans="2:16">
      <c r="B35" s="716"/>
      <c r="C35" s="2" t="s">
        <v>650</v>
      </c>
      <c r="D35" s="1" t="s">
        <v>679</v>
      </c>
      <c r="E35" s="4">
        <v>123120000</v>
      </c>
      <c r="F35" s="4">
        <v>141620000</v>
      </c>
      <c r="G35" s="4">
        <v>10534000</v>
      </c>
      <c r="H35" s="4">
        <v>10534000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133654000</v>
      </c>
      <c r="P35" s="4">
        <v>152154000</v>
      </c>
    </row>
    <row r="36" spans="2:16">
      <c r="B36" s="716" t="s">
        <v>680</v>
      </c>
      <c r="C36" s="1"/>
      <c r="D36" s="36" t="s">
        <v>675</v>
      </c>
      <c r="E36" s="34">
        <f>SUM(E37)</f>
        <v>116723000</v>
      </c>
      <c r="F36" s="34">
        <f>SUM(F37)</f>
        <v>146723000</v>
      </c>
      <c r="G36" s="34">
        <f>SUM(G37)</f>
        <v>2000000</v>
      </c>
      <c r="H36" s="34">
        <f>SUM(H37)</f>
        <v>2000000</v>
      </c>
      <c r="I36" s="67">
        <v>0</v>
      </c>
      <c r="J36" s="67">
        <v>0</v>
      </c>
      <c r="K36" s="67">
        <v>0</v>
      </c>
      <c r="L36" s="67">
        <v>0</v>
      </c>
      <c r="M36" s="34">
        <v>0</v>
      </c>
      <c r="N36" s="34">
        <v>0</v>
      </c>
      <c r="O36" s="34">
        <f>SUM(O37)</f>
        <v>118723000</v>
      </c>
      <c r="P36" s="34">
        <f>SUM(P37)</f>
        <v>148723000</v>
      </c>
    </row>
    <row r="37" spans="2:16">
      <c r="B37" s="716"/>
      <c r="C37" s="1" t="s">
        <v>681</v>
      </c>
      <c r="D37" s="1" t="s">
        <v>693</v>
      </c>
      <c r="E37" s="4">
        <v>116723000</v>
      </c>
      <c r="F37" s="4">
        <v>146723000</v>
      </c>
      <c r="G37" s="4">
        <v>2000000</v>
      </c>
      <c r="H37" s="4">
        <v>2000000</v>
      </c>
      <c r="I37" s="1">
        <v>0</v>
      </c>
      <c r="J37" s="1">
        <v>0</v>
      </c>
      <c r="K37" s="1">
        <v>0</v>
      </c>
      <c r="L37" s="1">
        <v>0</v>
      </c>
      <c r="M37" s="4">
        <v>0</v>
      </c>
      <c r="N37" s="4">
        <v>0</v>
      </c>
      <c r="O37" s="4">
        <v>118723000</v>
      </c>
      <c r="P37" s="4">
        <v>148723000</v>
      </c>
    </row>
    <row r="38" spans="2:16">
      <c r="B38" s="716" t="s">
        <v>682</v>
      </c>
      <c r="C38" s="1"/>
      <c r="D38" s="36" t="s">
        <v>694</v>
      </c>
      <c r="E38" s="34">
        <f>SUM(E39)</f>
        <v>62245000</v>
      </c>
      <c r="F38" s="34">
        <f>SUM(F39)</f>
        <v>62245000</v>
      </c>
      <c r="G38" s="34">
        <f>SUM(G39)</f>
        <v>122300000</v>
      </c>
      <c r="H38" s="34">
        <f>SUM(H39)</f>
        <v>122300000</v>
      </c>
      <c r="I38" s="67">
        <v>0</v>
      </c>
      <c r="J38" s="67">
        <v>0</v>
      </c>
      <c r="K38" s="67">
        <v>0</v>
      </c>
      <c r="L38" s="67">
        <v>0</v>
      </c>
      <c r="M38" s="34">
        <f>SUM(M39)</f>
        <v>29800000</v>
      </c>
      <c r="N38" s="34">
        <f>SUM(N39)</f>
        <v>29800000</v>
      </c>
      <c r="O38" s="34">
        <f>SUM(O39)</f>
        <v>214345000</v>
      </c>
      <c r="P38" s="34">
        <f>SUM(P39)</f>
        <v>214345000</v>
      </c>
    </row>
    <row r="39" spans="2:16">
      <c r="B39" s="716"/>
      <c r="C39" s="1" t="s">
        <v>683</v>
      </c>
      <c r="D39" s="1" t="s">
        <v>694</v>
      </c>
      <c r="E39" s="4">
        <v>62245000</v>
      </c>
      <c r="F39" s="4">
        <v>62245000</v>
      </c>
      <c r="G39" s="4">
        <v>122300000</v>
      </c>
      <c r="H39" s="4">
        <v>122300000</v>
      </c>
      <c r="I39" s="1">
        <v>0</v>
      </c>
      <c r="J39" s="1">
        <v>0</v>
      </c>
      <c r="K39" s="1">
        <v>0</v>
      </c>
      <c r="L39" s="1">
        <v>0</v>
      </c>
      <c r="M39" s="4">
        <v>29800000</v>
      </c>
      <c r="N39" s="4">
        <v>29800000</v>
      </c>
      <c r="O39" s="4">
        <v>214345000</v>
      </c>
      <c r="P39" s="4">
        <v>214345000</v>
      </c>
    </row>
    <row r="40" spans="2:16">
      <c r="B40" s="716" t="s">
        <v>684</v>
      </c>
      <c r="C40" s="1"/>
      <c r="D40" s="36" t="s">
        <v>695</v>
      </c>
      <c r="E40" s="34">
        <f>SUM(E41:E48)</f>
        <v>410229000</v>
      </c>
      <c r="F40" s="34">
        <f>SUM(F41:F48)</f>
        <v>513229000</v>
      </c>
      <c r="G40" s="34">
        <v>0</v>
      </c>
      <c r="H40" s="34">
        <v>0</v>
      </c>
      <c r="I40" s="67">
        <v>0</v>
      </c>
      <c r="J40" s="67">
        <v>0</v>
      </c>
      <c r="K40" s="34">
        <f>SUM(K41:K48)</f>
        <v>130210000</v>
      </c>
      <c r="L40" s="34">
        <f>SUM(L41:L48)</f>
        <v>314710000</v>
      </c>
      <c r="M40" s="34">
        <v>0</v>
      </c>
      <c r="N40" s="34">
        <v>0</v>
      </c>
      <c r="O40" s="34">
        <f>SUM(O41:O48)</f>
        <v>540439000</v>
      </c>
      <c r="P40" s="34">
        <f>SUM(P41:P48)</f>
        <v>827939000</v>
      </c>
    </row>
    <row r="41" spans="2:16">
      <c r="B41" s="716"/>
      <c r="C41" s="1" t="s">
        <v>685</v>
      </c>
      <c r="D41" s="1" t="s">
        <v>696</v>
      </c>
      <c r="E41" s="4">
        <v>142000000</v>
      </c>
      <c r="F41" s="4">
        <v>142000000</v>
      </c>
      <c r="G41" s="4">
        <v>0</v>
      </c>
      <c r="H41" s="4">
        <v>0</v>
      </c>
      <c r="I41" s="1">
        <v>0</v>
      </c>
      <c r="J41" s="1">
        <v>0</v>
      </c>
      <c r="K41" s="4">
        <v>0</v>
      </c>
      <c r="L41" s="4">
        <v>0</v>
      </c>
      <c r="M41" s="4">
        <v>0</v>
      </c>
      <c r="N41" s="4">
        <v>0</v>
      </c>
      <c r="O41" s="4">
        <v>142000000</v>
      </c>
      <c r="P41" s="4">
        <v>142000000</v>
      </c>
    </row>
    <row r="42" spans="2:16">
      <c r="B42" s="716"/>
      <c r="C42" s="1" t="s">
        <v>686</v>
      </c>
      <c r="D42" s="1" t="s">
        <v>697</v>
      </c>
      <c r="E42" s="4">
        <v>30000000</v>
      </c>
      <c r="F42" s="4">
        <v>25500000</v>
      </c>
      <c r="G42" s="4">
        <v>0</v>
      </c>
      <c r="H42" s="4">
        <v>0</v>
      </c>
      <c r="I42" s="1">
        <v>0</v>
      </c>
      <c r="J42" s="1">
        <v>0</v>
      </c>
      <c r="K42" s="4">
        <v>0</v>
      </c>
      <c r="L42" s="4">
        <v>0</v>
      </c>
      <c r="M42" s="4">
        <v>0</v>
      </c>
      <c r="N42" s="4">
        <v>0</v>
      </c>
      <c r="O42" s="4">
        <v>30000000</v>
      </c>
      <c r="P42" s="4">
        <v>25500000</v>
      </c>
    </row>
    <row r="43" spans="2:16" ht="34.5" customHeight="1">
      <c r="B43" s="716"/>
      <c r="C43" s="1" t="s">
        <v>687</v>
      </c>
      <c r="D43" s="14" t="s">
        <v>698</v>
      </c>
      <c r="E43" s="4">
        <v>103072000</v>
      </c>
      <c r="F43" s="4">
        <v>103072000</v>
      </c>
      <c r="G43" s="4">
        <v>0</v>
      </c>
      <c r="H43" s="4">
        <v>0</v>
      </c>
      <c r="I43" s="1">
        <v>0</v>
      </c>
      <c r="J43" s="1">
        <v>0</v>
      </c>
      <c r="K43" s="4">
        <v>100000000</v>
      </c>
      <c r="L43" s="4">
        <v>284500000</v>
      </c>
      <c r="M43" s="4">
        <v>0</v>
      </c>
      <c r="N43" s="4">
        <v>0</v>
      </c>
      <c r="O43" s="4">
        <v>203072000</v>
      </c>
      <c r="P43" s="4">
        <v>387572000</v>
      </c>
    </row>
    <row r="44" spans="2:16">
      <c r="B44" s="716"/>
      <c r="C44" s="1" t="s">
        <v>688</v>
      </c>
      <c r="D44" s="1" t="s">
        <v>699</v>
      </c>
      <c r="E44" s="4">
        <v>40000000</v>
      </c>
      <c r="F44" s="4">
        <v>40000000</v>
      </c>
      <c r="G44" s="4">
        <v>0</v>
      </c>
      <c r="H44" s="4">
        <v>0</v>
      </c>
      <c r="I44" s="1">
        <v>0</v>
      </c>
      <c r="J44" s="1">
        <v>0</v>
      </c>
      <c r="K44" s="4">
        <v>0</v>
      </c>
      <c r="L44" s="4">
        <v>0</v>
      </c>
      <c r="M44" s="4">
        <v>0</v>
      </c>
      <c r="N44" s="4">
        <v>0</v>
      </c>
      <c r="O44" s="4">
        <v>40000000</v>
      </c>
      <c r="P44" s="4">
        <v>40000000</v>
      </c>
    </row>
    <row r="45" spans="2:16">
      <c r="B45" s="716"/>
      <c r="C45" s="1" t="s">
        <v>689</v>
      </c>
      <c r="D45" s="1" t="s">
        <v>700</v>
      </c>
      <c r="E45" s="4">
        <v>25000000</v>
      </c>
      <c r="F45" s="4">
        <v>25000000</v>
      </c>
      <c r="G45" s="4">
        <v>0</v>
      </c>
      <c r="H45" s="4">
        <v>0</v>
      </c>
      <c r="I45" s="1">
        <v>0</v>
      </c>
      <c r="J45" s="1">
        <v>0</v>
      </c>
      <c r="K45" s="4">
        <v>0</v>
      </c>
      <c r="L45" s="4">
        <v>0</v>
      </c>
      <c r="M45" s="4">
        <v>0</v>
      </c>
      <c r="N45" s="4">
        <v>0</v>
      </c>
      <c r="O45" s="4">
        <v>25000000</v>
      </c>
      <c r="P45" s="4">
        <v>25000000</v>
      </c>
    </row>
    <row r="46" spans="2:16" ht="32.25" customHeight="1">
      <c r="B46" s="716"/>
      <c r="C46" s="1" t="s">
        <v>690</v>
      </c>
      <c r="D46" s="14" t="s">
        <v>701</v>
      </c>
      <c r="E46" s="4">
        <v>21279000</v>
      </c>
      <c r="F46" s="4">
        <v>21279000</v>
      </c>
      <c r="G46" s="4">
        <v>0</v>
      </c>
      <c r="H46" s="4">
        <v>0</v>
      </c>
      <c r="I46" s="1">
        <v>0</v>
      </c>
      <c r="J46" s="1">
        <v>0</v>
      </c>
      <c r="K46" s="4">
        <v>30210000</v>
      </c>
      <c r="L46" s="4">
        <v>30210000</v>
      </c>
      <c r="M46" s="4">
        <v>0</v>
      </c>
      <c r="N46" s="4">
        <v>0</v>
      </c>
      <c r="O46" s="4">
        <v>51489000</v>
      </c>
      <c r="P46" s="4">
        <v>51489000</v>
      </c>
    </row>
    <row r="47" spans="2:16">
      <c r="B47" s="716"/>
      <c r="C47" s="1" t="s">
        <v>691</v>
      </c>
      <c r="D47" s="1" t="s">
        <v>702</v>
      </c>
      <c r="E47" s="4">
        <v>2600000</v>
      </c>
      <c r="F47" s="4">
        <v>2100000</v>
      </c>
      <c r="G47" s="4">
        <v>0</v>
      </c>
      <c r="H47" s="4">
        <v>0</v>
      </c>
      <c r="I47" s="1">
        <v>0</v>
      </c>
      <c r="J47" s="1">
        <v>0</v>
      </c>
      <c r="K47" s="4">
        <v>0</v>
      </c>
      <c r="L47" s="4">
        <v>0</v>
      </c>
      <c r="M47" s="4">
        <v>0</v>
      </c>
      <c r="N47" s="4">
        <v>0</v>
      </c>
      <c r="O47" s="4">
        <v>2600000</v>
      </c>
      <c r="P47" s="4">
        <v>2100000</v>
      </c>
    </row>
    <row r="48" spans="2:16" ht="30.75" thickBot="1">
      <c r="B48" s="692"/>
      <c r="C48" s="68" t="s">
        <v>692</v>
      </c>
      <c r="D48" s="59" t="s">
        <v>703</v>
      </c>
      <c r="E48" s="60">
        <v>46278000</v>
      </c>
      <c r="F48" s="60">
        <v>154278000</v>
      </c>
      <c r="G48" s="60">
        <v>0</v>
      </c>
      <c r="H48" s="60">
        <v>0</v>
      </c>
      <c r="I48" s="68">
        <v>0</v>
      </c>
      <c r="J48" s="68">
        <v>0</v>
      </c>
      <c r="K48" s="60">
        <v>0</v>
      </c>
      <c r="L48" s="60">
        <v>0</v>
      </c>
      <c r="M48" s="60">
        <v>0</v>
      </c>
      <c r="N48" s="60">
        <v>0</v>
      </c>
      <c r="O48" s="60">
        <v>46278000</v>
      </c>
      <c r="P48" s="60">
        <v>154278000</v>
      </c>
    </row>
    <row r="49" spans="2:16" ht="15.75" thickBot="1">
      <c r="B49" s="719" t="s">
        <v>604</v>
      </c>
      <c r="C49" s="720"/>
      <c r="D49" s="69"/>
      <c r="E49" s="70">
        <f t="shared" ref="E49:P49" si="1">SUM(E40+E38+E36+E34+E28+E25+E17+E13+E11+E9+E6)</f>
        <v>20875108000</v>
      </c>
      <c r="F49" s="70">
        <f t="shared" si="1"/>
        <v>21742391000</v>
      </c>
      <c r="G49" s="70">
        <f t="shared" si="1"/>
        <v>142861000</v>
      </c>
      <c r="H49" s="70">
        <f t="shared" si="1"/>
        <v>142861000</v>
      </c>
      <c r="I49" s="70">
        <f t="shared" si="1"/>
        <v>17030000</v>
      </c>
      <c r="J49" s="70">
        <f t="shared" si="1"/>
        <v>38030000</v>
      </c>
      <c r="K49" s="70">
        <f t="shared" si="1"/>
        <v>3551435000</v>
      </c>
      <c r="L49" s="70">
        <f t="shared" si="1"/>
        <v>3489942000</v>
      </c>
      <c r="M49" s="70">
        <f t="shared" si="1"/>
        <v>2475310000</v>
      </c>
      <c r="N49" s="70">
        <f t="shared" si="1"/>
        <v>2875972000</v>
      </c>
      <c r="O49" s="70">
        <f t="shared" si="1"/>
        <v>27061744000</v>
      </c>
      <c r="P49" s="71">
        <f t="shared" si="1"/>
        <v>28289196000</v>
      </c>
    </row>
  </sheetData>
  <mergeCells count="21">
    <mergeCell ref="B49:C49"/>
    <mergeCell ref="B40:B48"/>
    <mergeCell ref="B36:B37"/>
    <mergeCell ref="B38:B39"/>
    <mergeCell ref="B28:B33"/>
    <mergeCell ref="B34:B35"/>
    <mergeCell ref="B25:B27"/>
    <mergeCell ref="B3:B5"/>
    <mergeCell ref="C3:C5"/>
    <mergeCell ref="D3:D5"/>
    <mergeCell ref="E3:P3"/>
    <mergeCell ref="E4:H4"/>
    <mergeCell ref="I4:J4"/>
    <mergeCell ref="K4:L4"/>
    <mergeCell ref="M4:N4"/>
    <mergeCell ref="O4:P4"/>
    <mergeCell ref="B6:B8"/>
    <mergeCell ref="B9:B10"/>
    <mergeCell ref="B11:B12"/>
    <mergeCell ref="B13:B16"/>
    <mergeCell ref="B17:B24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>
  <dimension ref="B2:I47"/>
  <sheetViews>
    <sheetView topLeftCell="A37" workbookViewId="0">
      <selection activeCell="G26" sqref="G26"/>
    </sheetView>
  </sheetViews>
  <sheetFormatPr defaultRowHeight="12.75"/>
  <cols>
    <col min="1" max="5" width="9.140625" style="540"/>
    <col min="6" max="9" width="10.85546875" style="540" bestFit="1" customWidth="1"/>
    <col min="10" max="16384" width="9.140625" style="540"/>
  </cols>
  <sheetData>
    <row r="2" spans="2:9">
      <c r="B2" s="854" t="s">
        <v>1536</v>
      </c>
      <c r="C2" s="854"/>
      <c r="D2" s="854"/>
      <c r="E2" s="854"/>
      <c r="F2" s="854"/>
      <c r="G2" s="854"/>
      <c r="H2" s="854"/>
      <c r="I2" s="854"/>
    </row>
    <row r="3" spans="2:9">
      <c r="B3" s="545"/>
      <c r="C3" s="545"/>
      <c r="D3" s="545"/>
      <c r="E3" s="545"/>
      <c r="F3" s="545"/>
      <c r="G3" s="545"/>
      <c r="H3" s="545"/>
      <c r="I3" s="545"/>
    </row>
    <row r="4" spans="2:9">
      <c r="B4" s="545"/>
      <c r="C4" s="545"/>
      <c r="D4" s="545"/>
      <c r="E4" s="545"/>
      <c r="F4" s="545"/>
      <c r="G4" s="545"/>
      <c r="H4" s="545"/>
      <c r="I4" s="545"/>
    </row>
    <row r="5" spans="2:9">
      <c r="B5" s="859" t="s">
        <v>1537</v>
      </c>
      <c r="C5" s="859"/>
      <c r="D5" s="859"/>
      <c r="E5" s="859"/>
      <c r="F5" s="859"/>
      <c r="G5" s="859"/>
      <c r="H5" s="859"/>
      <c r="I5" s="859"/>
    </row>
    <row r="7" spans="2:9">
      <c r="B7" s="856" t="s">
        <v>705</v>
      </c>
      <c r="C7" s="856"/>
      <c r="D7" s="856"/>
      <c r="E7" s="856"/>
      <c r="F7" s="856" t="s">
        <v>1532</v>
      </c>
      <c r="G7" s="856"/>
      <c r="H7" s="856"/>
      <c r="I7" s="856"/>
    </row>
    <row r="8" spans="2:9">
      <c r="B8" s="856"/>
      <c r="C8" s="856"/>
      <c r="D8" s="856"/>
      <c r="E8" s="856"/>
      <c r="F8" s="856">
        <v>2015</v>
      </c>
      <c r="G8" s="856"/>
      <c r="H8" s="520">
        <v>2016</v>
      </c>
      <c r="I8" s="520">
        <v>2017</v>
      </c>
    </row>
    <row r="9" spans="2:9">
      <c r="B9" s="856" t="s">
        <v>348</v>
      </c>
      <c r="C9" s="856"/>
      <c r="D9" s="856"/>
      <c r="E9" s="856"/>
      <c r="F9" s="520" t="s">
        <v>356</v>
      </c>
      <c r="G9" s="520" t="s">
        <v>444</v>
      </c>
      <c r="H9" s="840"/>
      <c r="I9" s="841"/>
    </row>
    <row r="10" spans="2:9">
      <c r="B10" s="856"/>
      <c r="C10" s="856"/>
      <c r="D10" s="856"/>
      <c r="E10" s="856"/>
      <c r="F10" s="856"/>
      <c r="G10" s="856"/>
      <c r="H10" s="856"/>
      <c r="I10" s="856"/>
    </row>
    <row r="11" spans="2:9">
      <c r="B11" s="856" t="s">
        <v>714</v>
      </c>
      <c r="C11" s="856"/>
      <c r="D11" s="856"/>
      <c r="E11" s="856"/>
      <c r="F11" s="541">
        <f>F12</f>
        <v>7000000</v>
      </c>
      <c r="G11" s="541">
        <f>G12</f>
        <v>7000000</v>
      </c>
      <c r="H11" s="541">
        <f>H12</f>
        <v>13000000</v>
      </c>
      <c r="I11" s="541">
        <f>I12</f>
        <v>15000000</v>
      </c>
    </row>
    <row r="12" spans="2:9">
      <c r="B12" s="520">
        <v>630</v>
      </c>
      <c r="C12" s="520">
        <v>42</v>
      </c>
      <c r="D12" s="856" t="s">
        <v>394</v>
      </c>
      <c r="E12" s="856"/>
      <c r="F12" s="525">
        <v>7000000</v>
      </c>
      <c r="G12" s="525">
        <v>7000000</v>
      </c>
      <c r="H12" s="525">
        <v>13000000</v>
      </c>
      <c r="I12" s="525">
        <v>15000000</v>
      </c>
    </row>
    <row r="13" spans="2:9" s="543" customFormat="1">
      <c r="B13" s="857"/>
      <c r="C13" s="857"/>
      <c r="D13" s="858" t="s">
        <v>338</v>
      </c>
      <c r="E13" s="858"/>
      <c r="F13" s="542">
        <f>F12</f>
        <v>7000000</v>
      </c>
      <c r="G13" s="542">
        <f>G12</f>
        <v>7000000</v>
      </c>
      <c r="H13" s="542">
        <f>H12</f>
        <v>13000000</v>
      </c>
      <c r="I13" s="542">
        <f>I12</f>
        <v>15000000</v>
      </c>
    </row>
    <row r="16" spans="2:9">
      <c r="B16" s="859" t="s">
        <v>1538</v>
      </c>
      <c r="C16" s="859"/>
      <c r="D16" s="859"/>
      <c r="E16" s="859"/>
      <c r="F16" s="859"/>
      <c r="G16" s="859"/>
      <c r="H16" s="859"/>
      <c r="I16" s="859"/>
    </row>
    <row r="18" spans="2:9">
      <c r="B18" s="856" t="s">
        <v>705</v>
      </c>
      <c r="C18" s="856"/>
      <c r="D18" s="856"/>
      <c r="E18" s="856"/>
      <c r="F18" s="856" t="s">
        <v>1532</v>
      </c>
      <c r="G18" s="856"/>
      <c r="H18" s="856"/>
      <c r="I18" s="856"/>
    </row>
    <row r="19" spans="2:9">
      <c r="B19" s="856"/>
      <c r="C19" s="856"/>
      <c r="D19" s="856"/>
      <c r="E19" s="856"/>
      <c r="F19" s="856">
        <v>2015</v>
      </c>
      <c r="G19" s="856"/>
      <c r="H19" s="520">
        <v>2016</v>
      </c>
      <c r="I19" s="520">
        <v>2017</v>
      </c>
    </row>
    <row r="20" spans="2:9">
      <c r="B20" s="856" t="s">
        <v>348</v>
      </c>
      <c r="C20" s="856"/>
      <c r="D20" s="856"/>
      <c r="E20" s="856"/>
      <c r="F20" s="520" t="s">
        <v>356</v>
      </c>
      <c r="G20" s="520" t="s">
        <v>444</v>
      </c>
      <c r="H20" s="840"/>
      <c r="I20" s="841"/>
    </row>
    <row r="21" spans="2:9">
      <c r="B21" s="856"/>
      <c r="C21" s="856"/>
      <c r="D21" s="856"/>
      <c r="E21" s="856"/>
      <c r="F21" s="856"/>
      <c r="G21" s="856"/>
      <c r="H21" s="856"/>
      <c r="I21" s="856"/>
    </row>
    <row r="22" spans="2:9">
      <c r="B22" s="857" t="s">
        <v>714</v>
      </c>
      <c r="C22" s="857"/>
      <c r="D22" s="856"/>
      <c r="E22" s="856"/>
      <c r="F22" s="541">
        <f>F23</f>
        <v>72000000</v>
      </c>
      <c r="G22" s="541">
        <f>G23</f>
        <v>72000000</v>
      </c>
      <c r="H22" s="541">
        <f>H23</f>
        <v>212000000</v>
      </c>
      <c r="I22" s="541">
        <f>I23</f>
        <v>250000000</v>
      </c>
    </row>
    <row r="23" spans="2:9">
      <c r="B23" s="520">
        <v>630</v>
      </c>
      <c r="C23" s="520">
        <v>42</v>
      </c>
      <c r="D23" s="856" t="s">
        <v>394</v>
      </c>
      <c r="E23" s="856"/>
      <c r="F23" s="525">
        <v>72000000</v>
      </c>
      <c r="G23" s="525">
        <v>72000000</v>
      </c>
      <c r="H23" s="525">
        <v>212000000</v>
      </c>
      <c r="I23" s="525">
        <v>250000000</v>
      </c>
    </row>
    <row r="24" spans="2:9" s="543" customFormat="1">
      <c r="B24" s="857"/>
      <c r="C24" s="857"/>
      <c r="D24" s="858" t="s">
        <v>338</v>
      </c>
      <c r="E24" s="858"/>
      <c r="F24" s="542">
        <f>F23</f>
        <v>72000000</v>
      </c>
      <c r="G24" s="542">
        <f>G23</f>
        <v>72000000</v>
      </c>
      <c r="H24" s="542">
        <f>H23</f>
        <v>212000000</v>
      </c>
      <c r="I24" s="542">
        <f>I23</f>
        <v>250000000</v>
      </c>
    </row>
    <row r="27" spans="2:9">
      <c r="B27" s="859" t="s">
        <v>1539</v>
      </c>
      <c r="C27" s="859"/>
      <c r="D27" s="859"/>
      <c r="E27" s="859"/>
      <c r="F27" s="859"/>
      <c r="G27" s="859"/>
      <c r="H27" s="859"/>
      <c r="I27" s="859"/>
    </row>
    <row r="29" spans="2:9">
      <c r="B29" s="856" t="s">
        <v>705</v>
      </c>
      <c r="C29" s="856"/>
      <c r="D29" s="856"/>
      <c r="E29" s="856"/>
      <c r="F29" s="856" t="s">
        <v>1532</v>
      </c>
      <c r="G29" s="856"/>
      <c r="H29" s="856"/>
      <c r="I29" s="856"/>
    </row>
    <row r="30" spans="2:9">
      <c r="B30" s="856"/>
      <c r="C30" s="856"/>
      <c r="D30" s="856"/>
      <c r="E30" s="856"/>
      <c r="F30" s="856">
        <v>2015</v>
      </c>
      <c r="G30" s="856"/>
      <c r="H30" s="520">
        <v>2016</v>
      </c>
      <c r="I30" s="520">
        <v>2017</v>
      </c>
    </row>
    <row r="31" spans="2:9">
      <c r="B31" s="856" t="s">
        <v>348</v>
      </c>
      <c r="C31" s="856"/>
      <c r="D31" s="856"/>
      <c r="E31" s="856"/>
      <c r="F31" s="520" t="s">
        <v>356</v>
      </c>
      <c r="G31" s="520" t="s">
        <v>444</v>
      </c>
      <c r="H31" s="840"/>
      <c r="I31" s="841"/>
    </row>
    <row r="32" spans="2:9">
      <c r="B32" s="856"/>
      <c r="C32" s="856"/>
      <c r="D32" s="856"/>
      <c r="E32" s="856"/>
      <c r="F32" s="856"/>
      <c r="G32" s="856"/>
      <c r="H32" s="856"/>
      <c r="I32" s="856"/>
    </row>
    <row r="33" spans="2:9">
      <c r="B33" s="857" t="s">
        <v>714</v>
      </c>
      <c r="C33" s="857"/>
      <c r="D33" s="856"/>
      <c r="E33" s="856"/>
      <c r="F33" s="541">
        <f>SUM(F34:F35)</f>
        <v>59000000</v>
      </c>
      <c r="G33" s="541">
        <f>SUM(G34:G35)</f>
        <v>63000000</v>
      </c>
      <c r="H33" s="541">
        <f>SUM(H34:H35)</f>
        <v>93000000</v>
      </c>
      <c r="I33" s="541">
        <f>SUM(I34:I35)</f>
        <v>113000000</v>
      </c>
    </row>
    <row r="34" spans="2:9">
      <c r="B34" s="520">
        <v>630</v>
      </c>
      <c r="C34" s="520">
        <v>48</v>
      </c>
      <c r="D34" s="840" t="s">
        <v>430</v>
      </c>
      <c r="E34" s="841"/>
      <c r="F34" s="525">
        <v>46000000</v>
      </c>
      <c r="G34" s="525">
        <v>50000000</v>
      </c>
      <c r="H34" s="525">
        <v>80000000</v>
      </c>
      <c r="I34" s="525">
        <v>100000000</v>
      </c>
    </row>
    <row r="35" spans="2:9">
      <c r="B35" s="520">
        <v>631</v>
      </c>
      <c r="C35" s="520">
        <v>48</v>
      </c>
      <c r="D35" s="856" t="s">
        <v>430</v>
      </c>
      <c r="E35" s="856"/>
      <c r="F35" s="525">
        <v>13000000</v>
      </c>
      <c r="G35" s="525">
        <v>13000000</v>
      </c>
      <c r="H35" s="525">
        <v>13000000</v>
      </c>
      <c r="I35" s="525">
        <v>13000000</v>
      </c>
    </row>
    <row r="36" spans="2:9" s="543" customFormat="1">
      <c r="B36" s="857"/>
      <c r="C36" s="857"/>
      <c r="D36" s="858" t="s">
        <v>338</v>
      </c>
      <c r="E36" s="858"/>
      <c r="F36" s="542">
        <f>F33</f>
        <v>59000000</v>
      </c>
      <c r="G36" s="542">
        <f>G33</f>
        <v>63000000</v>
      </c>
      <c r="H36" s="542">
        <f>H33</f>
        <v>93000000</v>
      </c>
      <c r="I36" s="542">
        <f>I33</f>
        <v>113000000</v>
      </c>
    </row>
    <row r="39" spans="2:9">
      <c r="B39" s="859" t="s">
        <v>1540</v>
      </c>
      <c r="C39" s="859"/>
      <c r="D39" s="859"/>
      <c r="E39" s="859"/>
      <c r="F39" s="859"/>
      <c r="G39" s="859"/>
      <c r="H39" s="859"/>
      <c r="I39" s="859"/>
    </row>
    <row r="41" spans="2:9">
      <c r="B41" s="856" t="s">
        <v>705</v>
      </c>
      <c r="C41" s="856"/>
      <c r="D41" s="856"/>
      <c r="E41" s="856"/>
      <c r="F41" s="856" t="s">
        <v>1532</v>
      </c>
      <c r="G41" s="856"/>
      <c r="H41" s="856"/>
      <c r="I41" s="856"/>
    </row>
    <row r="42" spans="2:9">
      <c r="B42" s="856"/>
      <c r="C42" s="856"/>
      <c r="D42" s="856"/>
      <c r="E42" s="856"/>
      <c r="F42" s="856">
        <v>2015</v>
      </c>
      <c r="G42" s="856"/>
      <c r="H42" s="520">
        <v>2016</v>
      </c>
      <c r="I42" s="520">
        <v>2017</v>
      </c>
    </row>
    <row r="43" spans="2:9">
      <c r="B43" s="856" t="s">
        <v>348</v>
      </c>
      <c r="C43" s="856"/>
      <c r="D43" s="856"/>
      <c r="E43" s="856"/>
      <c r="F43" s="520" t="s">
        <v>356</v>
      </c>
      <c r="G43" s="520" t="s">
        <v>444</v>
      </c>
      <c r="H43" s="840"/>
      <c r="I43" s="841"/>
    </row>
    <row r="44" spans="2:9">
      <c r="B44" s="856"/>
      <c r="C44" s="856"/>
      <c r="D44" s="856"/>
      <c r="E44" s="856"/>
      <c r="F44" s="856"/>
      <c r="G44" s="856"/>
      <c r="H44" s="856"/>
      <c r="I44" s="856"/>
    </row>
    <row r="45" spans="2:9">
      <c r="B45" s="857" t="s">
        <v>714</v>
      </c>
      <c r="C45" s="857"/>
      <c r="D45" s="856"/>
      <c r="E45" s="856"/>
      <c r="F45" s="541">
        <f>F46</f>
        <v>365000000</v>
      </c>
      <c r="G45" s="541">
        <f>G46</f>
        <v>365000000</v>
      </c>
      <c r="H45" s="541">
        <f>H46</f>
        <v>470000000</v>
      </c>
      <c r="I45" s="541">
        <f>I46</f>
        <v>510000000</v>
      </c>
    </row>
    <row r="46" spans="2:9">
      <c r="B46" s="520">
        <v>630</v>
      </c>
      <c r="C46" s="520">
        <v>48</v>
      </c>
      <c r="D46" s="856" t="s">
        <v>430</v>
      </c>
      <c r="E46" s="856"/>
      <c r="F46" s="525">
        <v>365000000</v>
      </c>
      <c r="G46" s="525">
        <v>365000000</v>
      </c>
      <c r="H46" s="525">
        <v>470000000</v>
      </c>
      <c r="I46" s="525">
        <v>510000000</v>
      </c>
    </row>
    <row r="47" spans="2:9" s="543" customFormat="1">
      <c r="B47" s="857"/>
      <c r="C47" s="857"/>
      <c r="D47" s="858" t="s">
        <v>338</v>
      </c>
      <c r="E47" s="858"/>
      <c r="F47" s="542">
        <f>F45</f>
        <v>365000000</v>
      </c>
      <c r="G47" s="542">
        <f>G45</f>
        <v>365000000</v>
      </c>
      <c r="H47" s="542">
        <f>H45</f>
        <v>470000000</v>
      </c>
      <c r="I47" s="542">
        <f>I45</f>
        <v>510000000</v>
      </c>
    </row>
  </sheetData>
  <mergeCells count="58">
    <mergeCell ref="D46:E46"/>
    <mergeCell ref="B47:C47"/>
    <mergeCell ref="D47:E47"/>
    <mergeCell ref="B43:E43"/>
    <mergeCell ref="H43:I43"/>
    <mergeCell ref="B44:E44"/>
    <mergeCell ref="F44:I44"/>
    <mergeCell ref="B45:C45"/>
    <mergeCell ref="D45:E45"/>
    <mergeCell ref="B42:E42"/>
    <mergeCell ref="F42:G42"/>
    <mergeCell ref="B32:E32"/>
    <mergeCell ref="F32:I32"/>
    <mergeCell ref="B33:C33"/>
    <mergeCell ref="D33:E33"/>
    <mergeCell ref="D34:E34"/>
    <mergeCell ref="D35:E35"/>
    <mergeCell ref="B36:C36"/>
    <mergeCell ref="D36:E36"/>
    <mergeCell ref="B39:I39"/>
    <mergeCell ref="B41:E41"/>
    <mergeCell ref="F41:I41"/>
    <mergeCell ref="B29:E29"/>
    <mergeCell ref="F29:I29"/>
    <mergeCell ref="B30:E30"/>
    <mergeCell ref="F30:G30"/>
    <mergeCell ref="B31:E31"/>
    <mergeCell ref="H31:I31"/>
    <mergeCell ref="B27:I27"/>
    <mergeCell ref="B19:E19"/>
    <mergeCell ref="F19:G19"/>
    <mergeCell ref="B20:E20"/>
    <mergeCell ref="H20:I20"/>
    <mergeCell ref="B21:E21"/>
    <mergeCell ref="F21:I21"/>
    <mergeCell ref="B22:C22"/>
    <mergeCell ref="D22:E22"/>
    <mergeCell ref="D23:E23"/>
    <mergeCell ref="B24:C24"/>
    <mergeCell ref="D24:E24"/>
    <mergeCell ref="D12:E12"/>
    <mergeCell ref="B13:C13"/>
    <mergeCell ref="D13:E13"/>
    <mergeCell ref="B16:I16"/>
    <mergeCell ref="B18:E18"/>
    <mergeCell ref="F18:I18"/>
    <mergeCell ref="B9:E9"/>
    <mergeCell ref="H9:I9"/>
    <mergeCell ref="B10:E10"/>
    <mergeCell ref="F10:I10"/>
    <mergeCell ref="B11:C11"/>
    <mergeCell ref="D11:E11"/>
    <mergeCell ref="B2:I2"/>
    <mergeCell ref="B5:I5"/>
    <mergeCell ref="B7:E7"/>
    <mergeCell ref="F7:I7"/>
    <mergeCell ref="B8:E8"/>
    <mergeCell ref="F8:G8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G26" sqref="G26"/>
    </sheetView>
  </sheetViews>
  <sheetFormatPr defaultRowHeight="12.75"/>
  <cols>
    <col min="1" max="5" width="9.140625" style="540"/>
    <col min="6" max="6" width="11.5703125" style="540" customWidth="1"/>
    <col min="7" max="7" width="11.140625" style="540" customWidth="1"/>
    <col min="8" max="8" width="12.7109375" style="540" customWidth="1"/>
    <col min="9" max="9" width="11.7109375" style="540" customWidth="1"/>
    <col min="10" max="16384" width="9.140625" style="540"/>
  </cols>
  <sheetData>
    <row r="2" spans="2:9">
      <c r="B2" s="859" t="s">
        <v>1541</v>
      </c>
      <c r="C2" s="859"/>
      <c r="D2" s="859"/>
      <c r="E2" s="859"/>
      <c r="F2" s="859"/>
      <c r="G2" s="859"/>
      <c r="H2" s="859"/>
      <c r="I2" s="859"/>
    </row>
    <row r="4" spans="2:9">
      <c r="B4" s="859" t="s">
        <v>1542</v>
      </c>
      <c r="C4" s="859"/>
      <c r="D4" s="859"/>
      <c r="E4" s="859"/>
      <c r="F4" s="859"/>
      <c r="G4" s="859"/>
      <c r="H4" s="859"/>
      <c r="I4" s="859"/>
    </row>
    <row r="6" spans="2:9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>
      <c r="B9" s="856"/>
      <c r="C9" s="856"/>
      <c r="D9" s="856"/>
      <c r="E9" s="856"/>
      <c r="F9" s="856"/>
      <c r="G9" s="856"/>
      <c r="H9" s="856"/>
      <c r="I9" s="856"/>
    </row>
    <row r="10" spans="2:9">
      <c r="B10" s="857" t="s">
        <v>714</v>
      </c>
      <c r="C10" s="857"/>
      <c r="D10" s="856"/>
      <c r="E10" s="856"/>
      <c r="F10" s="541">
        <f>F11</f>
        <v>2000000</v>
      </c>
      <c r="G10" s="541">
        <f>G11</f>
        <v>2000000</v>
      </c>
      <c r="H10" s="541">
        <f>H11</f>
        <v>480000</v>
      </c>
      <c r="I10" s="541">
        <f>I11</f>
        <v>600000</v>
      </c>
    </row>
    <row r="11" spans="2:9">
      <c r="B11" s="520">
        <v>630</v>
      </c>
      <c r="C11" s="520">
        <v>42</v>
      </c>
      <c r="D11" s="856" t="s">
        <v>394</v>
      </c>
      <c r="E11" s="856"/>
      <c r="F11" s="525">
        <v>2000000</v>
      </c>
      <c r="G11" s="525">
        <v>2000000</v>
      </c>
      <c r="H11" s="525">
        <v>480000</v>
      </c>
      <c r="I11" s="525">
        <v>600000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2000000</v>
      </c>
      <c r="G12" s="542">
        <f>G10</f>
        <v>2000000</v>
      </c>
      <c r="H12" s="542">
        <f>H10</f>
        <v>480000</v>
      </c>
      <c r="I12" s="542">
        <f>I10</f>
        <v>600000</v>
      </c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>
  <dimension ref="B2:I24"/>
  <sheetViews>
    <sheetView workbookViewId="0">
      <selection activeCell="G23" sqref="G23"/>
    </sheetView>
  </sheetViews>
  <sheetFormatPr defaultRowHeight="12.75"/>
  <cols>
    <col min="1" max="5" width="9.140625" style="546"/>
    <col min="6" max="9" width="10.85546875" style="546" bestFit="1" customWidth="1"/>
    <col min="10" max="16384" width="9.140625" style="546"/>
  </cols>
  <sheetData>
    <row r="2" spans="2:9">
      <c r="B2" s="860" t="s">
        <v>1543</v>
      </c>
      <c r="C2" s="860"/>
      <c r="D2" s="861" t="s">
        <v>471</v>
      </c>
      <c r="E2" s="861"/>
      <c r="F2" s="861"/>
      <c r="G2" s="861"/>
      <c r="H2" s="861"/>
      <c r="I2" s="861"/>
    </row>
    <row r="3" spans="2:9">
      <c r="B3" s="547"/>
      <c r="C3" s="547"/>
      <c r="D3" s="547"/>
      <c r="E3" s="547"/>
      <c r="F3" s="547"/>
      <c r="G3" s="547"/>
      <c r="H3" s="547"/>
      <c r="I3" s="547"/>
    </row>
    <row r="5" spans="2:9">
      <c r="B5" s="862" t="s">
        <v>1544</v>
      </c>
      <c r="C5" s="863"/>
      <c r="D5" s="862" t="s">
        <v>720</v>
      </c>
      <c r="E5" s="863"/>
      <c r="F5" s="863"/>
      <c r="G5" s="863"/>
      <c r="H5" s="863"/>
      <c r="I5" s="863"/>
    </row>
    <row r="7" spans="2:9" s="540" customFormat="1">
      <c r="B7" s="856" t="s">
        <v>705</v>
      </c>
      <c r="C7" s="856"/>
      <c r="D7" s="856"/>
      <c r="E7" s="856"/>
      <c r="F7" s="856" t="s">
        <v>1532</v>
      </c>
      <c r="G7" s="856"/>
      <c r="H7" s="856"/>
      <c r="I7" s="856"/>
    </row>
    <row r="8" spans="2:9" s="540" customFormat="1">
      <c r="B8" s="856"/>
      <c r="C8" s="856"/>
      <c r="D8" s="856"/>
      <c r="E8" s="856"/>
      <c r="F8" s="856">
        <v>2015</v>
      </c>
      <c r="G8" s="856"/>
      <c r="H8" s="520">
        <v>2016</v>
      </c>
      <c r="I8" s="520">
        <v>2017</v>
      </c>
    </row>
    <row r="9" spans="2:9" s="540" customFormat="1">
      <c r="B9" s="856" t="s">
        <v>348</v>
      </c>
      <c r="C9" s="856"/>
      <c r="D9" s="856"/>
      <c r="E9" s="856"/>
      <c r="F9" s="520" t="s">
        <v>356</v>
      </c>
      <c r="G9" s="520" t="s">
        <v>444</v>
      </c>
      <c r="H9" s="840"/>
      <c r="I9" s="841"/>
    </row>
    <row r="10" spans="2:9" s="540" customFormat="1">
      <c r="B10" s="856"/>
      <c r="C10" s="856"/>
      <c r="D10" s="856"/>
      <c r="E10" s="856"/>
      <c r="F10" s="856"/>
      <c r="G10" s="856"/>
      <c r="H10" s="856"/>
      <c r="I10" s="856"/>
    </row>
    <row r="11" spans="2:9" s="540" customFormat="1">
      <c r="B11" s="857" t="s">
        <v>714</v>
      </c>
      <c r="C11" s="857"/>
      <c r="D11" s="856"/>
      <c r="E11" s="856"/>
      <c r="F11" s="541">
        <f>F12</f>
        <v>611477000</v>
      </c>
      <c r="G11" s="541">
        <f>G12</f>
        <v>626477000</v>
      </c>
      <c r="H11" s="541">
        <f>H12</f>
        <v>759967000</v>
      </c>
      <c r="I11" s="541">
        <f>I12</f>
        <v>759967000</v>
      </c>
    </row>
    <row r="12" spans="2:9" s="540" customFormat="1">
      <c r="B12" s="520">
        <v>630</v>
      </c>
      <c r="C12" s="520">
        <v>48</v>
      </c>
      <c r="D12" s="856" t="s">
        <v>430</v>
      </c>
      <c r="E12" s="856"/>
      <c r="F12" s="525">
        <v>611477000</v>
      </c>
      <c r="G12" s="525">
        <v>626477000</v>
      </c>
      <c r="H12" s="525">
        <v>759967000</v>
      </c>
      <c r="I12" s="525">
        <v>759967000</v>
      </c>
    </row>
    <row r="13" spans="2:9" s="543" customFormat="1">
      <c r="B13" s="857"/>
      <c r="C13" s="857"/>
      <c r="D13" s="858" t="s">
        <v>338</v>
      </c>
      <c r="E13" s="858"/>
      <c r="F13" s="542">
        <f>F11</f>
        <v>611477000</v>
      </c>
      <c r="G13" s="542">
        <f>G11</f>
        <v>626477000</v>
      </c>
      <c r="H13" s="542">
        <f>H11</f>
        <v>759967000</v>
      </c>
      <c r="I13" s="542">
        <f>I11</f>
        <v>759967000</v>
      </c>
    </row>
    <row r="16" spans="2:9">
      <c r="B16" s="862" t="s">
        <v>1545</v>
      </c>
      <c r="C16" s="863"/>
      <c r="D16" s="862" t="s">
        <v>1546</v>
      </c>
      <c r="E16" s="863"/>
      <c r="F16" s="863"/>
      <c r="G16" s="863"/>
      <c r="H16" s="863"/>
      <c r="I16" s="863"/>
    </row>
    <row r="18" spans="2:9" s="540" customFormat="1">
      <c r="B18" s="856" t="s">
        <v>705</v>
      </c>
      <c r="C18" s="856"/>
      <c r="D18" s="856"/>
      <c r="E18" s="856"/>
      <c r="F18" s="856" t="s">
        <v>1532</v>
      </c>
      <c r="G18" s="856"/>
      <c r="H18" s="856"/>
      <c r="I18" s="856"/>
    </row>
    <row r="19" spans="2:9" s="540" customFormat="1">
      <c r="B19" s="856"/>
      <c r="C19" s="856"/>
      <c r="D19" s="856"/>
      <c r="E19" s="856"/>
      <c r="F19" s="856">
        <v>2015</v>
      </c>
      <c r="G19" s="856"/>
      <c r="H19" s="520">
        <v>2016</v>
      </c>
      <c r="I19" s="520">
        <v>2017</v>
      </c>
    </row>
    <row r="20" spans="2:9" s="540" customFormat="1">
      <c r="B20" s="856" t="s">
        <v>348</v>
      </c>
      <c r="C20" s="856"/>
      <c r="D20" s="856"/>
      <c r="E20" s="856"/>
      <c r="F20" s="520" t="s">
        <v>356</v>
      </c>
      <c r="G20" s="520" t="s">
        <v>444</v>
      </c>
      <c r="H20" s="840"/>
      <c r="I20" s="841"/>
    </row>
    <row r="21" spans="2:9" s="540" customFormat="1">
      <c r="B21" s="856"/>
      <c r="C21" s="856"/>
      <c r="D21" s="856"/>
      <c r="E21" s="856"/>
      <c r="F21" s="856"/>
      <c r="G21" s="856"/>
      <c r="H21" s="856"/>
      <c r="I21" s="856"/>
    </row>
    <row r="22" spans="2:9" s="540" customFormat="1">
      <c r="B22" s="857" t="s">
        <v>714</v>
      </c>
      <c r="C22" s="857"/>
      <c r="D22" s="856"/>
      <c r="E22" s="856"/>
      <c r="F22" s="541">
        <f>F23</f>
        <v>30000000</v>
      </c>
      <c r="G22" s="541">
        <f>G23</f>
        <v>30000000</v>
      </c>
      <c r="H22" s="541">
        <f>H23</f>
        <v>120203000</v>
      </c>
      <c r="I22" s="541">
        <f>I23</f>
        <v>120203000</v>
      </c>
    </row>
    <row r="23" spans="2:9" s="540" customFormat="1">
      <c r="B23" s="520">
        <v>630</v>
      </c>
      <c r="C23" s="520">
        <v>48</v>
      </c>
      <c r="D23" s="856" t="s">
        <v>430</v>
      </c>
      <c r="E23" s="856"/>
      <c r="F23" s="525">
        <v>30000000</v>
      </c>
      <c r="G23" s="525">
        <v>30000000</v>
      </c>
      <c r="H23" s="525">
        <v>120203000</v>
      </c>
      <c r="I23" s="525">
        <v>120203000</v>
      </c>
    </row>
    <row r="24" spans="2:9" s="543" customFormat="1">
      <c r="B24" s="857"/>
      <c r="C24" s="857"/>
      <c r="D24" s="858" t="s">
        <v>338</v>
      </c>
      <c r="E24" s="858"/>
      <c r="F24" s="542">
        <f>F22</f>
        <v>30000000</v>
      </c>
      <c r="G24" s="542">
        <f>G22</f>
        <v>30000000</v>
      </c>
      <c r="H24" s="542">
        <f>H22</f>
        <v>120203000</v>
      </c>
      <c r="I24" s="542">
        <f>I22</f>
        <v>120203000</v>
      </c>
    </row>
  </sheetData>
  <mergeCells count="32">
    <mergeCell ref="B24:C24"/>
    <mergeCell ref="D24:E24"/>
    <mergeCell ref="B18:E18"/>
    <mergeCell ref="F18:I18"/>
    <mergeCell ref="B19:E19"/>
    <mergeCell ref="F19:G19"/>
    <mergeCell ref="B20:E20"/>
    <mergeCell ref="H20:I20"/>
    <mergeCell ref="B21:E21"/>
    <mergeCell ref="F21:I21"/>
    <mergeCell ref="B22:C22"/>
    <mergeCell ref="D22:E22"/>
    <mergeCell ref="D23:E23"/>
    <mergeCell ref="B16:C16"/>
    <mergeCell ref="D16:I16"/>
    <mergeCell ref="B8:E8"/>
    <mergeCell ref="F8:G8"/>
    <mergeCell ref="B9:E9"/>
    <mergeCell ref="H9:I9"/>
    <mergeCell ref="B10:E10"/>
    <mergeCell ref="F10:I10"/>
    <mergeCell ref="B11:C11"/>
    <mergeCell ref="D11:E11"/>
    <mergeCell ref="D12:E12"/>
    <mergeCell ref="B13:C13"/>
    <mergeCell ref="D13:E13"/>
    <mergeCell ref="B2:C2"/>
    <mergeCell ref="D2:I2"/>
    <mergeCell ref="B5:C5"/>
    <mergeCell ref="D5:I5"/>
    <mergeCell ref="B7:E7"/>
    <mergeCell ref="F7:I7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G30" sqref="G30"/>
    </sheetView>
  </sheetViews>
  <sheetFormatPr defaultRowHeight="12.75"/>
  <cols>
    <col min="1" max="5" width="9.140625" style="546"/>
    <col min="6" max="8" width="9.85546875" style="546" bestFit="1" customWidth="1"/>
    <col min="9" max="16384" width="9.140625" style="546"/>
  </cols>
  <sheetData>
    <row r="2" spans="2:9">
      <c r="B2" s="860" t="s">
        <v>1547</v>
      </c>
      <c r="C2" s="860"/>
      <c r="D2" s="860"/>
      <c r="E2" s="860"/>
      <c r="F2" s="860"/>
      <c r="G2" s="860"/>
      <c r="H2" s="860"/>
      <c r="I2" s="860"/>
    </row>
    <row r="4" spans="2:9">
      <c r="B4" s="864" t="s">
        <v>1548</v>
      </c>
      <c r="C4" s="865"/>
      <c r="D4" s="865"/>
      <c r="E4" s="865"/>
      <c r="F4" s="865"/>
      <c r="G4" s="865"/>
      <c r="H4" s="865"/>
      <c r="I4" s="865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31840000</v>
      </c>
      <c r="G10" s="541">
        <f>G11</f>
        <v>31840000</v>
      </c>
      <c r="H10" s="541">
        <f>H11</f>
        <v>22500000</v>
      </c>
      <c r="I10" s="541">
        <f>I11</f>
        <v>0</v>
      </c>
    </row>
    <row r="11" spans="2:9" s="540" customFormat="1">
      <c r="B11" s="520">
        <v>630</v>
      </c>
      <c r="C11" s="520">
        <v>48</v>
      </c>
      <c r="D11" s="856" t="s">
        <v>430</v>
      </c>
      <c r="E11" s="856"/>
      <c r="F11" s="525">
        <v>31840000</v>
      </c>
      <c r="G11" s="525">
        <v>31840000</v>
      </c>
      <c r="H11" s="525">
        <v>22500000</v>
      </c>
      <c r="I11" s="525">
        <v>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31840000</v>
      </c>
      <c r="G12" s="542">
        <f>G10</f>
        <v>31840000</v>
      </c>
      <c r="H12" s="542">
        <f>H10</f>
        <v>22500000</v>
      </c>
      <c r="I12" s="542">
        <f>I10</f>
        <v>0</v>
      </c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>
  <dimension ref="B2:I19"/>
  <sheetViews>
    <sheetView workbookViewId="0">
      <selection activeCell="F14" sqref="F14"/>
    </sheetView>
  </sheetViews>
  <sheetFormatPr defaultRowHeight="12.75"/>
  <cols>
    <col min="1" max="5" width="9.140625" style="546"/>
    <col min="6" max="9" width="10.85546875" style="546" bestFit="1" customWidth="1"/>
    <col min="10" max="16384" width="9.140625" style="546"/>
  </cols>
  <sheetData>
    <row r="2" spans="2:9">
      <c r="B2" s="860" t="s">
        <v>1549</v>
      </c>
      <c r="C2" s="860"/>
      <c r="D2" s="860"/>
      <c r="E2" s="860"/>
      <c r="F2" s="860"/>
      <c r="G2" s="860"/>
      <c r="H2" s="860"/>
      <c r="I2" s="860"/>
    </row>
    <row r="4" spans="2:9">
      <c r="B4" s="864" t="s">
        <v>1550</v>
      </c>
      <c r="C4" s="865"/>
      <c r="D4" s="865"/>
      <c r="E4" s="865"/>
      <c r="F4" s="865"/>
      <c r="G4" s="865"/>
      <c r="H4" s="865"/>
      <c r="I4" s="865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SUM(F11:F12)</f>
        <v>14400000</v>
      </c>
      <c r="G10" s="541">
        <f>SUM(G11:G12)</f>
        <v>14400000</v>
      </c>
      <c r="H10" s="541">
        <f>SUM(H11:H12)</f>
        <v>14899000</v>
      </c>
      <c r="I10" s="541">
        <f>SUM(I11:I12)</f>
        <v>17018000</v>
      </c>
    </row>
    <row r="11" spans="2:9" s="540" customFormat="1">
      <c r="B11" s="520">
        <v>630</v>
      </c>
      <c r="C11" s="520">
        <v>42</v>
      </c>
      <c r="D11" s="856" t="s">
        <v>394</v>
      </c>
      <c r="E11" s="856"/>
      <c r="F11" s="525">
        <v>3400000</v>
      </c>
      <c r="G11" s="525">
        <v>3400000</v>
      </c>
      <c r="H11" s="525">
        <v>2399000</v>
      </c>
      <c r="I11" s="525">
        <v>3513000</v>
      </c>
    </row>
    <row r="12" spans="2:9" s="540" customFormat="1">
      <c r="B12" s="520">
        <v>630</v>
      </c>
      <c r="C12" s="520">
        <v>48</v>
      </c>
      <c r="D12" s="840" t="s">
        <v>430</v>
      </c>
      <c r="E12" s="841"/>
      <c r="F12" s="525">
        <v>11000000</v>
      </c>
      <c r="G12" s="525">
        <v>11000000</v>
      </c>
      <c r="H12" s="525">
        <v>12500000</v>
      </c>
      <c r="I12" s="525">
        <v>13505000</v>
      </c>
    </row>
    <row r="13" spans="2:9" s="540" customFormat="1">
      <c r="B13" s="866" t="s">
        <v>724</v>
      </c>
      <c r="C13" s="867"/>
      <c r="D13" s="840"/>
      <c r="E13" s="841"/>
      <c r="F13" s="525">
        <f>SUM(F14:F15)</f>
        <v>175000000</v>
      </c>
      <c r="G13" s="525">
        <f>SUM(G14:G15)</f>
        <v>179500000</v>
      </c>
      <c r="H13" s="525">
        <f>SUM(H14:H15)</f>
        <v>363465000</v>
      </c>
      <c r="I13" s="525">
        <f>SUM(I14:I15)</f>
        <v>738000000</v>
      </c>
    </row>
    <row r="14" spans="2:9" s="540" customFormat="1">
      <c r="B14" s="548">
        <v>786</v>
      </c>
      <c r="C14" s="520">
        <v>42</v>
      </c>
      <c r="D14" s="856" t="s">
        <v>394</v>
      </c>
      <c r="E14" s="856"/>
      <c r="F14" s="525">
        <v>3036000</v>
      </c>
      <c r="G14" s="525">
        <v>7536000</v>
      </c>
      <c r="H14" s="525">
        <v>5465000</v>
      </c>
      <c r="I14" s="525">
        <v>6363000</v>
      </c>
    </row>
    <row r="15" spans="2:9" s="540" customFormat="1">
      <c r="B15" s="520">
        <v>786</v>
      </c>
      <c r="C15" s="549">
        <v>48</v>
      </c>
      <c r="D15" s="840" t="s">
        <v>430</v>
      </c>
      <c r="E15" s="841"/>
      <c r="F15" s="525">
        <v>171964000</v>
      </c>
      <c r="G15" s="525">
        <v>171964000</v>
      </c>
      <c r="H15" s="525">
        <v>358000000</v>
      </c>
      <c r="I15" s="525">
        <v>731637000</v>
      </c>
    </row>
    <row r="16" spans="2:9" s="543" customFormat="1">
      <c r="B16" s="857"/>
      <c r="C16" s="857"/>
      <c r="D16" s="858" t="s">
        <v>338</v>
      </c>
      <c r="E16" s="858"/>
      <c r="F16" s="542">
        <f>F10+F13</f>
        <v>189400000</v>
      </c>
      <c r="G16" s="542">
        <f>G10+G13</f>
        <v>193900000</v>
      </c>
      <c r="H16" s="542">
        <f>H10+H13</f>
        <v>378364000</v>
      </c>
      <c r="I16" s="542">
        <f>I10+I13</f>
        <v>755018000</v>
      </c>
    </row>
    <row r="19" spans="2:9">
      <c r="B19" s="863"/>
      <c r="C19" s="863"/>
      <c r="D19" s="863"/>
      <c r="E19" s="863"/>
      <c r="F19" s="863"/>
      <c r="G19" s="863"/>
      <c r="H19" s="863"/>
      <c r="I19" s="863"/>
    </row>
  </sheetData>
  <mergeCells count="21">
    <mergeCell ref="B16:C16"/>
    <mergeCell ref="D16:E16"/>
    <mergeCell ref="B19:I19"/>
    <mergeCell ref="D11:E11"/>
    <mergeCell ref="D12:E12"/>
    <mergeCell ref="B13:C13"/>
    <mergeCell ref="D13:E13"/>
    <mergeCell ref="D14:E14"/>
    <mergeCell ref="D15:E15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H25" sqref="H25"/>
    </sheetView>
  </sheetViews>
  <sheetFormatPr defaultRowHeight="12.75"/>
  <cols>
    <col min="1" max="5" width="9.140625" style="546"/>
    <col min="6" max="7" width="9.85546875" style="546" bestFit="1" customWidth="1"/>
    <col min="8" max="16384" width="9.140625" style="546"/>
  </cols>
  <sheetData>
    <row r="2" spans="2:9">
      <c r="B2" s="861" t="s">
        <v>1551</v>
      </c>
      <c r="C2" s="861"/>
      <c r="D2" s="861"/>
      <c r="E2" s="861"/>
      <c r="F2" s="861"/>
      <c r="G2" s="861"/>
      <c r="H2" s="861"/>
      <c r="I2" s="861"/>
    </row>
    <row r="4" spans="2:9" ht="26.25" customHeight="1">
      <c r="B4" s="868" t="s">
        <v>1552</v>
      </c>
      <c r="C4" s="869"/>
      <c r="D4" s="869"/>
      <c r="E4" s="869"/>
      <c r="F4" s="869"/>
      <c r="G4" s="869"/>
      <c r="H4" s="869"/>
      <c r="I4" s="869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17000000</v>
      </c>
      <c r="G10" s="541">
        <f>G11</f>
        <v>17000000</v>
      </c>
      <c r="H10" s="541">
        <f>H11</f>
        <v>0</v>
      </c>
      <c r="I10" s="541">
        <f>I11</f>
        <v>0</v>
      </c>
    </row>
    <row r="11" spans="2:9" s="540" customFormat="1">
      <c r="B11" s="520">
        <v>630</v>
      </c>
      <c r="C11" s="520">
        <v>48</v>
      </c>
      <c r="D11" s="856" t="s">
        <v>430</v>
      </c>
      <c r="E11" s="856"/>
      <c r="F11" s="525">
        <v>17000000</v>
      </c>
      <c r="G11" s="525">
        <v>17000000</v>
      </c>
      <c r="H11" s="525">
        <v>0</v>
      </c>
      <c r="I11" s="525">
        <v>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17000000</v>
      </c>
      <c r="G12" s="542">
        <f>G10</f>
        <v>17000000</v>
      </c>
      <c r="H12" s="542">
        <f>H10</f>
        <v>0</v>
      </c>
      <c r="I12" s="542">
        <f>I10</f>
        <v>0</v>
      </c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>
  <dimension ref="B2:I40"/>
  <sheetViews>
    <sheetView topLeftCell="A16" workbookViewId="0">
      <selection activeCell="G24" sqref="G24"/>
    </sheetView>
  </sheetViews>
  <sheetFormatPr defaultRowHeight="12.75"/>
  <cols>
    <col min="1" max="4" width="9.140625" style="546"/>
    <col min="5" max="5" width="15.5703125" style="546" customWidth="1"/>
    <col min="6" max="9" width="10.85546875" style="546" bestFit="1" customWidth="1"/>
    <col min="10" max="16384" width="9.140625" style="546"/>
  </cols>
  <sheetData>
    <row r="2" spans="2:9">
      <c r="B2" s="860" t="s">
        <v>1553</v>
      </c>
      <c r="C2" s="860"/>
      <c r="D2" s="860"/>
      <c r="E2" s="860"/>
      <c r="F2" s="860"/>
      <c r="G2" s="860"/>
      <c r="H2" s="860"/>
      <c r="I2" s="860"/>
    </row>
    <row r="4" spans="2:9" ht="25.5" customHeight="1">
      <c r="B4" s="870" t="s">
        <v>1554</v>
      </c>
      <c r="C4" s="871"/>
      <c r="D4" s="871"/>
      <c r="E4" s="871"/>
      <c r="F4" s="871"/>
      <c r="G4" s="871"/>
      <c r="H4" s="871"/>
      <c r="I4" s="871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0</v>
      </c>
      <c r="G10" s="541">
        <f>G11</f>
        <v>80851000</v>
      </c>
      <c r="H10" s="541">
        <f>H11</f>
        <v>0</v>
      </c>
      <c r="I10" s="541">
        <f>I11</f>
        <v>0</v>
      </c>
    </row>
    <row r="11" spans="2:9" s="540" customFormat="1">
      <c r="B11" s="520">
        <v>630</v>
      </c>
      <c r="C11" s="520">
        <v>48</v>
      </c>
      <c r="D11" s="856" t="s">
        <v>430</v>
      </c>
      <c r="E11" s="856"/>
      <c r="F11" s="525">
        <v>0</v>
      </c>
      <c r="G11" s="525">
        <v>80851000</v>
      </c>
      <c r="H11" s="525">
        <v>0</v>
      </c>
      <c r="I11" s="525">
        <v>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0</v>
      </c>
      <c r="G12" s="542">
        <f>G10</f>
        <v>80851000</v>
      </c>
      <c r="H12" s="542">
        <f>H10</f>
        <v>0</v>
      </c>
      <c r="I12" s="542">
        <f>I10</f>
        <v>0</v>
      </c>
    </row>
    <row r="14" spans="2:9">
      <c r="B14" s="864" t="s">
        <v>1555</v>
      </c>
      <c r="C14" s="865"/>
      <c r="D14" s="865"/>
      <c r="E14" s="865"/>
      <c r="F14" s="865"/>
      <c r="G14" s="865"/>
      <c r="H14" s="865"/>
      <c r="I14" s="865"/>
    </row>
    <row r="16" spans="2:9" s="540" customFormat="1">
      <c r="B16" s="856" t="s">
        <v>705</v>
      </c>
      <c r="C16" s="856"/>
      <c r="D16" s="856"/>
      <c r="E16" s="856"/>
      <c r="F16" s="856" t="s">
        <v>1532</v>
      </c>
      <c r="G16" s="856"/>
      <c r="H16" s="856"/>
      <c r="I16" s="856"/>
    </row>
    <row r="17" spans="2:9" s="540" customFormat="1">
      <c r="B17" s="856"/>
      <c r="C17" s="856"/>
      <c r="D17" s="856"/>
      <c r="E17" s="856"/>
      <c r="F17" s="856">
        <v>2015</v>
      </c>
      <c r="G17" s="856"/>
      <c r="H17" s="520">
        <v>2016</v>
      </c>
      <c r="I17" s="520">
        <v>2017</v>
      </c>
    </row>
    <row r="18" spans="2:9" s="540" customFormat="1">
      <c r="B18" s="856" t="s">
        <v>348</v>
      </c>
      <c r="C18" s="856"/>
      <c r="D18" s="856"/>
      <c r="E18" s="856"/>
      <c r="F18" s="520" t="s">
        <v>356</v>
      </c>
      <c r="G18" s="520" t="s">
        <v>444</v>
      </c>
      <c r="H18" s="840"/>
      <c r="I18" s="841"/>
    </row>
    <row r="19" spans="2:9" s="540" customFormat="1">
      <c r="B19" s="856"/>
      <c r="C19" s="856"/>
      <c r="D19" s="856"/>
      <c r="E19" s="856"/>
      <c r="F19" s="856"/>
      <c r="G19" s="856"/>
      <c r="H19" s="856"/>
      <c r="I19" s="856"/>
    </row>
    <row r="20" spans="2:9" s="540" customFormat="1">
      <c r="B20" s="857" t="s">
        <v>724</v>
      </c>
      <c r="C20" s="857"/>
      <c r="D20" s="856"/>
      <c r="E20" s="856"/>
      <c r="F20" s="541">
        <f>SUM(F21:F23)</f>
        <v>722500000</v>
      </c>
      <c r="G20" s="541">
        <f>SUM(G21:G23)</f>
        <v>722500000</v>
      </c>
      <c r="H20" s="541">
        <f>SUM(H21:H23)</f>
        <v>676500000</v>
      </c>
      <c r="I20" s="541">
        <f>SUM(I21:I23)</f>
        <v>391050000</v>
      </c>
    </row>
    <row r="21" spans="2:9" s="540" customFormat="1">
      <c r="B21" s="520">
        <v>786</v>
      </c>
      <c r="C21" s="520">
        <v>42</v>
      </c>
      <c r="D21" s="856" t="s">
        <v>394</v>
      </c>
      <c r="E21" s="856"/>
      <c r="F21" s="525">
        <v>20600000</v>
      </c>
      <c r="G21" s="525">
        <v>20600000</v>
      </c>
      <c r="H21" s="525">
        <v>22100000</v>
      </c>
      <c r="I21" s="525">
        <v>15050000</v>
      </c>
    </row>
    <row r="22" spans="2:9" s="540" customFormat="1">
      <c r="B22" s="520">
        <v>786</v>
      </c>
      <c r="C22" s="520">
        <v>46</v>
      </c>
      <c r="D22" s="840" t="s">
        <v>396</v>
      </c>
      <c r="E22" s="841"/>
      <c r="F22" s="525">
        <v>104000000</v>
      </c>
      <c r="G22" s="525">
        <v>104000000</v>
      </c>
      <c r="H22" s="525">
        <v>70000000</v>
      </c>
      <c r="I22" s="525">
        <v>80000000</v>
      </c>
    </row>
    <row r="23" spans="2:9" s="540" customFormat="1">
      <c r="B23" s="520">
        <v>786</v>
      </c>
      <c r="C23" s="520">
        <v>48</v>
      </c>
      <c r="D23" s="840" t="s">
        <v>430</v>
      </c>
      <c r="E23" s="841"/>
      <c r="F23" s="525">
        <v>597900000</v>
      </c>
      <c r="G23" s="525">
        <v>597900000</v>
      </c>
      <c r="H23" s="525">
        <v>584400000</v>
      </c>
      <c r="I23" s="525">
        <v>296000000</v>
      </c>
    </row>
    <row r="24" spans="2:9" s="543" customFormat="1">
      <c r="B24" s="866" t="s">
        <v>725</v>
      </c>
      <c r="C24" s="867"/>
      <c r="D24" s="866"/>
      <c r="E24" s="867"/>
      <c r="F24" s="541">
        <f>SUM(F25:F27)</f>
        <v>0</v>
      </c>
      <c r="G24" s="541">
        <f>SUM(G25:G27)</f>
        <v>145000000</v>
      </c>
      <c r="H24" s="541">
        <f>SUM(H25:H27)</f>
        <v>0</v>
      </c>
      <c r="I24" s="541">
        <f>SUM(I25:I27)</f>
        <v>0</v>
      </c>
    </row>
    <row r="25" spans="2:9" s="540" customFormat="1">
      <c r="B25" s="520">
        <v>785</v>
      </c>
      <c r="C25" s="520">
        <v>42</v>
      </c>
      <c r="D25" s="856" t="s">
        <v>394</v>
      </c>
      <c r="E25" s="856"/>
      <c r="F25" s="525">
        <v>0</v>
      </c>
      <c r="G25" s="525">
        <v>1800000</v>
      </c>
      <c r="H25" s="525">
        <v>0</v>
      </c>
      <c r="I25" s="525">
        <v>0</v>
      </c>
    </row>
    <row r="26" spans="2:9" s="540" customFormat="1">
      <c r="B26" s="520">
        <v>785</v>
      </c>
      <c r="C26" s="520">
        <v>46</v>
      </c>
      <c r="D26" s="840" t="s">
        <v>396</v>
      </c>
      <c r="E26" s="841"/>
      <c r="F26" s="525">
        <v>0</v>
      </c>
      <c r="G26" s="525">
        <v>142700000</v>
      </c>
      <c r="H26" s="525">
        <v>0</v>
      </c>
      <c r="I26" s="525">
        <v>0</v>
      </c>
    </row>
    <row r="27" spans="2:9" s="540" customFormat="1">
      <c r="B27" s="520">
        <v>785</v>
      </c>
      <c r="C27" s="520">
        <v>48</v>
      </c>
      <c r="D27" s="840" t="s">
        <v>430</v>
      </c>
      <c r="E27" s="841"/>
      <c r="F27" s="525">
        <v>0</v>
      </c>
      <c r="G27" s="525">
        <v>500000</v>
      </c>
      <c r="H27" s="525">
        <v>0</v>
      </c>
      <c r="I27" s="525">
        <v>0</v>
      </c>
    </row>
    <row r="28" spans="2:9" s="543" customFormat="1">
      <c r="B28" s="857"/>
      <c r="C28" s="857"/>
      <c r="D28" s="858" t="s">
        <v>338</v>
      </c>
      <c r="E28" s="858"/>
      <c r="F28" s="542">
        <f>F20+F24</f>
        <v>722500000</v>
      </c>
      <c r="G28" s="542">
        <f>G20+G24</f>
        <v>867500000</v>
      </c>
      <c r="H28" s="542">
        <f>H20</f>
        <v>676500000</v>
      </c>
      <c r="I28" s="542">
        <f>I20</f>
        <v>391050000</v>
      </c>
    </row>
    <row r="32" spans="2:9">
      <c r="B32" s="864" t="s">
        <v>1556</v>
      </c>
      <c r="C32" s="865"/>
      <c r="D32" s="865"/>
      <c r="E32" s="865"/>
      <c r="F32" s="865"/>
      <c r="G32" s="865"/>
      <c r="H32" s="865"/>
      <c r="I32" s="865"/>
    </row>
    <row r="34" spans="2:9" s="540" customFormat="1">
      <c r="B34" s="856" t="s">
        <v>705</v>
      </c>
      <c r="C34" s="856"/>
      <c r="D34" s="856"/>
      <c r="E34" s="856"/>
      <c r="F34" s="856" t="s">
        <v>1532</v>
      </c>
      <c r="G34" s="856"/>
      <c r="H34" s="856"/>
      <c r="I34" s="856"/>
    </row>
    <row r="35" spans="2:9" s="540" customFormat="1">
      <c r="B35" s="856"/>
      <c r="C35" s="856"/>
      <c r="D35" s="856"/>
      <c r="E35" s="856"/>
      <c r="F35" s="856">
        <v>2015</v>
      </c>
      <c r="G35" s="856"/>
      <c r="H35" s="520">
        <v>2016</v>
      </c>
      <c r="I35" s="520">
        <v>2017</v>
      </c>
    </row>
    <row r="36" spans="2:9" s="540" customFormat="1">
      <c r="B36" s="856" t="s">
        <v>348</v>
      </c>
      <c r="C36" s="856"/>
      <c r="D36" s="856"/>
      <c r="E36" s="856"/>
      <c r="F36" s="520" t="s">
        <v>356</v>
      </c>
      <c r="G36" s="520" t="s">
        <v>444</v>
      </c>
      <c r="H36" s="840"/>
      <c r="I36" s="841"/>
    </row>
    <row r="37" spans="2:9" s="540" customFormat="1">
      <c r="B37" s="856"/>
      <c r="C37" s="856"/>
      <c r="D37" s="856"/>
      <c r="E37" s="856"/>
      <c r="F37" s="856"/>
      <c r="G37" s="856"/>
      <c r="H37" s="856"/>
      <c r="I37" s="856"/>
    </row>
    <row r="38" spans="2:9" s="540" customFormat="1">
      <c r="B38" s="857" t="s">
        <v>714</v>
      </c>
      <c r="C38" s="857"/>
      <c r="D38" s="856"/>
      <c r="E38" s="856"/>
      <c r="F38" s="541">
        <f>F39</f>
        <v>2500000</v>
      </c>
      <c r="G38" s="541">
        <f>G39</f>
        <v>2500000</v>
      </c>
      <c r="H38" s="541">
        <f>H39</f>
        <v>2500000</v>
      </c>
      <c r="I38" s="541">
        <f>I39</f>
        <v>2500000</v>
      </c>
    </row>
    <row r="39" spans="2:9" s="540" customFormat="1">
      <c r="B39" s="520">
        <v>631</v>
      </c>
      <c r="C39" s="520">
        <v>40</v>
      </c>
      <c r="D39" s="856" t="s">
        <v>391</v>
      </c>
      <c r="E39" s="856"/>
      <c r="F39" s="525">
        <v>2500000</v>
      </c>
      <c r="G39" s="525">
        <v>2500000</v>
      </c>
      <c r="H39" s="525">
        <v>2500000</v>
      </c>
      <c r="I39" s="525">
        <v>2500000</v>
      </c>
    </row>
    <row r="40" spans="2:9" s="543" customFormat="1">
      <c r="B40" s="857"/>
      <c r="C40" s="857"/>
      <c r="D40" s="858" t="s">
        <v>338</v>
      </c>
      <c r="E40" s="858"/>
      <c r="F40" s="542">
        <f>F38</f>
        <v>2500000</v>
      </c>
      <c r="G40" s="542">
        <f>G38</f>
        <v>2500000</v>
      </c>
      <c r="H40" s="542">
        <f>H38</f>
        <v>2500000</v>
      </c>
      <c r="I40" s="542">
        <f>I38</f>
        <v>2500000</v>
      </c>
    </row>
  </sheetData>
  <mergeCells count="50">
    <mergeCell ref="B40:C40"/>
    <mergeCell ref="D40:E40"/>
    <mergeCell ref="B34:E34"/>
    <mergeCell ref="F34:I34"/>
    <mergeCell ref="B35:E35"/>
    <mergeCell ref="F35:G35"/>
    <mergeCell ref="B36:E36"/>
    <mergeCell ref="H36:I36"/>
    <mergeCell ref="B37:E37"/>
    <mergeCell ref="F37:I37"/>
    <mergeCell ref="B38:C38"/>
    <mergeCell ref="D38:E38"/>
    <mergeCell ref="D39:E39"/>
    <mergeCell ref="B32:I32"/>
    <mergeCell ref="B20:C20"/>
    <mergeCell ref="D20:E20"/>
    <mergeCell ref="D21:E21"/>
    <mergeCell ref="D22:E22"/>
    <mergeCell ref="D23:E23"/>
    <mergeCell ref="B24:C24"/>
    <mergeCell ref="D24:E24"/>
    <mergeCell ref="D25:E25"/>
    <mergeCell ref="D26:E26"/>
    <mergeCell ref="D27:E27"/>
    <mergeCell ref="B28:C28"/>
    <mergeCell ref="D28:E28"/>
    <mergeCell ref="B17:E17"/>
    <mergeCell ref="F17:G17"/>
    <mergeCell ref="B18:E18"/>
    <mergeCell ref="H18:I18"/>
    <mergeCell ref="B19:E19"/>
    <mergeCell ref="F19:I19"/>
    <mergeCell ref="D11:E11"/>
    <mergeCell ref="B12:C12"/>
    <mergeCell ref="D12:E12"/>
    <mergeCell ref="B14:I14"/>
    <mergeCell ref="B16:E16"/>
    <mergeCell ref="F16:I16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>
  <dimension ref="B2:I70"/>
  <sheetViews>
    <sheetView topLeftCell="A13" workbookViewId="0">
      <selection activeCell="H38" sqref="H38"/>
    </sheetView>
  </sheetViews>
  <sheetFormatPr defaultRowHeight="12.75"/>
  <cols>
    <col min="1" max="2" width="9.140625" style="546"/>
    <col min="3" max="3" width="19.140625" style="546" customWidth="1"/>
    <col min="4" max="4" width="9.140625" style="546"/>
    <col min="5" max="5" width="13.5703125" style="546" customWidth="1"/>
    <col min="6" max="6" width="12.5703125" style="546" customWidth="1"/>
    <col min="7" max="7" width="13.140625" style="546" customWidth="1"/>
    <col min="8" max="8" width="12.85546875" style="546" customWidth="1"/>
    <col min="9" max="9" width="12" style="546" customWidth="1"/>
    <col min="10" max="16384" width="9.140625" style="546"/>
  </cols>
  <sheetData>
    <row r="2" spans="2:9">
      <c r="B2" s="860" t="s">
        <v>1557</v>
      </c>
      <c r="C2" s="860"/>
      <c r="D2" s="860"/>
      <c r="E2" s="860"/>
      <c r="F2" s="860"/>
      <c r="G2" s="860"/>
      <c r="H2" s="860"/>
      <c r="I2" s="860"/>
    </row>
    <row r="4" spans="2:9">
      <c r="B4" s="864" t="s">
        <v>1535</v>
      </c>
      <c r="C4" s="865"/>
      <c r="D4" s="865"/>
      <c r="E4" s="865"/>
      <c r="F4" s="865"/>
      <c r="G4" s="865"/>
      <c r="H4" s="865"/>
      <c r="I4" s="865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SUM(F11:F13)</f>
        <v>122900000</v>
      </c>
      <c r="G10" s="541">
        <f>SUM(G11:G13)</f>
        <v>270632000</v>
      </c>
      <c r="H10" s="541">
        <f>SUM(H11:H13)</f>
        <v>130000000</v>
      </c>
      <c r="I10" s="541">
        <f>SUM(I11:I13)</f>
        <v>65500000</v>
      </c>
    </row>
    <row r="11" spans="2:9" s="540" customFormat="1">
      <c r="B11" s="520">
        <v>630</v>
      </c>
      <c r="C11" s="520">
        <v>42</v>
      </c>
      <c r="D11" s="856" t="s">
        <v>394</v>
      </c>
      <c r="E11" s="856"/>
      <c r="F11" s="525">
        <v>49900000</v>
      </c>
      <c r="G11" s="525">
        <v>121072000</v>
      </c>
      <c r="H11" s="525">
        <v>50000000</v>
      </c>
      <c r="I11" s="525">
        <v>47000000</v>
      </c>
    </row>
    <row r="12" spans="2:9" s="540" customFormat="1">
      <c r="B12" s="520">
        <v>630</v>
      </c>
      <c r="C12" s="520">
        <v>46</v>
      </c>
      <c r="D12" s="840" t="s">
        <v>396</v>
      </c>
      <c r="E12" s="841"/>
      <c r="F12" s="525">
        <v>14000000</v>
      </c>
      <c r="G12" s="525">
        <v>33567000</v>
      </c>
      <c r="H12" s="525">
        <v>10000000</v>
      </c>
      <c r="I12" s="525">
        <v>2500000</v>
      </c>
    </row>
    <row r="13" spans="2:9" s="540" customFormat="1">
      <c r="B13" s="520">
        <v>630</v>
      </c>
      <c r="C13" s="520">
        <v>48</v>
      </c>
      <c r="D13" s="840" t="s">
        <v>430</v>
      </c>
      <c r="E13" s="841"/>
      <c r="F13" s="525">
        <v>59000000</v>
      </c>
      <c r="G13" s="525">
        <v>115993000</v>
      </c>
      <c r="H13" s="525">
        <v>70000000</v>
      </c>
      <c r="I13" s="525">
        <v>16000000</v>
      </c>
    </row>
    <row r="14" spans="2:9" s="540" customFormat="1">
      <c r="B14" s="866" t="s">
        <v>733</v>
      </c>
      <c r="C14" s="867"/>
      <c r="D14" s="840"/>
      <c r="E14" s="841"/>
      <c r="F14" s="541">
        <f>SUM(F15:F16)</f>
        <v>0</v>
      </c>
      <c r="G14" s="541">
        <f>SUM(G15:G16)</f>
        <v>15300000</v>
      </c>
      <c r="H14" s="541">
        <f>SUM(H15:H16)</f>
        <v>0</v>
      </c>
      <c r="I14" s="541">
        <f>SUM(I15:I16)</f>
        <v>0</v>
      </c>
    </row>
    <row r="15" spans="2:9" s="540" customFormat="1">
      <c r="B15" s="548">
        <v>787</v>
      </c>
      <c r="C15" s="520">
        <v>42</v>
      </c>
      <c r="D15" s="856" t="s">
        <v>394</v>
      </c>
      <c r="E15" s="856"/>
      <c r="F15" s="525">
        <v>0</v>
      </c>
      <c r="G15" s="525">
        <v>300000</v>
      </c>
      <c r="H15" s="525">
        <v>0</v>
      </c>
      <c r="I15" s="525">
        <v>0</v>
      </c>
    </row>
    <row r="16" spans="2:9" s="540" customFormat="1">
      <c r="B16" s="548">
        <v>787</v>
      </c>
      <c r="C16" s="520">
        <v>48</v>
      </c>
      <c r="D16" s="840" t="s">
        <v>430</v>
      </c>
      <c r="E16" s="841"/>
      <c r="F16" s="525">
        <v>0</v>
      </c>
      <c r="G16" s="525">
        <v>15000000</v>
      </c>
      <c r="H16" s="525">
        <v>0</v>
      </c>
      <c r="I16" s="525">
        <v>0</v>
      </c>
    </row>
    <row r="17" spans="2:9" s="540" customFormat="1">
      <c r="B17" s="866" t="s">
        <v>725</v>
      </c>
      <c r="C17" s="867"/>
      <c r="D17" s="840"/>
      <c r="E17" s="841"/>
      <c r="F17" s="541">
        <f>SUM(F18:F20)</f>
        <v>1001000000</v>
      </c>
      <c r="G17" s="541">
        <f>SUM(G18:G20)</f>
        <v>1259200000</v>
      </c>
      <c r="H17" s="541">
        <f>SUM(H18:H20)</f>
        <v>1012000000</v>
      </c>
      <c r="I17" s="541">
        <f>SUM(I18:I20)</f>
        <v>843000000</v>
      </c>
    </row>
    <row r="18" spans="2:9" s="540" customFormat="1">
      <c r="B18" s="548">
        <v>785</v>
      </c>
      <c r="C18" s="520">
        <v>42</v>
      </c>
      <c r="D18" s="856" t="s">
        <v>394</v>
      </c>
      <c r="E18" s="856"/>
      <c r="F18" s="525">
        <v>784000000</v>
      </c>
      <c r="G18" s="525">
        <v>856600000</v>
      </c>
      <c r="H18" s="525">
        <v>790000000</v>
      </c>
      <c r="I18" s="525">
        <v>800000000</v>
      </c>
    </row>
    <row r="19" spans="2:9" s="540" customFormat="1">
      <c r="B19" s="548">
        <v>785</v>
      </c>
      <c r="C19" s="520">
        <v>46</v>
      </c>
      <c r="D19" s="840" t="s">
        <v>396</v>
      </c>
      <c r="E19" s="841"/>
      <c r="F19" s="525">
        <v>61500000</v>
      </c>
      <c r="G19" s="525">
        <v>90500000</v>
      </c>
      <c r="H19" s="525">
        <v>62000000</v>
      </c>
      <c r="I19" s="525">
        <v>18000000</v>
      </c>
    </row>
    <row r="20" spans="2:9" s="540" customFormat="1">
      <c r="B20" s="548">
        <v>785</v>
      </c>
      <c r="C20" s="520">
        <v>48</v>
      </c>
      <c r="D20" s="840" t="s">
        <v>430</v>
      </c>
      <c r="E20" s="841"/>
      <c r="F20" s="525">
        <v>155500000</v>
      </c>
      <c r="G20" s="525">
        <v>312100000</v>
      </c>
      <c r="H20" s="525">
        <v>160000000</v>
      </c>
      <c r="I20" s="525">
        <v>25000000</v>
      </c>
    </row>
    <row r="21" spans="2:9" s="543" customFormat="1">
      <c r="B21" s="857"/>
      <c r="C21" s="857"/>
      <c r="D21" s="858" t="s">
        <v>338</v>
      </c>
      <c r="E21" s="858"/>
      <c r="F21" s="542">
        <f>F10+F14+F17</f>
        <v>1123900000</v>
      </c>
      <c r="G21" s="542">
        <f>G10+G14+G17</f>
        <v>1545132000</v>
      </c>
      <c r="H21" s="542">
        <f>H10+H14+H17</f>
        <v>1142000000</v>
      </c>
      <c r="I21" s="542">
        <f>I10+I14+I17</f>
        <v>908500000</v>
      </c>
    </row>
    <row r="24" spans="2:9">
      <c r="B24" s="864" t="s">
        <v>1558</v>
      </c>
      <c r="C24" s="865"/>
      <c r="D24" s="865"/>
      <c r="E24" s="865"/>
      <c r="F24" s="865"/>
      <c r="G24" s="865"/>
      <c r="H24" s="865"/>
      <c r="I24" s="865"/>
    </row>
    <row r="25" spans="2:9">
      <c r="B25" s="550"/>
      <c r="C25" s="550"/>
      <c r="D25" s="550"/>
      <c r="E25" s="550"/>
      <c r="F25" s="550"/>
      <c r="G25" s="550"/>
      <c r="H25" s="550"/>
      <c r="I25" s="550"/>
    </row>
    <row r="26" spans="2:9" s="540" customFormat="1">
      <c r="B26" s="856" t="s">
        <v>705</v>
      </c>
      <c r="C26" s="856"/>
      <c r="D26" s="856"/>
      <c r="E26" s="856"/>
      <c r="F26" s="856" t="s">
        <v>1532</v>
      </c>
      <c r="G26" s="856"/>
      <c r="H26" s="856"/>
      <c r="I26" s="856"/>
    </row>
    <row r="27" spans="2:9" s="540" customFormat="1">
      <c r="B27" s="856"/>
      <c r="C27" s="856"/>
      <c r="D27" s="856"/>
      <c r="E27" s="856"/>
      <c r="F27" s="856">
        <v>2015</v>
      </c>
      <c r="G27" s="856"/>
      <c r="H27" s="520">
        <v>2016</v>
      </c>
      <c r="I27" s="520">
        <v>2017</v>
      </c>
    </row>
    <row r="28" spans="2:9" s="540" customFormat="1">
      <c r="B28" s="856" t="s">
        <v>348</v>
      </c>
      <c r="C28" s="856"/>
      <c r="D28" s="856"/>
      <c r="E28" s="856"/>
      <c r="F28" s="520" t="s">
        <v>356</v>
      </c>
      <c r="G28" s="520" t="s">
        <v>444</v>
      </c>
      <c r="H28" s="840"/>
      <c r="I28" s="841"/>
    </row>
    <row r="29" spans="2:9" s="540" customFormat="1">
      <c r="B29" s="856"/>
      <c r="C29" s="856"/>
      <c r="D29" s="856"/>
      <c r="E29" s="856"/>
      <c r="F29" s="856"/>
      <c r="G29" s="856"/>
      <c r="H29" s="856"/>
      <c r="I29" s="856"/>
    </row>
    <row r="30" spans="2:9" s="540" customFormat="1">
      <c r="B30" s="857" t="s">
        <v>714</v>
      </c>
      <c r="C30" s="857"/>
      <c r="D30" s="856"/>
      <c r="E30" s="856"/>
      <c r="F30" s="541">
        <f>SUM(F31:F32)</f>
        <v>122600000</v>
      </c>
      <c r="G30" s="541">
        <f>SUM(G31:G32)</f>
        <v>331026000</v>
      </c>
      <c r="H30" s="541">
        <f>SUM(H31:H32)</f>
        <v>128000000</v>
      </c>
      <c r="I30" s="541">
        <f>SUM(I31:I32)</f>
        <v>239000000</v>
      </c>
    </row>
    <row r="31" spans="2:9" s="540" customFormat="1">
      <c r="B31" s="520">
        <v>630</v>
      </c>
      <c r="C31" s="520">
        <v>42</v>
      </c>
      <c r="D31" s="856" t="s">
        <v>394</v>
      </c>
      <c r="E31" s="856"/>
      <c r="F31" s="525">
        <v>6600000</v>
      </c>
      <c r="G31" s="525">
        <v>40716000</v>
      </c>
      <c r="H31" s="525">
        <v>8000000</v>
      </c>
      <c r="I31" s="525">
        <v>20000000</v>
      </c>
    </row>
    <row r="32" spans="2:9" s="540" customFormat="1">
      <c r="B32" s="520">
        <v>630</v>
      </c>
      <c r="C32" s="520">
        <v>48</v>
      </c>
      <c r="D32" s="840" t="s">
        <v>430</v>
      </c>
      <c r="E32" s="841"/>
      <c r="F32" s="525">
        <v>116000000</v>
      </c>
      <c r="G32" s="525">
        <v>290310000</v>
      </c>
      <c r="H32" s="525">
        <v>120000000</v>
      </c>
      <c r="I32" s="525">
        <v>219000000</v>
      </c>
    </row>
    <row r="33" spans="2:9" s="540" customFormat="1">
      <c r="B33" s="866" t="s">
        <v>724</v>
      </c>
      <c r="C33" s="867"/>
      <c r="D33" s="840"/>
      <c r="E33" s="841"/>
      <c r="F33" s="541">
        <f>SUM(F34:F34)</f>
        <v>2310718000</v>
      </c>
      <c r="G33" s="541">
        <f>SUM(G34:G34)</f>
        <v>2310718000</v>
      </c>
      <c r="H33" s="541">
        <f>SUM(H34:H34)</f>
        <v>3837010000</v>
      </c>
      <c r="I33" s="541">
        <f>SUM(I34:I34)</f>
        <v>0</v>
      </c>
    </row>
    <row r="34" spans="2:9" s="540" customFormat="1">
      <c r="B34" s="548">
        <v>786</v>
      </c>
      <c r="C34" s="520">
        <v>48</v>
      </c>
      <c r="D34" s="840" t="s">
        <v>430</v>
      </c>
      <c r="E34" s="841"/>
      <c r="F34" s="525">
        <v>2310718000</v>
      </c>
      <c r="G34" s="525">
        <v>2310718000</v>
      </c>
      <c r="H34" s="525">
        <v>3837010000</v>
      </c>
      <c r="I34" s="525">
        <v>0</v>
      </c>
    </row>
    <row r="35" spans="2:9" s="540" customFormat="1">
      <c r="B35" s="866" t="s">
        <v>725</v>
      </c>
      <c r="C35" s="867"/>
      <c r="D35" s="840"/>
      <c r="E35" s="841"/>
      <c r="F35" s="541">
        <f>SUM(F36:F37)</f>
        <v>1122267000</v>
      </c>
      <c r="G35" s="541">
        <f>SUM(G36:G37)</f>
        <v>1130767000</v>
      </c>
      <c r="H35" s="541">
        <f>SUM(H36:H37)</f>
        <v>1130000000</v>
      </c>
      <c r="I35" s="541">
        <f>SUM(I36:I37)</f>
        <v>1600000000</v>
      </c>
    </row>
    <row r="36" spans="2:9" s="540" customFormat="1">
      <c r="B36" s="548">
        <v>785</v>
      </c>
      <c r="C36" s="520">
        <v>42</v>
      </c>
      <c r="D36" s="856" t="s">
        <v>394</v>
      </c>
      <c r="E36" s="856"/>
      <c r="F36" s="525">
        <v>35606000</v>
      </c>
      <c r="G36" s="525">
        <v>35606000</v>
      </c>
      <c r="H36" s="525">
        <v>40000000</v>
      </c>
      <c r="I36" s="525">
        <v>100000000</v>
      </c>
    </row>
    <row r="37" spans="2:9" s="540" customFormat="1">
      <c r="B37" s="548">
        <v>785</v>
      </c>
      <c r="C37" s="520">
        <v>48</v>
      </c>
      <c r="D37" s="840" t="s">
        <v>430</v>
      </c>
      <c r="E37" s="841"/>
      <c r="F37" s="525">
        <v>1086661000</v>
      </c>
      <c r="G37" s="525">
        <v>1095161000</v>
      </c>
      <c r="H37" s="525">
        <v>1090000000</v>
      </c>
      <c r="I37" s="525">
        <v>1500000000</v>
      </c>
    </row>
    <row r="38" spans="2:9" s="543" customFormat="1">
      <c r="B38" s="857"/>
      <c r="C38" s="857"/>
      <c r="D38" s="858" t="s">
        <v>338</v>
      </c>
      <c r="E38" s="858"/>
      <c r="F38" s="542">
        <f>F30+F33+F35</f>
        <v>3555585000</v>
      </c>
      <c r="G38" s="542">
        <f>G30+G33+G35</f>
        <v>3772511000</v>
      </c>
      <c r="H38" s="542">
        <f>H30+H33+H35</f>
        <v>5095010000</v>
      </c>
      <c r="I38" s="542">
        <f>I30+I33+I35</f>
        <v>1839000000</v>
      </c>
    </row>
    <row r="42" spans="2:9">
      <c r="B42" s="864" t="s">
        <v>1559</v>
      </c>
      <c r="C42" s="865"/>
      <c r="D42" s="865"/>
      <c r="E42" s="865"/>
      <c r="F42" s="865"/>
      <c r="G42" s="865"/>
      <c r="H42" s="865"/>
      <c r="I42" s="865"/>
    </row>
    <row r="44" spans="2:9" s="540" customFormat="1">
      <c r="B44" s="856" t="s">
        <v>705</v>
      </c>
      <c r="C44" s="856"/>
      <c r="D44" s="856"/>
      <c r="E44" s="856"/>
      <c r="F44" s="856" t="s">
        <v>1532</v>
      </c>
      <c r="G44" s="856"/>
      <c r="H44" s="856"/>
      <c r="I44" s="856"/>
    </row>
    <row r="45" spans="2:9" s="540" customFormat="1">
      <c r="B45" s="856"/>
      <c r="C45" s="856"/>
      <c r="D45" s="856"/>
      <c r="E45" s="856"/>
      <c r="F45" s="856">
        <v>2015</v>
      </c>
      <c r="G45" s="856"/>
      <c r="H45" s="520">
        <v>2016</v>
      </c>
      <c r="I45" s="520">
        <v>2017</v>
      </c>
    </row>
    <row r="46" spans="2:9" s="540" customFormat="1">
      <c r="B46" s="856" t="s">
        <v>348</v>
      </c>
      <c r="C46" s="856"/>
      <c r="D46" s="856"/>
      <c r="E46" s="856"/>
      <c r="F46" s="520" t="s">
        <v>356</v>
      </c>
      <c r="G46" s="520" t="s">
        <v>444</v>
      </c>
      <c r="H46" s="840"/>
      <c r="I46" s="841"/>
    </row>
    <row r="47" spans="2:9" s="540" customFormat="1">
      <c r="B47" s="856"/>
      <c r="C47" s="856"/>
      <c r="D47" s="856"/>
      <c r="E47" s="856"/>
      <c r="F47" s="856"/>
      <c r="G47" s="856"/>
      <c r="H47" s="856"/>
      <c r="I47" s="856"/>
    </row>
    <row r="48" spans="2:9" s="540" customFormat="1">
      <c r="B48" s="857" t="s">
        <v>714</v>
      </c>
      <c r="C48" s="857"/>
      <c r="D48" s="856"/>
      <c r="E48" s="856"/>
      <c r="F48" s="541">
        <f>SUM(F49:F51)</f>
        <v>43141000</v>
      </c>
      <c r="G48" s="541">
        <f>SUM(G49:G51)</f>
        <v>86983000</v>
      </c>
      <c r="H48" s="541">
        <f>SUM(H49:H51)</f>
        <v>46000000</v>
      </c>
      <c r="I48" s="541">
        <f>SUM(I49:I51)</f>
        <v>55000000</v>
      </c>
    </row>
    <row r="49" spans="2:9" s="540" customFormat="1">
      <c r="B49" s="520">
        <v>630</v>
      </c>
      <c r="C49" s="520">
        <v>42</v>
      </c>
      <c r="D49" s="856" t="s">
        <v>394</v>
      </c>
      <c r="E49" s="856"/>
      <c r="F49" s="525">
        <v>34141000</v>
      </c>
      <c r="G49" s="525">
        <v>37849000</v>
      </c>
      <c r="H49" s="525">
        <v>36000000</v>
      </c>
      <c r="I49" s="525">
        <v>40000000</v>
      </c>
    </row>
    <row r="50" spans="2:9" s="540" customFormat="1">
      <c r="B50" s="520">
        <v>630</v>
      </c>
      <c r="C50" s="520">
        <v>46</v>
      </c>
      <c r="D50" s="840" t="s">
        <v>396</v>
      </c>
      <c r="E50" s="841"/>
      <c r="F50" s="525">
        <v>4000000</v>
      </c>
      <c r="G50" s="525">
        <v>30475000</v>
      </c>
      <c r="H50" s="525">
        <v>5000000</v>
      </c>
      <c r="I50" s="525">
        <v>15000000</v>
      </c>
    </row>
    <row r="51" spans="2:9" s="540" customFormat="1">
      <c r="B51" s="520">
        <v>630</v>
      </c>
      <c r="C51" s="520">
        <v>48</v>
      </c>
      <c r="D51" s="840" t="s">
        <v>430</v>
      </c>
      <c r="E51" s="841"/>
      <c r="F51" s="525">
        <v>5000000</v>
      </c>
      <c r="G51" s="525">
        <v>18659000</v>
      </c>
      <c r="H51" s="525">
        <v>5000000</v>
      </c>
      <c r="I51" s="525">
        <v>0</v>
      </c>
    </row>
    <row r="52" spans="2:9" s="540" customFormat="1">
      <c r="B52" s="866" t="s">
        <v>733</v>
      </c>
      <c r="C52" s="867"/>
      <c r="D52" s="840"/>
      <c r="E52" s="841"/>
      <c r="F52" s="541">
        <f>SUM(F53:F53)</f>
        <v>0</v>
      </c>
      <c r="G52" s="541">
        <f>SUM(G53:G53)</f>
        <v>5700000</v>
      </c>
      <c r="H52" s="541">
        <f>SUM(H53:H53)</f>
        <v>0</v>
      </c>
      <c r="I52" s="541">
        <f>SUM(I53:I53)</f>
        <v>0</v>
      </c>
    </row>
    <row r="53" spans="2:9" s="540" customFormat="1">
      <c r="B53" s="548">
        <v>787</v>
      </c>
      <c r="C53" s="520">
        <v>46</v>
      </c>
      <c r="D53" s="840" t="s">
        <v>396</v>
      </c>
      <c r="E53" s="841"/>
      <c r="F53" s="525">
        <v>0</v>
      </c>
      <c r="G53" s="525">
        <v>5700000</v>
      </c>
      <c r="H53" s="525">
        <v>0</v>
      </c>
      <c r="I53" s="525">
        <v>0</v>
      </c>
    </row>
    <row r="54" spans="2:9" s="540" customFormat="1">
      <c r="B54" s="866" t="s">
        <v>725</v>
      </c>
      <c r="C54" s="867"/>
      <c r="D54" s="840"/>
      <c r="E54" s="841"/>
      <c r="F54" s="541">
        <f>SUM(F55:F57)</f>
        <v>167191000</v>
      </c>
      <c r="G54" s="541">
        <f>SUM(G55:G57)</f>
        <v>284881000</v>
      </c>
      <c r="H54" s="541">
        <f>SUM(H55:H57)</f>
        <v>180000000</v>
      </c>
      <c r="I54" s="541">
        <f>SUM(I55:I57)</f>
        <v>235000000</v>
      </c>
    </row>
    <row r="55" spans="2:9" s="540" customFormat="1">
      <c r="B55" s="548">
        <v>785</v>
      </c>
      <c r="C55" s="520">
        <v>42</v>
      </c>
      <c r="D55" s="856" t="s">
        <v>394</v>
      </c>
      <c r="E55" s="856"/>
      <c r="F55" s="525">
        <v>108091000</v>
      </c>
      <c r="G55" s="525">
        <v>108091000</v>
      </c>
      <c r="H55" s="525">
        <v>115000000</v>
      </c>
      <c r="I55" s="525">
        <v>150000000</v>
      </c>
    </row>
    <row r="56" spans="2:9" s="540" customFormat="1">
      <c r="B56" s="548">
        <v>785</v>
      </c>
      <c r="C56" s="520">
        <v>46</v>
      </c>
      <c r="D56" s="840" t="s">
        <v>396</v>
      </c>
      <c r="E56" s="841"/>
      <c r="F56" s="525">
        <v>37060000</v>
      </c>
      <c r="G56" s="525">
        <v>154750000</v>
      </c>
      <c r="H56" s="525">
        <v>40000000</v>
      </c>
      <c r="I56" s="525">
        <v>85000000</v>
      </c>
    </row>
    <row r="57" spans="2:9" s="540" customFormat="1">
      <c r="B57" s="548">
        <v>785</v>
      </c>
      <c r="C57" s="520">
        <v>48</v>
      </c>
      <c r="D57" s="840" t="s">
        <v>430</v>
      </c>
      <c r="E57" s="841"/>
      <c r="F57" s="525">
        <v>22040000</v>
      </c>
      <c r="G57" s="525">
        <v>22040000</v>
      </c>
      <c r="H57" s="525">
        <v>25000000</v>
      </c>
      <c r="I57" s="525">
        <v>0</v>
      </c>
    </row>
    <row r="58" spans="2:9" s="543" customFormat="1">
      <c r="B58" s="857"/>
      <c r="C58" s="857"/>
      <c r="D58" s="858" t="s">
        <v>338</v>
      </c>
      <c r="E58" s="858"/>
      <c r="F58" s="542">
        <f>F48+F52+F54</f>
        <v>210332000</v>
      </c>
      <c r="G58" s="542">
        <f>G48+G52+G54</f>
        <v>377564000</v>
      </c>
      <c r="H58" s="542">
        <f>H48+H52+H54</f>
        <v>226000000</v>
      </c>
      <c r="I58" s="542">
        <f>I48+I52+I54</f>
        <v>290000000</v>
      </c>
    </row>
    <row r="61" spans="2:9">
      <c r="B61" s="864" t="s">
        <v>1560</v>
      </c>
      <c r="C61" s="865"/>
      <c r="D61" s="865"/>
      <c r="E61" s="865"/>
      <c r="F61" s="865"/>
      <c r="G61" s="865"/>
      <c r="H61" s="865"/>
      <c r="I61" s="865"/>
    </row>
    <row r="63" spans="2:9" s="540" customFormat="1">
      <c r="B63" s="840" t="s">
        <v>705</v>
      </c>
      <c r="C63" s="843"/>
      <c r="D63" s="843"/>
      <c r="E63" s="841"/>
      <c r="F63" s="840" t="s">
        <v>1532</v>
      </c>
      <c r="G63" s="843"/>
      <c r="H63" s="843"/>
      <c r="I63" s="841"/>
    </row>
    <row r="64" spans="2:9" s="540" customFormat="1">
      <c r="B64" s="840"/>
      <c r="C64" s="843"/>
      <c r="D64" s="843"/>
      <c r="E64" s="841"/>
      <c r="F64" s="840">
        <v>2015</v>
      </c>
      <c r="G64" s="841"/>
      <c r="H64" s="520">
        <v>2016</v>
      </c>
      <c r="I64" s="520">
        <v>2017</v>
      </c>
    </row>
    <row r="65" spans="2:9" s="540" customFormat="1">
      <c r="B65" s="840" t="s">
        <v>348</v>
      </c>
      <c r="C65" s="843"/>
      <c r="D65" s="843"/>
      <c r="E65" s="841"/>
      <c r="F65" s="520" t="s">
        <v>356</v>
      </c>
      <c r="G65" s="520" t="s">
        <v>444</v>
      </c>
      <c r="H65" s="840"/>
      <c r="I65" s="841"/>
    </row>
    <row r="66" spans="2:9" s="540" customFormat="1">
      <c r="B66" s="840"/>
      <c r="C66" s="843"/>
      <c r="D66" s="843"/>
      <c r="E66" s="841"/>
      <c r="F66" s="840"/>
      <c r="G66" s="843"/>
      <c r="H66" s="843"/>
      <c r="I66" s="841"/>
    </row>
    <row r="67" spans="2:9" s="540" customFormat="1">
      <c r="B67" s="866" t="s">
        <v>725</v>
      </c>
      <c r="C67" s="867"/>
      <c r="D67" s="840"/>
      <c r="E67" s="841"/>
      <c r="F67" s="541">
        <f>SUM(F68:F69)</f>
        <v>67460000</v>
      </c>
      <c r="G67" s="541">
        <f>SUM(G68:G69)</f>
        <v>67460000</v>
      </c>
      <c r="H67" s="541">
        <f>SUM(H68:H69)</f>
        <v>73300000</v>
      </c>
      <c r="I67" s="541">
        <f>SUM(I68:I69)</f>
        <v>188600000</v>
      </c>
    </row>
    <row r="68" spans="2:9" s="540" customFormat="1">
      <c r="B68" s="520">
        <v>785</v>
      </c>
      <c r="C68" s="520">
        <v>42</v>
      </c>
      <c r="D68" s="856" t="s">
        <v>394</v>
      </c>
      <c r="E68" s="856"/>
      <c r="F68" s="525">
        <v>2460000</v>
      </c>
      <c r="G68" s="525">
        <v>2460000</v>
      </c>
      <c r="H68" s="525">
        <v>3300000</v>
      </c>
      <c r="I68" s="525">
        <v>3600000</v>
      </c>
    </row>
    <row r="69" spans="2:9" s="540" customFormat="1">
      <c r="B69" s="520">
        <v>785</v>
      </c>
      <c r="C69" s="520">
        <v>48</v>
      </c>
      <c r="D69" s="840" t="s">
        <v>430</v>
      </c>
      <c r="E69" s="841"/>
      <c r="F69" s="525">
        <v>65000000</v>
      </c>
      <c r="G69" s="525">
        <v>65000000</v>
      </c>
      <c r="H69" s="525">
        <v>70000000</v>
      </c>
      <c r="I69" s="525">
        <v>185000000</v>
      </c>
    </row>
    <row r="70" spans="2:9" s="543" customFormat="1">
      <c r="B70" s="857"/>
      <c r="C70" s="857"/>
      <c r="D70" s="858" t="s">
        <v>338</v>
      </c>
      <c r="E70" s="858"/>
      <c r="F70" s="542">
        <f>F67</f>
        <v>67460000</v>
      </c>
      <c r="G70" s="542">
        <f>G67</f>
        <v>67460000</v>
      </c>
      <c r="H70" s="542">
        <f>H67</f>
        <v>73300000</v>
      </c>
      <c r="I70" s="542">
        <f>I67</f>
        <v>188600000</v>
      </c>
    </row>
  </sheetData>
  <mergeCells count="87">
    <mergeCell ref="D68:E68"/>
    <mergeCell ref="D69:E69"/>
    <mergeCell ref="B70:C70"/>
    <mergeCell ref="D70:E70"/>
    <mergeCell ref="B65:E65"/>
    <mergeCell ref="H65:I65"/>
    <mergeCell ref="B66:E66"/>
    <mergeCell ref="F66:I66"/>
    <mergeCell ref="B67:C67"/>
    <mergeCell ref="D67:E67"/>
    <mergeCell ref="B64:E64"/>
    <mergeCell ref="F64:G64"/>
    <mergeCell ref="D53:E53"/>
    <mergeCell ref="B54:C54"/>
    <mergeCell ref="D54:E54"/>
    <mergeCell ref="D55:E55"/>
    <mergeCell ref="D56:E56"/>
    <mergeCell ref="D57:E57"/>
    <mergeCell ref="B58:C58"/>
    <mergeCell ref="D58:E58"/>
    <mergeCell ref="B61:I61"/>
    <mergeCell ref="B63:E63"/>
    <mergeCell ref="F63:I63"/>
    <mergeCell ref="B52:C52"/>
    <mergeCell ref="D52:E52"/>
    <mergeCell ref="B45:E45"/>
    <mergeCell ref="F45:G45"/>
    <mergeCell ref="B46:E46"/>
    <mergeCell ref="B48:C48"/>
    <mergeCell ref="D48:E48"/>
    <mergeCell ref="D49:E49"/>
    <mergeCell ref="D50:E50"/>
    <mergeCell ref="D51:E51"/>
    <mergeCell ref="H46:I46"/>
    <mergeCell ref="B47:E47"/>
    <mergeCell ref="F47:I47"/>
    <mergeCell ref="D36:E36"/>
    <mergeCell ref="D37:E37"/>
    <mergeCell ref="B38:C38"/>
    <mergeCell ref="D38:E38"/>
    <mergeCell ref="B42:I42"/>
    <mergeCell ref="B44:E44"/>
    <mergeCell ref="F44:I44"/>
    <mergeCell ref="B35:C35"/>
    <mergeCell ref="D35:E35"/>
    <mergeCell ref="B28:E28"/>
    <mergeCell ref="H28:I28"/>
    <mergeCell ref="B29:E29"/>
    <mergeCell ref="F29:I29"/>
    <mergeCell ref="B30:C30"/>
    <mergeCell ref="D30:E30"/>
    <mergeCell ref="D31:E31"/>
    <mergeCell ref="D32:E32"/>
    <mergeCell ref="B33:C33"/>
    <mergeCell ref="D33:E33"/>
    <mergeCell ref="D34:E34"/>
    <mergeCell ref="B27:E27"/>
    <mergeCell ref="F27:G27"/>
    <mergeCell ref="D16:E16"/>
    <mergeCell ref="B17:C17"/>
    <mergeCell ref="D17:E17"/>
    <mergeCell ref="D18:E18"/>
    <mergeCell ref="D19:E19"/>
    <mergeCell ref="D20:E20"/>
    <mergeCell ref="B21:C21"/>
    <mergeCell ref="D21:E21"/>
    <mergeCell ref="B24:I24"/>
    <mergeCell ref="B26:E26"/>
    <mergeCell ref="F26:I26"/>
    <mergeCell ref="D15:E15"/>
    <mergeCell ref="B8:E8"/>
    <mergeCell ref="H8:I8"/>
    <mergeCell ref="B9:E9"/>
    <mergeCell ref="F9:I9"/>
    <mergeCell ref="B10:C10"/>
    <mergeCell ref="D10:E10"/>
    <mergeCell ref="D11:E11"/>
    <mergeCell ref="D12:E12"/>
    <mergeCell ref="D13:E13"/>
    <mergeCell ref="B14:C14"/>
    <mergeCell ref="D14:E14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>
  <dimension ref="B2:I26"/>
  <sheetViews>
    <sheetView topLeftCell="A7" workbookViewId="0">
      <selection activeCell="H34" sqref="H34"/>
    </sheetView>
  </sheetViews>
  <sheetFormatPr defaultRowHeight="12.75"/>
  <cols>
    <col min="1" max="8" width="9.140625" style="546"/>
    <col min="9" max="9" width="10.85546875" style="546" customWidth="1"/>
    <col min="10" max="16384" width="9.140625" style="546"/>
  </cols>
  <sheetData>
    <row r="2" spans="2:9">
      <c r="B2" s="860" t="s">
        <v>1561</v>
      </c>
      <c r="C2" s="860"/>
      <c r="D2" s="860"/>
      <c r="E2" s="860"/>
      <c r="F2" s="860"/>
      <c r="G2" s="860"/>
      <c r="H2" s="860"/>
      <c r="I2" s="860"/>
    </row>
    <row r="4" spans="2:9">
      <c r="B4" s="862" t="s">
        <v>1562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2827000</v>
      </c>
      <c r="G10" s="541">
        <f>G11</f>
        <v>2827000</v>
      </c>
      <c r="H10" s="541">
        <f>H11</f>
        <v>4532000</v>
      </c>
      <c r="I10" s="541">
        <f>I11</f>
        <v>5208000</v>
      </c>
    </row>
    <row r="11" spans="2:9" s="540" customFormat="1">
      <c r="B11" s="520">
        <v>630</v>
      </c>
      <c r="C11" s="520">
        <v>42</v>
      </c>
      <c r="D11" s="856" t="s">
        <v>394</v>
      </c>
      <c r="E11" s="856"/>
      <c r="F11" s="525">
        <v>2827000</v>
      </c>
      <c r="G11" s="525">
        <v>2827000</v>
      </c>
      <c r="H11" s="525">
        <v>4532000</v>
      </c>
      <c r="I11" s="525">
        <v>5208000</v>
      </c>
    </row>
    <row r="12" spans="2:9" s="540" customFormat="1">
      <c r="B12" s="857" t="s">
        <v>725</v>
      </c>
      <c r="C12" s="857"/>
      <c r="D12" s="856"/>
      <c r="E12" s="856"/>
      <c r="F12" s="541">
        <f>F13</f>
        <v>3850000</v>
      </c>
      <c r="G12" s="541">
        <f>G13</f>
        <v>3850000</v>
      </c>
      <c r="H12" s="541">
        <f>H13</f>
        <v>3100000</v>
      </c>
      <c r="I12" s="541">
        <f>I13</f>
        <v>3410000</v>
      </c>
    </row>
    <row r="13" spans="2:9" s="540" customFormat="1">
      <c r="B13" s="520">
        <v>785</v>
      </c>
      <c r="C13" s="520">
        <v>42</v>
      </c>
      <c r="D13" s="856" t="s">
        <v>394</v>
      </c>
      <c r="E13" s="856"/>
      <c r="F13" s="525">
        <v>3850000</v>
      </c>
      <c r="G13" s="525">
        <v>3850000</v>
      </c>
      <c r="H13" s="525">
        <v>3100000</v>
      </c>
      <c r="I13" s="525">
        <v>3410000</v>
      </c>
    </row>
    <row r="14" spans="2:9" s="543" customFormat="1">
      <c r="B14" s="857"/>
      <c r="C14" s="857"/>
      <c r="D14" s="858" t="s">
        <v>338</v>
      </c>
      <c r="E14" s="858"/>
      <c r="F14" s="542">
        <f>F10+F12</f>
        <v>6677000</v>
      </c>
      <c r="G14" s="542">
        <f>G10+G12</f>
        <v>6677000</v>
      </c>
      <c r="H14" s="542">
        <f>H10+H12</f>
        <v>7632000</v>
      </c>
      <c r="I14" s="542">
        <f>I10+I12</f>
        <v>8618000</v>
      </c>
    </row>
    <row r="17" spans="2:9">
      <c r="B17" s="864" t="s">
        <v>1563</v>
      </c>
      <c r="C17" s="865"/>
      <c r="D17" s="865"/>
      <c r="E17" s="865"/>
      <c r="F17" s="865"/>
      <c r="G17" s="865"/>
      <c r="H17" s="865"/>
      <c r="I17" s="865"/>
    </row>
    <row r="19" spans="2:9" s="540" customFormat="1">
      <c r="B19" s="856" t="s">
        <v>705</v>
      </c>
      <c r="C19" s="856"/>
      <c r="D19" s="856"/>
      <c r="E19" s="856"/>
      <c r="F19" s="856" t="s">
        <v>1532</v>
      </c>
      <c r="G19" s="856"/>
      <c r="H19" s="856"/>
      <c r="I19" s="856"/>
    </row>
    <row r="20" spans="2:9" s="540" customFormat="1">
      <c r="B20" s="856"/>
      <c r="C20" s="856"/>
      <c r="D20" s="856"/>
      <c r="E20" s="856"/>
      <c r="F20" s="856">
        <v>2015</v>
      </c>
      <c r="G20" s="856"/>
      <c r="H20" s="520">
        <v>2016</v>
      </c>
      <c r="I20" s="520">
        <v>2017</v>
      </c>
    </row>
    <row r="21" spans="2:9" s="540" customFormat="1">
      <c r="B21" s="856" t="s">
        <v>348</v>
      </c>
      <c r="C21" s="856"/>
      <c r="D21" s="856"/>
      <c r="E21" s="856"/>
      <c r="F21" s="520" t="s">
        <v>356</v>
      </c>
      <c r="G21" s="520" t="s">
        <v>444</v>
      </c>
      <c r="H21" s="840"/>
      <c r="I21" s="841"/>
    </row>
    <row r="22" spans="2:9" s="540" customFormat="1">
      <c r="B22" s="856"/>
      <c r="C22" s="856"/>
      <c r="D22" s="856"/>
      <c r="E22" s="856"/>
      <c r="F22" s="856"/>
      <c r="G22" s="856"/>
      <c r="H22" s="856"/>
      <c r="I22" s="856"/>
    </row>
    <row r="23" spans="2:9" s="540" customFormat="1">
      <c r="B23" s="857" t="s">
        <v>725</v>
      </c>
      <c r="C23" s="857"/>
      <c r="D23" s="856"/>
      <c r="E23" s="856"/>
      <c r="F23" s="541">
        <f>SUM(F24:F25)</f>
        <v>0</v>
      </c>
      <c r="G23" s="541">
        <f>SUM(G24:G25)</f>
        <v>3601000</v>
      </c>
      <c r="H23" s="541">
        <f>SUM(H24:H25)</f>
        <v>0</v>
      </c>
      <c r="I23" s="541">
        <f>SUM(I24:I25)</f>
        <v>0</v>
      </c>
    </row>
    <row r="24" spans="2:9" s="540" customFormat="1">
      <c r="B24" s="520">
        <v>785</v>
      </c>
      <c r="C24" s="520">
        <v>42</v>
      </c>
      <c r="D24" s="856" t="s">
        <v>394</v>
      </c>
      <c r="E24" s="856"/>
      <c r="F24" s="525">
        <v>0</v>
      </c>
      <c r="G24" s="525">
        <v>186000</v>
      </c>
      <c r="H24" s="525">
        <v>0</v>
      </c>
      <c r="I24" s="525">
        <v>0</v>
      </c>
    </row>
    <row r="25" spans="2:9" s="540" customFormat="1">
      <c r="B25" s="520">
        <v>785</v>
      </c>
      <c r="C25" s="520">
        <v>48</v>
      </c>
      <c r="D25" s="840" t="s">
        <v>430</v>
      </c>
      <c r="E25" s="841"/>
      <c r="F25" s="525">
        <v>0</v>
      </c>
      <c r="G25" s="525">
        <v>3415000</v>
      </c>
      <c r="H25" s="525">
        <v>0</v>
      </c>
      <c r="I25" s="525">
        <v>0</v>
      </c>
    </row>
    <row r="26" spans="2:9" s="543" customFormat="1">
      <c r="B26" s="857"/>
      <c r="C26" s="857"/>
      <c r="D26" s="858" t="s">
        <v>338</v>
      </c>
      <c r="E26" s="858"/>
      <c r="F26" s="542">
        <f>F23</f>
        <v>0</v>
      </c>
      <c r="G26" s="542">
        <f>G23</f>
        <v>3601000</v>
      </c>
      <c r="H26" s="542">
        <f>H23</f>
        <v>0</v>
      </c>
      <c r="I26" s="542">
        <f>I23</f>
        <v>0</v>
      </c>
    </row>
  </sheetData>
  <mergeCells count="33">
    <mergeCell ref="B26:C26"/>
    <mergeCell ref="D26:E26"/>
    <mergeCell ref="B22:E22"/>
    <mergeCell ref="F22:I22"/>
    <mergeCell ref="B23:C23"/>
    <mergeCell ref="D23:E23"/>
    <mergeCell ref="D24:E24"/>
    <mergeCell ref="D25:E25"/>
    <mergeCell ref="B21:E21"/>
    <mergeCell ref="H21:I21"/>
    <mergeCell ref="D11:E11"/>
    <mergeCell ref="B12:C12"/>
    <mergeCell ref="D12:E12"/>
    <mergeCell ref="D13:E13"/>
    <mergeCell ref="B14:C14"/>
    <mergeCell ref="D14:E14"/>
    <mergeCell ref="B17:I17"/>
    <mergeCell ref="B19:E19"/>
    <mergeCell ref="F19:I19"/>
    <mergeCell ref="B20:E20"/>
    <mergeCell ref="F20:G20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H27" sqref="H27"/>
    </sheetView>
  </sheetViews>
  <sheetFormatPr defaultRowHeight="12.75"/>
  <cols>
    <col min="1" max="16384" width="9.140625" style="546"/>
  </cols>
  <sheetData>
    <row r="2" spans="2:9">
      <c r="B2" s="862" t="s">
        <v>1564</v>
      </c>
      <c r="C2" s="863"/>
      <c r="D2" s="863"/>
      <c r="E2" s="863"/>
      <c r="F2" s="863"/>
      <c r="G2" s="863"/>
      <c r="H2" s="863"/>
      <c r="I2" s="863"/>
    </row>
    <row r="4" spans="2:9">
      <c r="B4" s="862" t="s">
        <v>1565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850000</v>
      </c>
      <c r="G10" s="541">
        <f>G11</f>
        <v>850000</v>
      </c>
      <c r="H10" s="541">
        <f>H11</f>
        <v>0</v>
      </c>
      <c r="I10" s="541">
        <f>I11</f>
        <v>0</v>
      </c>
    </row>
    <row r="11" spans="2:9" s="540" customFormat="1">
      <c r="B11" s="520">
        <v>630</v>
      </c>
      <c r="C11" s="520">
        <v>42</v>
      </c>
      <c r="D11" s="856" t="s">
        <v>394</v>
      </c>
      <c r="E11" s="856"/>
      <c r="F11" s="525">
        <v>850000</v>
      </c>
      <c r="G11" s="525">
        <v>850000</v>
      </c>
      <c r="H11" s="525">
        <v>0</v>
      </c>
      <c r="I11" s="525">
        <v>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850000</v>
      </c>
      <c r="G12" s="542">
        <f>G10</f>
        <v>850000</v>
      </c>
      <c r="H12" s="542">
        <f>H10</f>
        <v>0</v>
      </c>
      <c r="I12" s="542">
        <f>I10</f>
        <v>0</v>
      </c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I214"/>
  <sheetViews>
    <sheetView workbookViewId="0">
      <selection activeCell="D11" sqref="D11"/>
    </sheetView>
  </sheetViews>
  <sheetFormatPr defaultRowHeight="15"/>
  <cols>
    <col min="2" max="2" width="14" customWidth="1"/>
    <col min="3" max="3" width="15.42578125" customWidth="1"/>
    <col min="4" max="4" width="16.28515625" customWidth="1"/>
    <col min="5" max="5" width="41.28515625" customWidth="1"/>
    <col min="6" max="6" width="15" customWidth="1"/>
    <col min="7" max="7" width="14.5703125" customWidth="1"/>
    <col min="8" max="8" width="15.7109375" customWidth="1"/>
    <col min="9" max="9" width="14.28515625" customWidth="1"/>
  </cols>
  <sheetData>
    <row r="1" spans="2:9" ht="15.75" thickBot="1"/>
    <row r="2" spans="2:9" ht="15.75" customHeight="1" thickBot="1">
      <c r="B2" s="619" t="s">
        <v>816</v>
      </c>
      <c r="C2" s="620"/>
      <c r="D2" s="620"/>
      <c r="E2" s="621"/>
    </row>
    <row r="3" spans="2:9">
      <c r="B3" s="704" t="s">
        <v>452</v>
      </c>
      <c r="C3" s="701" t="s">
        <v>705</v>
      </c>
      <c r="D3" s="704" t="s">
        <v>706</v>
      </c>
      <c r="E3" s="704" t="s">
        <v>350</v>
      </c>
      <c r="F3" s="706">
        <v>2015</v>
      </c>
      <c r="G3" s="708"/>
      <c r="H3" s="700">
        <v>2016</v>
      </c>
      <c r="I3" s="700">
        <v>2017</v>
      </c>
    </row>
    <row r="4" spans="2:9" ht="45" customHeight="1">
      <c r="B4" s="705"/>
      <c r="C4" s="702"/>
      <c r="D4" s="705"/>
      <c r="E4" s="705"/>
      <c r="F4" s="31" t="s">
        <v>356</v>
      </c>
      <c r="G4" s="31" t="s">
        <v>444</v>
      </c>
      <c r="H4" s="702"/>
      <c r="I4" s="702"/>
    </row>
    <row r="5" spans="2:9" ht="33" customHeight="1">
      <c r="B5" s="692">
        <v>4002</v>
      </c>
      <c r="C5" s="1"/>
      <c r="D5" s="2"/>
      <c r="E5" s="72" t="s">
        <v>464</v>
      </c>
      <c r="F5" s="73">
        <v>1401331</v>
      </c>
      <c r="G5" s="73">
        <v>1401331</v>
      </c>
      <c r="H5" s="73">
        <v>927022</v>
      </c>
      <c r="I5" s="73">
        <v>719734</v>
      </c>
    </row>
    <row r="6" spans="2:9">
      <c r="B6" s="693"/>
      <c r="C6" s="721" t="s">
        <v>714</v>
      </c>
      <c r="D6" s="722"/>
      <c r="E6" s="75"/>
      <c r="F6" s="76">
        <f>SUM(F7:F8)</f>
        <v>1401331</v>
      </c>
      <c r="G6" s="76">
        <f>SUM(G7:G8)</f>
        <v>1401331</v>
      </c>
      <c r="H6" s="76">
        <f>SUM(H7:H8)</f>
        <v>927022</v>
      </c>
      <c r="I6" s="76">
        <f>SUM(I7:I8)</f>
        <v>719734</v>
      </c>
    </row>
    <row r="7" spans="2:9" ht="33.75" customHeight="1">
      <c r="B7" s="693"/>
      <c r="C7" s="1"/>
      <c r="D7" s="2" t="s">
        <v>709</v>
      </c>
      <c r="E7" s="14" t="s">
        <v>715</v>
      </c>
      <c r="F7" s="4">
        <v>5000</v>
      </c>
      <c r="G7" s="4">
        <v>5000</v>
      </c>
      <c r="H7" s="4">
        <v>6000</v>
      </c>
      <c r="I7" s="4">
        <v>6000</v>
      </c>
    </row>
    <row r="8" spans="2:9" ht="49.5" customHeight="1">
      <c r="B8" s="694"/>
      <c r="C8" s="1"/>
      <c r="D8" s="2" t="s">
        <v>710</v>
      </c>
      <c r="E8" s="65" t="s">
        <v>716</v>
      </c>
      <c r="F8" s="4">
        <v>1396331</v>
      </c>
      <c r="G8" s="4">
        <v>1396331</v>
      </c>
      <c r="H8" s="4">
        <v>921022</v>
      </c>
      <c r="I8" s="4">
        <v>713734</v>
      </c>
    </row>
    <row r="9" spans="2:9" ht="15" customHeight="1">
      <c r="B9" s="692">
        <v>4009</v>
      </c>
      <c r="C9" s="1"/>
      <c r="D9" s="2"/>
      <c r="E9" s="72" t="s">
        <v>466</v>
      </c>
      <c r="F9" s="73">
        <v>960</v>
      </c>
      <c r="G9" s="73">
        <v>960</v>
      </c>
      <c r="H9" s="73">
        <v>0</v>
      </c>
      <c r="I9" s="73">
        <v>0</v>
      </c>
    </row>
    <row r="10" spans="2:9">
      <c r="B10" s="693"/>
      <c r="C10" s="721" t="s">
        <v>714</v>
      </c>
      <c r="D10" s="722"/>
      <c r="E10" s="75"/>
      <c r="F10" s="76">
        <f>SUM(F11)</f>
        <v>960</v>
      </c>
      <c r="G10" s="76">
        <f>SUM(G11)</f>
        <v>960</v>
      </c>
      <c r="H10" s="76">
        <v>0</v>
      </c>
      <c r="I10" s="76">
        <v>0</v>
      </c>
    </row>
    <row r="11" spans="2:9" ht="36.75" customHeight="1">
      <c r="B11" s="694"/>
      <c r="C11" s="1"/>
      <c r="D11" s="2" t="s">
        <v>644</v>
      </c>
      <c r="E11" s="14" t="s">
        <v>673</v>
      </c>
      <c r="F11" s="4">
        <v>960</v>
      </c>
      <c r="G11" s="4">
        <v>960</v>
      </c>
      <c r="H11" s="4">
        <v>0</v>
      </c>
      <c r="I11" s="4">
        <v>0</v>
      </c>
    </row>
    <row r="12" spans="2:9">
      <c r="B12" s="692">
        <v>5001</v>
      </c>
      <c r="C12" s="1"/>
      <c r="D12" s="2"/>
      <c r="E12" s="72" t="s">
        <v>468</v>
      </c>
      <c r="F12" s="73">
        <v>503000</v>
      </c>
      <c r="G12" s="73">
        <v>507000</v>
      </c>
      <c r="H12" s="73">
        <v>788000</v>
      </c>
      <c r="I12" s="73">
        <v>888000</v>
      </c>
    </row>
    <row r="13" spans="2:9">
      <c r="B13" s="693"/>
      <c r="C13" s="721" t="s">
        <v>714</v>
      </c>
      <c r="D13" s="722"/>
      <c r="E13" s="75"/>
      <c r="F13" s="76">
        <f>SUM(F14:F17)</f>
        <v>503000</v>
      </c>
      <c r="G13" s="76">
        <f>SUM(G14:G17)</f>
        <v>507000</v>
      </c>
      <c r="H13" s="76">
        <f>SUM(H14:H17)</f>
        <v>788000</v>
      </c>
      <c r="I13" s="76">
        <f>SUM(I14:I17)</f>
        <v>888000</v>
      </c>
    </row>
    <row r="14" spans="2:9">
      <c r="B14" s="693"/>
      <c r="C14" s="1"/>
      <c r="D14" s="2" t="s">
        <v>709</v>
      </c>
      <c r="E14" s="1" t="s">
        <v>717</v>
      </c>
      <c r="F14" s="4">
        <v>7000</v>
      </c>
      <c r="G14" s="4">
        <v>7000</v>
      </c>
      <c r="H14" s="4">
        <v>13000</v>
      </c>
      <c r="I14" s="4">
        <v>15000</v>
      </c>
    </row>
    <row r="15" spans="2:9" ht="15" customHeight="1">
      <c r="B15" s="693"/>
      <c r="C15" s="1"/>
      <c r="D15" s="2" t="s">
        <v>711</v>
      </c>
      <c r="E15" s="1" t="s">
        <v>718</v>
      </c>
      <c r="F15" s="4">
        <v>72000</v>
      </c>
      <c r="G15" s="4">
        <v>72000</v>
      </c>
      <c r="H15" s="4">
        <v>212000</v>
      </c>
      <c r="I15" s="4">
        <v>250000</v>
      </c>
    </row>
    <row r="16" spans="2:9" ht="34.5" customHeight="1">
      <c r="B16" s="693"/>
      <c r="C16" s="1"/>
      <c r="D16" s="2" t="s">
        <v>712</v>
      </c>
      <c r="E16" s="14" t="s">
        <v>719</v>
      </c>
      <c r="F16" s="4">
        <v>59000</v>
      </c>
      <c r="G16" s="4">
        <v>63000</v>
      </c>
      <c r="H16" s="4">
        <v>93000</v>
      </c>
      <c r="I16" s="4">
        <v>113000</v>
      </c>
    </row>
    <row r="17" spans="2:9">
      <c r="B17" s="694"/>
      <c r="C17" s="1"/>
      <c r="D17" s="2" t="s">
        <v>627</v>
      </c>
      <c r="E17" s="1" t="s">
        <v>656</v>
      </c>
      <c r="F17" s="4">
        <v>365000</v>
      </c>
      <c r="G17" s="4">
        <v>365000</v>
      </c>
      <c r="H17" s="4">
        <v>470000</v>
      </c>
      <c r="I17" s="4">
        <v>510000</v>
      </c>
    </row>
    <row r="18" spans="2:9" ht="15" customHeight="1">
      <c r="B18" s="692">
        <v>5003</v>
      </c>
      <c r="C18" s="1"/>
      <c r="D18" s="2"/>
      <c r="E18" s="72" t="s">
        <v>469</v>
      </c>
      <c r="F18" s="73">
        <v>2000</v>
      </c>
      <c r="G18" s="73">
        <v>2000</v>
      </c>
      <c r="H18" s="73">
        <v>480</v>
      </c>
      <c r="I18" s="73">
        <v>600</v>
      </c>
    </row>
    <row r="19" spans="2:9">
      <c r="B19" s="693"/>
      <c r="C19" s="723" t="s">
        <v>714</v>
      </c>
      <c r="D19" s="724"/>
      <c r="E19" s="75"/>
      <c r="F19" s="76">
        <f>SUM(F20)</f>
        <v>2000</v>
      </c>
      <c r="G19" s="76">
        <f>SUM(G20)</f>
        <v>2000</v>
      </c>
      <c r="H19" s="76">
        <f>SUM(H20)</f>
        <v>480</v>
      </c>
      <c r="I19" s="76">
        <f>SUM(I20)</f>
        <v>600</v>
      </c>
    </row>
    <row r="20" spans="2:9" ht="34.5" customHeight="1">
      <c r="B20" s="694"/>
      <c r="C20" s="1"/>
      <c r="D20" s="2" t="s">
        <v>644</v>
      </c>
      <c r="E20" s="14" t="s">
        <v>673</v>
      </c>
      <c r="F20" s="4">
        <v>2000</v>
      </c>
      <c r="G20" s="4">
        <v>2000</v>
      </c>
      <c r="H20" s="4">
        <v>480</v>
      </c>
      <c r="I20" s="4">
        <v>600</v>
      </c>
    </row>
    <row r="21" spans="2:9" ht="15" customHeight="1">
      <c r="B21" s="692">
        <v>6001</v>
      </c>
      <c r="C21" s="1"/>
      <c r="D21" s="2"/>
      <c r="E21" s="72" t="s">
        <v>471</v>
      </c>
      <c r="F21" s="73">
        <v>641477</v>
      </c>
      <c r="G21" s="73">
        <v>656477</v>
      </c>
      <c r="H21" s="73">
        <v>880170</v>
      </c>
      <c r="I21" s="73">
        <v>880170</v>
      </c>
    </row>
    <row r="22" spans="2:9">
      <c r="B22" s="693"/>
      <c r="C22" s="725" t="s">
        <v>714</v>
      </c>
      <c r="D22" s="726"/>
      <c r="E22" s="75"/>
      <c r="F22" s="76">
        <f>SUM(F23:F24)</f>
        <v>641477</v>
      </c>
      <c r="G22" s="76">
        <f>SUM(G23:G24)</f>
        <v>656477</v>
      </c>
      <c r="H22" s="76">
        <f>SUM(H23:H24)</f>
        <v>880170</v>
      </c>
      <c r="I22" s="76">
        <f>SUM(I23:I24)</f>
        <v>880170</v>
      </c>
    </row>
    <row r="23" spans="2:9">
      <c r="B23" s="693"/>
      <c r="C23" s="1"/>
      <c r="D23" s="2" t="s">
        <v>711</v>
      </c>
      <c r="E23" s="1" t="s">
        <v>720</v>
      </c>
      <c r="F23" s="4">
        <v>611477</v>
      </c>
      <c r="G23" s="4">
        <v>626477</v>
      </c>
      <c r="H23" s="4">
        <v>759967</v>
      </c>
      <c r="I23" s="4">
        <v>759967</v>
      </c>
    </row>
    <row r="24" spans="2:9" ht="33" customHeight="1">
      <c r="B24" s="694"/>
      <c r="C24" s="1"/>
      <c r="D24" s="2" t="s">
        <v>713</v>
      </c>
      <c r="E24" s="14" t="s">
        <v>721</v>
      </c>
      <c r="F24" s="4">
        <v>30000</v>
      </c>
      <c r="G24" s="4">
        <v>30000</v>
      </c>
      <c r="H24" s="4">
        <v>120203</v>
      </c>
      <c r="I24" s="4">
        <v>120203</v>
      </c>
    </row>
    <row r="25" spans="2:9">
      <c r="B25" s="692">
        <v>7001</v>
      </c>
      <c r="C25" s="1"/>
      <c r="D25" s="2"/>
      <c r="E25" s="72" t="s">
        <v>472</v>
      </c>
      <c r="F25" s="73">
        <v>31840</v>
      </c>
      <c r="G25" s="73">
        <v>31840</v>
      </c>
      <c r="H25" s="73">
        <v>22500</v>
      </c>
      <c r="I25" s="73">
        <v>0</v>
      </c>
    </row>
    <row r="26" spans="2:9">
      <c r="B26" s="693"/>
      <c r="C26" s="725" t="s">
        <v>714</v>
      </c>
      <c r="D26" s="726"/>
      <c r="E26" s="75"/>
      <c r="F26" s="76">
        <f>SUM(F27)</f>
        <v>31840</v>
      </c>
      <c r="G26" s="76">
        <f>SUM(G27)</f>
        <v>31840</v>
      </c>
      <c r="H26" s="76">
        <f>SUM(H27)</f>
        <v>22500</v>
      </c>
      <c r="I26" s="76">
        <v>0</v>
      </c>
    </row>
    <row r="27" spans="2:9">
      <c r="B27" s="694"/>
      <c r="C27" s="1"/>
      <c r="D27" s="2" t="s">
        <v>631</v>
      </c>
      <c r="E27" s="1" t="s">
        <v>660</v>
      </c>
      <c r="F27" s="4">
        <v>31840</v>
      </c>
      <c r="G27" s="4">
        <v>31840</v>
      </c>
      <c r="H27" s="4">
        <v>22500</v>
      </c>
      <c r="I27" s="4">
        <v>0</v>
      </c>
    </row>
    <row r="28" spans="2:9">
      <c r="B28" s="716">
        <v>7002</v>
      </c>
      <c r="C28" s="1"/>
      <c r="D28" s="1"/>
      <c r="E28" s="72" t="s">
        <v>473</v>
      </c>
      <c r="F28" s="73">
        <f>SUM(F29+F31)</f>
        <v>189400</v>
      </c>
      <c r="G28" s="73">
        <f>SUM(G29+G31)</f>
        <v>193900</v>
      </c>
      <c r="H28" s="73">
        <f>SUM(H29+H31)</f>
        <v>378364</v>
      </c>
      <c r="I28" s="73">
        <f>SUM(I29+I31)</f>
        <v>755018</v>
      </c>
    </row>
    <row r="29" spans="2:9">
      <c r="B29" s="716"/>
      <c r="C29" s="727" t="s">
        <v>714</v>
      </c>
      <c r="D29" s="727"/>
      <c r="E29" s="75"/>
      <c r="F29" s="76">
        <v>14400</v>
      </c>
      <c r="G29" s="76">
        <v>14400</v>
      </c>
      <c r="H29" s="76">
        <v>14899</v>
      </c>
      <c r="I29" s="76">
        <v>17018</v>
      </c>
    </row>
    <row r="30" spans="2:9" ht="30">
      <c r="B30" s="716"/>
      <c r="C30" s="1"/>
      <c r="D30" s="2" t="s">
        <v>723</v>
      </c>
      <c r="E30" s="14" t="s">
        <v>726</v>
      </c>
      <c r="F30" s="4">
        <v>14400</v>
      </c>
      <c r="G30" s="4">
        <v>14400</v>
      </c>
      <c r="H30" s="4">
        <v>14899</v>
      </c>
      <c r="I30" s="4">
        <v>17018</v>
      </c>
    </row>
    <row r="31" spans="2:9">
      <c r="B31" s="716"/>
      <c r="C31" s="728" t="s">
        <v>724</v>
      </c>
      <c r="D31" s="729"/>
      <c r="E31" s="77"/>
      <c r="F31" s="79">
        <v>175000</v>
      </c>
      <c r="G31" s="79">
        <v>179500</v>
      </c>
      <c r="H31" s="79">
        <v>363465</v>
      </c>
      <c r="I31" s="79">
        <v>738000</v>
      </c>
    </row>
    <row r="32" spans="2:9" ht="30">
      <c r="B32" s="716"/>
      <c r="C32" s="1"/>
      <c r="D32" s="2" t="s">
        <v>723</v>
      </c>
      <c r="E32" s="14" t="s">
        <v>726</v>
      </c>
      <c r="F32" s="4">
        <v>175000</v>
      </c>
      <c r="G32" s="4">
        <v>179500</v>
      </c>
      <c r="H32" s="4">
        <v>363465</v>
      </c>
      <c r="I32" s="4">
        <v>738000</v>
      </c>
    </row>
    <row r="33" spans="2:9" ht="30">
      <c r="B33" s="692">
        <v>7003</v>
      </c>
      <c r="C33" s="1"/>
      <c r="D33" s="1"/>
      <c r="E33" s="72" t="s">
        <v>474</v>
      </c>
      <c r="F33" s="73">
        <v>17000</v>
      </c>
      <c r="G33" s="73">
        <v>17000</v>
      </c>
      <c r="H33" s="73">
        <v>0</v>
      </c>
      <c r="I33" s="73">
        <v>0</v>
      </c>
    </row>
    <row r="34" spans="2:9">
      <c r="B34" s="693"/>
      <c r="C34" s="727" t="s">
        <v>714</v>
      </c>
      <c r="D34" s="727"/>
      <c r="E34" s="75"/>
      <c r="F34" s="76">
        <f>SUM(F35)</f>
        <v>17000</v>
      </c>
      <c r="G34" s="76">
        <f>SUM(G35)</f>
        <v>17000</v>
      </c>
      <c r="H34" s="76">
        <v>0</v>
      </c>
      <c r="I34" s="76">
        <v>0</v>
      </c>
    </row>
    <row r="35" spans="2:9" ht="45">
      <c r="B35" s="694"/>
      <c r="C35" s="1"/>
      <c r="D35" s="2" t="s">
        <v>711</v>
      </c>
      <c r="E35" s="14" t="s">
        <v>728</v>
      </c>
      <c r="F35" s="4">
        <v>17000</v>
      </c>
      <c r="G35" s="4">
        <v>17000</v>
      </c>
      <c r="H35" s="4">
        <v>0</v>
      </c>
      <c r="I35" s="4">
        <v>0</v>
      </c>
    </row>
    <row r="36" spans="2:9">
      <c r="B36" s="692">
        <v>9001</v>
      </c>
      <c r="C36" s="1"/>
      <c r="D36" s="1"/>
      <c r="E36" s="72" t="s">
        <v>476</v>
      </c>
      <c r="F36" s="73">
        <f>SUM(F37+F40+F42)</f>
        <v>725000</v>
      </c>
      <c r="G36" s="73">
        <f>SUM(G37+G40+G42)</f>
        <v>950851</v>
      </c>
      <c r="H36" s="73">
        <f>SUM(H37+H40+H42)</f>
        <v>679000</v>
      </c>
      <c r="I36" s="73">
        <f>SUM(I37+I40+I42)</f>
        <v>393550</v>
      </c>
    </row>
    <row r="37" spans="2:9">
      <c r="B37" s="693"/>
      <c r="C37" s="727" t="s">
        <v>714</v>
      </c>
      <c r="D37" s="727"/>
      <c r="E37" s="75"/>
      <c r="F37" s="76">
        <v>2500</v>
      </c>
      <c r="G37" s="76">
        <v>83351</v>
      </c>
      <c r="H37" s="76">
        <v>2500</v>
      </c>
      <c r="I37" s="76">
        <v>2500</v>
      </c>
    </row>
    <row r="38" spans="2:9" ht="45">
      <c r="B38" s="693"/>
      <c r="C38" s="1"/>
      <c r="D38" s="2" t="s">
        <v>709</v>
      </c>
      <c r="E38" s="14" t="s">
        <v>729</v>
      </c>
      <c r="F38" s="4">
        <v>0</v>
      </c>
      <c r="G38" s="4">
        <v>80851</v>
      </c>
      <c r="H38" s="4">
        <v>0</v>
      </c>
      <c r="I38" s="4">
        <v>0</v>
      </c>
    </row>
    <row r="39" spans="2:9">
      <c r="B39" s="693"/>
      <c r="C39" s="1"/>
      <c r="D39" s="2" t="s">
        <v>647</v>
      </c>
      <c r="E39" s="1" t="s">
        <v>676</v>
      </c>
      <c r="F39" s="4">
        <v>2500</v>
      </c>
      <c r="G39" s="4">
        <v>2500</v>
      </c>
      <c r="H39" s="4">
        <v>2500</v>
      </c>
      <c r="I39" s="4">
        <v>2500</v>
      </c>
    </row>
    <row r="40" spans="2:9">
      <c r="B40" s="693"/>
      <c r="C40" s="730" t="s">
        <v>724</v>
      </c>
      <c r="D40" s="731"/>
      <c r="E40" s="77"/>
      <c r="F40" s="79">
        <v>722500</v>
      </c>
      <c r="G40" s="79">
        <v>722500</v>
      </c>
      <c r="H40" s="79">
        <v>676500</v>
      </c>
      <c r="I40" s="79">
        <v>391050</v>
      </c>
    </row>
    <row r="41" spans="2:9" ht="30">
      <c r="B41" s="693"/>
      <c r="C41" s="1"/>
      <c r="D41" s="2" t="s">
        <v>711</v>
      </c>
      <c r="E41" s="14" t="s">
        <v>727</v>
      </c>
      <c r="F41" s="4">
        <v>722500</v>
      </c>
      <c r="G41" s="4">
        <v>722500</v>
      </c>
      <c r="H41" s="4">
        <v>676500</v>
      </c>
      <c r="I41" s="4">
        <v>391050</v>
      </c>
    </row>
    <row r="42" spans="2:9">
      <c r="B42" s="693"/>
      <c r="C42" s="732" t="s">
        <v>725</v>
      </c>
      <c r="D42" s="733"/>
      <c r="E42" s="78"/>
      <c r="F42" s="80">
        <v>0</v>
      </c>
      <c r="G42" s="80">
        <v>145000</v>
      </c>
      <c r="H42" s="80">
        <v>0</v>
      </c>
      <c r="I42" s="80">
        <v>0</v>
      </c>
    </row>
    <row r="43" spans="2:9" ht="30">
      <c r="B43" s="694"/>
      <c r="C43" s="1"/>
      <c r="D43" s="2" t="s">
        <v>711</v>
      </c>
      <c r="E43" s="14" t="s">
        <v>727</v>
      </c>
      <c r="F43" s="4">
        <v>0</v>
      </c>
      <c r="G43" s="4">
        <v>145000</v>
      </c>
      <c r="H43" s="4">
        <v>0</v>
      </c>
      <c r="I43" s="4">
        <v>0</v>
      </c>
    </row>
    <row r="44" spans="2:9" ht="30">
      <c r="B44" s="716">
        <v>9002</v>
      </c>
      <c r="C44" s="1"/>
      <c r="D44" s="1"/>
      <c r="E44" s="72" t="s">
        <v>477</v>
      </c>
      <c r="F44" s="73">
        <f>SUM(F45+F49+F52+F54)</f>
        <v>4957277</v>
      </c>
      <c r="G44" s="73">
        <f>SUM(G45+G49+G52+G54)</f>
        <v>5762667</v>
      </c>
      <c r="H44" s="73">
        <f>SUM(H45+H49+H54+H52)</f>
        <v>6536310</v>
      </c>
      <c r="I44" s="73">
        <f>SUM(I45+I49+I52+I54)</f>
        <v>3226100</v>
      </c>
    </row>
    <row r="45" spans="2:9">
      <c r="B45" s="716"/>
      <c r="C45" s="727" t="s">
        <v>714</v>
      </c>
      <c r="D45" s="727"/>
      <c r="E45" s="75"/>
      <c r="F45" s="76">
        <f>SUM(F46:F48)</f>
        <v>288641</v>
      </c>
      <c r="G45" s="76">
        <f>SUM(G46:G48)</f>
        <v>688641</v>
      </c>
      <c r="H45" s="76">
        <f>SUM(H46:H48)</f>
        <v>304000</v>
      </c>
      <c r="I45" s="76">
        <f>SUM(I46:I48)</f>
        <v>359500</v>
      </c>
    </row>
    <row r="46" spans="2:9" ht="30">
      <c r="B46" s="716"/>
      <c r="C46" s="1"/>
      <c r="D46" s="2" t="s">
        <v>730</v>
      </c>
      <c r="E46" s="14" t="s">
        <v>673</v>
      </c>
      <c r="F46" s="4">
        <v>122900</v>
      </c>
      <c r="G46" s="4">
        <v>270632</v>
      </c>
      <c r="H46" s="4">
        <v>130000</v>
      </c>
      <c r="I46" s="4">
        <v>65500</v>
      </c>
    </row>
    <row r="47" spans="2:9">
      <c r="B47" s="716"/>
      <c r="C47" s="1"/>
      <c r="D47" s="2" t="s">
        <v>731</v>
      </c>
      <c r="E47" s="1" t="s">
        <v>675</v>
      </c>
      <c r="F47" s="4">
        <v>122600</v>
      </c>
      <c r="G47" s="4">
        <v>331026</v>
      </c>
      <c r="H47" s="4">
        <v>128000</v>
      </c>
      <c r="I47" s="4">
        <v>239000</v>
      </c>
    </row>
    <row r="48" spans="2:9">
      <c r="B48" s="716"/>
      <c r="C48" s="1"/>
      <c r="D48" s="2" t="s">
        <v>732</v>
      </c>
      <c r="E48" s="1" t="s">
        <v>676</v>
      </c>
      <c r="F48" s="4">
        <v>43141</v>
      </c>
      <c r="G48" s="4">
        <v>86983</v>
      </c>
      <c r="H48" s="4">
        <v>46000</v>
      </c>
      <c r="I48" s="4">
        <v>55000</v>
      </c>
    </row>
    <row r="49" spans="2:9">
      <c r="B49" s="716"/>
      <c r="C49" s="734" t="s">
        <v>733</v>
      </c>
      <c r="D49" s="734"/>
      <c r="E49" s="66"/>
      <c r="F49" s="81">
        <v>0</v>
      </c>
      <c r="G49" s="81">
        <f>SUM(G50:G51)</f>
        <v>21000</v>
      </c>
      <c r="H49" s="81">
        <v>0</v>
      </c>
      <c r="I49" s="81">
        <v>0</v>
      </c>
    </row>
    <row r="50" spans="2:9" ht="30">
      <c r="B50" s="716"/>
      <c r="C50" s="1"/>
      <c r="D50" s="2" t="s">
        <v>734</v>
      </c>
      <c r="E50" s="14" t="s">
        <v>735</v>
      </c>
      <c r="F50" s="4">
        <v>0</v>
      </c>
      <c r="G50" s="4">
        <v>15300</v>
      </c>
      <c r="H50" s="4">
        <v>0</v>
      </c>
      <c r="I50" s="4">
        <v>0</v>
      </c>
    </row>
    <row r="51" spans="2:9">
      <c r="B51" s="716"/>
      <c r="C51" s="1"/>
      <c r="D51" s="2" t="s">
        <v>732</v>
      </c>
      <c r="E51" s="1" t="s">
        <v>676</v>
      </c>
      <c r="F51" s="4">
        <v>0</v>
      </c>
      <c r="G51" s="4">
        <v>5700</v>
      </c>
      <c r="H51" s="4">
        <v>0</v>
      </c>
      <c r="I51" s="4">
        <v>0</v>
      </c>
    </row>
    <row r="52" spans="2:9">
      <c r="B52" s="716"/>
      <c r="C52" s="735" t="s">
        <v>724</v>
      </c>
      <c r="D52" s="735"/>
      <c r="E52" s="77"/>
      <c r="F52" s="79">
        <v>2310718</v>
      </c>
      <c r="G52" s="79">
        <v>2310718</v>
      </c>
      <c r="H52" s="79">
        <v>3837010</v>
      </c>
      <c r="I52" s="79">
        <v>0</v>
      </c>
    </row>
    <row r="53" spans="2:9">
      <c r="B53" s="716"/>
      <c r="C53" s="1"/>
      <c r="D53" s="2" t="s">
        <v>736</v>
      </c>
      <c r="E53" s="1" t="s">
        <v>737</v>
      </c>
      <c r="F53" s="4">
        <v>2310718</v>
      </c>
      <c r="G53" s="4">
        <v>2310718</v>
      </c>
      <c r="H53" s="4">
        <v>3837010</v>
      </c>
      <c r="I53" s="4">
        <v>0</v>
      </c>
    </row>
    <row r="54" spans="2:9">
      <c r="B54" s="716"/>
      <c r="C54" s="736" t="s">
        <v>725</v>
      </c>
      <c r="D54" s="736"/>
      <c r="E54" s="78"/>
      <c r="F54" s="80">
        <f>SUM(F55:F58)</f>
        <v>2357918</v>
      </c>
      <c r="G54" s="80">
        <f>SUM(G55:G58)</f>
        <v>2742308</v>
      </c>
      <c r="H54" s="80">
        <f>SUM(H55:H58)</f>
        <v>2395300</v>
      </c>
      <c r="I54" s="80">
        <f>SUM(I55:I58)</f>
        <v>2866600</v>
      </c>
    </row>
    <row r="55" spans="2:9" ht="30">
      <c r="B55" s="716"/>
      <c r="C55" s="1"/>
      <c r="D55" s="2" t="s">
        <v>730</v>
      </c>
      <c r="E55" s="14" t="s">
        <v>673</v>
      </c>
      <c r="F55" s="4">
        <v>1001000</v>
      </c>
      <c r="G55" s="4">
        <v>1259200</v>
      </c>
      <c r="H55" s="4">
        <v>1012000</v>
      </c>
      <c r="I55" s="4">
        <v>843000</v>
      </c>
    </row>
    <row r="56" spans="2:9">
      <c r="B56" s="716"/>
      <c r="C56" s="1"/>
      <c r="D56" s="2" t="s">
        <v>731</v>
      </c>
      <c r="E56" s="1" t="s">
        <v>675</v>
      </c>
      <c r="F56" s="4">
        <v>1122267</v>
      </c>
      <c r="G56" s="4">
        <v>1130767</v>
      </c>
      <c r="H56" s="4">
        <v>1130000</v>
      </c>
      <c r="I56" s="4">
        <v>1600000</v>
      </c>
    </row>
    <row r="57" spans="2:9">
      <c r="B57" s="716"/>
      <c r="C57" s="1"/>
      <c r="D57" s="2" t="s">
        <v>732</v>
      </c>
      <c r="E57" s="1" t="s">
        <v>676</v>
      </c>
      <c r="F57" s="4">
        <v>167191</v>
      </c>
      <c r="G57" s="4">
        <v>284881</v>
      </c>
      <c r="H57" s="4">
        <v>180000</v>
      </c>
      <c r="I57" s="4">
        <v>235000</v>
      </c>
    </row>
    <row r="58" spans="2:9">
      <c r="B58" s="716"/>
      <c r="C58" s="1"/>
      <c r="D58" s="2" t="s">
        <v>738</v>
      </c>
      <c r="E58" s="1" t="s">
        <v>677</v>
      </c>
      <c r="F58" s="4">
        <v>67460</v>
      </c>
      <c r="G58" s="4">
        <v>67460</v>
      </c>
      <c r="H58" s="4">
        <v>73300</v>
      </c>
      <c r="I58" s="4">
        <v>188600</v>
      </c>
    </row>
    <row r="59" spans="2:9" ht="30">
      <c r="B59" s="716">
        <v>9003</v>
      </c>
      <c r="C59" s="1"/>
      <c r="D59" s="1"/>
      <c r="E59" s="72" t="s">
        <v>478</v>
      </c>
      <c r="F59" s="73">
        <f>SUM(F60+F62)</f>
        <v>6677</v>
      </c>
      <c r="G59" s="73">
        <f>SUM(G60+G62)</f>
        <v>10278</v>
      </c>
      <c r="H59" s="73">
        <f>SUM(H60+H62)</f>
        <v>7632</v>
      </c>
      <c r="I59" s="73">
        <f>SUM(I60+I62)</f>
        <v>8618</v>
      </c>
    </row>
    <row r="60" spans="2:9">
      <c r="B60" s="716"/>
      <c r="C60" s="727" t="s">
        <v>714</v>
      </c>
      <c r="D60" s="727"/>
      <c r="E60" s="75"/>
      <c r="F60" s="76">
        <v>2827</v>
      </c>
      <c r="G60" s="76">
        <v>2827</v>
      </c>
      <c r="H60" s="76">
        <v>4532</v>
      </c>
      <c r="I60" s="76">
        <v>5208</v>
      </c>
    </row>
    <row r="61" spans="2:9" ht="30">
      <c r="B61" s="716"/>
      <c r="C61" s="1"/>
      <c r="D61" s="2" t="s">
        <v>734</v>
      </c>
      <c r="E61" s="14" t="s">
        <v>735</v>
      </c>
      <c r="F61" s="4">
        <v>2827</v>
      </c>
      <c r="G61" s="4">
        <v>2827</v>
      </c>
      <c r="H61" s="4">
        <v>4532</v>
      </c>
      <c r="I61" s="4">
        <v>5208</v>
      </c>
    </row>
    <row r="62" spans="2:9">
      <c r="B62" s="716"/>
      <c r="C62" s="736" t="s">
        <v>725</v>
      </c>
      <c r="D62" s="736"/>
      <c r="E62" s="78"/>
      <c r="F62" s="80">
        <f>SUM(F63:F64)</f>
        <v>3850</v>
      </c>
      <c r="G62" s="80">
        <f>SUM(G63:G64)</f>
        <v>7451</v>
      </c>
      <c r="H62" s="80">
        <f>SUM(H63:H64)</f>
        <v>3100</v>
      </c>
      <c r="I62" s="80">
        <f>SUM(I63:I64)</f>
        <v>3410</v>
      </c>
    </row>
    <row r="63" spans="2:9" ht="30">
      <c r="B63" s="716"/>
      <c r="C63" s="1"/>
      <c r="D63" s="2" t="s">
        <v>730</v>
      </c>
      <c r="E63" s="14" t="s">
        <v>673</v>
      </c>
      <c r="F63" s="4">
        <v>3850</v>
      </c>
      <c r="G63" s="4">
        <v>3850</v>
      </c>
      <c r="H63" s="4">
        <v>3100</v>
      </c>
      <c r="I63" s="4">
        <v>3410</v>
      </c>
    </row>
    <row r="64" spans="2:9">
      <c r="B64" s="716"/>
      <c r="C64" s="1"/>
      <c r="D64" s="2" t="s">
        <v>739</v>
      </c>
      <c r="E64" s="1" t="s">
        <v>674</v>
      </c>
      <c r="F64" s="4">
        <v>0</v>
      </c>
      <c r="G64" s="4">
        <v>3601</v>
      </c>
      <c r="H64" s="4">
        <v>0</v>
      </c>
      <c r="I64" s="4">
        <v>0</v>
      </c>
    </row>
    <row r="65" spans="2:9">
      <c r="B65" s="716">
        <v>9005</v>
      </c>
      <c r="C65" s="1"/>
      <c r="D65" s="1"/>
      <c r="E65" s="72" t="s">
        <v>480</v>
      </c>
      <c r="F65" s="73">
        <v>850</v>
      </c>
      <c r="G65" s="73">
        <v>850</v>
      </c>
      <c r="H65" s="73">
        <v>0</v>
      </c>
      <c r="I65" s="73">
        <v>0</v>
      </c>
    </row>
    <row r="66" spans="2:9">
      <c r="B66" s="716"/>
      <c r="C66" s="727" t="s">
        <v>714</v>
      </c>
      <c r="D66" s="727"/>
      <c r="E66" s="75"/>
      <c r="F66" s="76">
        <f>SUM(F67)</f>
        <v>850</v>
      </c>
      <c r="G66" s="76">
        <f>SUM(G67)</f>
        <v>850</v>
      </c>
      <c r="H66" s="76">
        <v>0</v>
      </c>
      <c r="I66" s="76">
        <v>0</v>
      </c>
    </row>
    <row r="67" spans="2:9" ht="30">
      <c r="B67" s="716"/>
      <c r="C67" s="1"/>
      <c r="D67" s="2" t="s">
        <v>730</v>
      </c>
      <c r="E67" s="14" t="s">
        <v>673</v>
      </c>
      <c r="F67" s="4">
        <v>850</v>
      </c>
      <c r="G67" s="4">
        <v>850</v>
      </c>
      <c r="H67" s="4">
        <v>0</v>
      </c>
      <c r="I67" s="4">
        <v>0</v>
      </c>
    </row>
    <row r="68" spans="2:9">
      <c r="B68" s="716">
        <v>10001</v>
      </c>
      <c r="C68" s="1"/>
      <c r="D68" s="1"/>
      <c r="E68" s="72" t="s">
        <v>482</v>
      </c>
      <c r="F68" s="73">
        <f>SUM(F69+F73)</f>
        <v>12540</v>
      </c>
      <c r="G68" s="73">
        <f>SUM(G69+G73)</f>
        <v>30730</v>
      </c>
      <c r="H68" s="73">
        <f>SUM(H69+H73)</f>
        <v>13450</v>
      </c>
      <c r="I68" s="73">
        <f>SUM(I69+I73)</f>
        <v>14600</v>
      </c>
    </row>
    <row r="69" spans="2:9">
      <c r="B69" s="716"/>
      <c r="C69" s="727" t="s">
        <v>714</v>
      </c>
      <c r="D69" s="727"/>
      <c r="E69" s="75"/>
      <c r="F69" s="76">
        <f>SUM(F70:F72)</f>
        <v>12540</v>
      </c>
      <c r="G69" s="76">
        <f>SUM(G70:G72)</f>
        <v>16140</v>
      </c>
      <c r="H69" s="76">
        <f>SUM(H70:H72)</f>
        <v>13450</v>
      </c>
      <c r="I69" s="76">
        <f>SUM(I70:I72)</f>
        <v>14600</v>
      </c>
    </row>
    <row r="70" spans="2:9">
      <c r="B70" s="716"/>
      <c r="C70" s="1"/>
      <c r="D70" s="2" t="s">
        <v>709</v>
      </c>
      <c r="E70" s="1" t="s">
        <v>740</v>
      </c>
      <c r="F70" s="4">
        <v>0</v>
      </c>
      <c r="G70" s="4">
        <v>3600</v>
      </c>
      <c r="H70" s="4">
        <v>0</v>
      </c>
      <c r="I70" s="4">
        <v>0</v>
      </c>
    </row>
    <row r="71" spans="2:9" ht="30">
      <c r="B71" s="716"/>
      <c r="C71" s="1"/>
      <c r="D71" s="2" t="s">
        <v>638</v>
      </c>
      <c r="E71" s="14" t="s">
        <v>667</v>
      </c>
      <c r="F71" s="4">
        <v>9040</v>
      </c>
      <c r="G71" s="4">
        <v>9040</v>
      </c>
      <c r="H71" s="4">
        <v>9450</v>
      </c>
      <c r="I71" s="4">
        <v>10000</v>
      </c>
    </row>
    <row r="72" spans="2:9" ht="30">
      <c r="B72" s="716"/>
      <c r="C72" s="1"/>
      <c r="D72" s="2" t="s">
        <v>644</v>
      </c>
      <c r="E72" s="14" t="s">
        <v>673</v>
      </c>
      <c r="F72" s="4">
        <v>3500</v>
      </c>
      <c r="G72" s="4">
        <v>3500</v>
      </c>
      <c r="H72" s="4">
        <v>4000</v>
      </c>
      <c r="I72" s="4">
        <v>4600</v>
      </c>
    </row>
    <row r="73" spans="2:9">
      <c r="B73" s="716"/>
      <c r="C73" s="737" t="s">
        <v>725</v>
      </c>
      <c r="D73" s="737"/>
      <c r="E73" s="78"/>
      <c r="F73" s="80">
        <v>0</v>
      </c>
      <c r="G73" s="80">
        <f>SUM(G74)</f>
        <v>14590</v>
      </c>
      <c r="H73" s="80">
        <v>0</v>
      </c>
      <c r="I73" s="80">
        <v>0</v>
      </c>
    </row>
    <row r="74" spans="2:9" ht="30">
      <c r="B74" s="716"/>
      <c r="C74" s="1"/>
      <c r="D74" s="2" t="s">
        <v>644</v>
      </c>
      <c r="E74" s="14" t="s">
        <v>673</v>
      </c>
      <c r="F74" s="4">
        <v>0</v>
      </c>
      <c r="G74" s="4">
        <v>14590</v>
      </c>
      <c r="H74" s="4">
        <v>0</v>
      </c>
      <c r="I74" s="4">
        <v>0</v>
      </c>
    </row>
    <row r="75" spans="2:9" ht="30">
      <c r="B75" s="716">
        <v>10002</v>
      </c>
      <c r="C75" s="1"/>
      <c r="D75" s="1"/>
      <c r="E75" s="72" t="s">
        <v>541</v>
      </c>
      <c r="F75" s="73">
        <v>198960</v>
      </c>
      <c r="G75" s="73">
        <v>217460</v>
      </c>
      <c r="H75" s="73">
        <v>352000</v>
      </c>
      <c r="I75" s="73">
        <v>355500</v>
      </c>
    </row>
    <row r="76" spans="2:9">
      <c r="B76" s="716"/>
      <c r="C76" s="727" t="s">
        <v>714</v>
      </c>
      <c r="D76" s="727"/>
      <c r="E76" s="75"/>
      <c r="F76" s="76">
        <f>SUM(F77)</f>
        <v>198960</v>
      </c>
      <c r="G76" s="76">
        <f>SUM(G77)</f>
        <v>217460</v>
      </c>
      <c r="H76" s="76">
        <f>SUM(H77)</f>
        <v>352000</v>
      </c>
      <c r="I76" s="76">
        <f>SUM(I77)</f>
        <v>355500</v>
      </c>
    </row>
    <row r="77" spans="2:9" ht="30">
      <c r="B77" s="716"/>
      <c r="C77" s="1"/>
      <c r="D77" s="2" t="s">
        <v>639</v>
      </c>
      <c r="E77" s="14" t="s">
        <v>668</v>
      </c>
      <c r="F77" s="4">
        <v>198960</v>
      </c>
      <c r="G77" s="4">
        <v>217460</v>
      </c>
      <c r="H77" s="4">
        <v>352000</v>
      </c>
      <c r="I77" s="4">
        <v>355500</v>
      </c>
    </row>
    <row r="78" spans="2:9" ht="30">
      <c r="B78" s="716">
        <v>10004</v>
      </c>
      <c r="C78" s="1"/>
      <c r="D78" s="1"/>
      <c r="E78" s="72" t="s">
        <v>484</v>
      </c>
      <c r="F78" s="73">
        <f>SUM(F79+F82)</f>
        <v>553250</v>
      </c>
      <c r="G78" s="73">
        <f>SUM(G79+G82)</f>
        <v>553250</v>
      </c>
      <c r="H78" s="73">
        <f>SUM(H79+H82)</f>
        <v>728071</v>
      </c>
      <c r="I78" s="73">
        <f>SUM(I79+I82)</f>
        <v>609494</v>
      </c>
    </row>
    <row r="79" spans="2:9">
      <c r="B79" s="716"/>
      <c r="C79" s="727" t="s">
        <v>714</v>
      </c>
      <c r="D79" s="727"/>
      <c r="E79" s="75"/>
      <c r="F79" s="76">
        <f>SUM(F80:F81)</f>
        <v>536420</v>
      </c>
      <c r="G79" s="76">
        <f>SUM(G80:G81)</f>
        <v>536420</v>
      </c>
      <c r="H79" s="76">
        <f>SUM(H80:H81)</f>
        <v>709558</v>
      </c>
      <c r="I79" s="76">
        <f>SUM(I80:I81)</f>
        <v>589130</v>
      </c>
    </row>
    <row r="80" spans="2:9" ht="30">
      <c r="B80" s="716"/>
      <c r="C80" s="1"/>
      <c r="D80" s="2" t="s">
        <v>637</v>
      </c>
      <c r="E80" s="14" t="s">
        <v>666</v>
      </c>
      <c r="F80" s="4">
        <v>536420</v>
      </c>
      <c r="G80" s="4">
        <v>505820</v>
      </c>
      <c r="H80" s="4">
        <v>709558</v>
      </c>
      <c r="I80" s="4">
        <v>589130</v>
      </c>
    </row>
    <row r="81" spans="2:9" ht="30">
      <c r="B81" s="716"/>
      <c r="C81" s="1"/>
      <c r="D81" s="2" t="s">
        <v>639</v>
      </c>
      <c r="E81" s="14" t="s">
        <v>668</v>
      </c>
      <c r="F81" s="4">
        <v>0</v>
      </c>
      <c r="G81" s="4">
        <v>30600</v>
      </c>
      <c r="H81" s="4">
        <v>0</v>
      </c>
      <c r="I81" s="4">
        <v>0</v>
      </c>
    </row>
    <row r="82" spans="2:9">
      <c r="B82" s="716"/>
      <c r="C82" s="734" t="s">
        <v>733</v>
      </c>
      <c r="D82" s="734"/>
      <c r="E82" s="66"/>
      <c r="F82" s="81">
        <f>SUM(F83)</f>
        <v>16830</v>
      </c>
      <c r="G82" s="81">
        <f>SUM(G83)</f>
        <v>16830</v>
      </c>
      <c r="H82" s="81">
        <f>SUM(H83)</f>
        <v>18513</v>
      </c>
      <c r="I82" s="81">
        <f>SUM(I83)</f>
        <v>20364</v>
      </c>
    </row>
    <row r="83" spans="2:9" ht="30">
      <c r="B83" s="716"/>
      <c r="C83" s="1"/>
      <c r="D83" s="2" t="s">
        <v>741</v>
      </c>
      <c r="E83" s="14" t="s">
        <v>666</v>
      </c>
      <c r="F83" s="4">
        <v>16830</v>
      </c>
      <c r="G83" s="4">
        <v>16830</v>
      </c>
      <c r="H83" s="4">
        <v>18513</v>
      </c>
      <c r="I83" s="4">
        <v>20364</v>
      </c>
    </row>
    <row r="84" spans="2:9" ht="30">
      <c r="B84" s="716">
        <v>12101</v>
      </c>
      <c r="C84" s="1"/>
      <c r="D84" s="1"/>
      <c r="E84" s="72" t="s">
        <v>486</v>
      </c>
      <c r="F84" s="73">
        <f>SUM(F85+F89)</f>
        <v>225050</v>
      </c>
      <c r="G84" s="73">
        <f>SUM(G85+G89)</f>
        <v>221050</v>
      </c>
      <c r="H84" s="73">
        <f>SUM(H85+H89)</f>
        <v>249000</v>
      </c>
      <c r="I84" s="73">
        <f>SUM(I85+I89)</f>
        <v>241700</v>
      </c>
    </row>
    <row r="85" spans="2:9">
      <c r="B85" s="716"/>
      <c r="C85" s="727" t="s">
        <v>714</v>
      </c>
      <c r="D85" s="727"/>
      <c r="E85" s="75"/>
      <c r="F85" s="76">
        <f>SUM(F86:F88)</f>
        <v>208050</v>
      </c>
      <c r="G85" s="76">
        <f>SUM(G86:G88)</f>
        <v>204050</v>
      </c>
      <c r="H85" s="76">
        <f>SUM(H86:H88)</f>
        <v>249000</v>
      </c>
      <c r="I85" s="76">
        <f>SUM(I86:I88)</f>
        <v>241700</v>
      </c>
    </row>
    <row r="86" spans="2:9">
      <c r="B86" s="716"/>
      <c r="C86" s="1"/>
      <c r="D86" s="2" t="s">
        <v>742</v>
      </c>
      <c r="E86" s="1" t="s">
        <v>743</v>
      </c>
      <c r="F86" s="4">
        <v>55500</v>
      </c>
      <c r="G86" s="4">
        <v>55500</v>
      </c>
      <c r="H86" s="4">
        <v>100000</v>
      </c>
      <c r="I86" s="4">
        <v>100000</v>
      </c>
    </row>
    <row r="87" spans="2:9">
      <c r="B87" s="716"/>
      <c r="C87" s="1"/>
      <c r="D87" s="2" t="s">
        <v>744</v>
      </c>
      <c r="E87" s="1" t="s">
        <v>745</v>
      </c>
      <c r="F87" s="4">
        <v>38150</v>
      </c>
      <c r="G87" s="4">
        <v>34150</v>
      </c>
      <c r="H87" s="4">
        <v>131000</v>
      </c>
      <c r="I87" s="4">
        <v>141700</v>
      </c>
    </row>
    <row r="88" spans="2:9" ht="30">
      <c r="B88" s="716"/>
      <c r="C88" s="1"/>
      <c r="D88" s="2" t="s">
        <v>746</v>
      </c>
      <c r="E88" s="14" t="s">
        <v>747</v>
      </c>
      <c r="F88" s="4">
        <v>114400</v>
      </c>
      <c r="G88" s="4">
        <v>114400</v>
      </c>
      <c r="H88" s="4">
        <v>18000</v>
      </c>
      <c r="I88" s="4">
        <v>0</v>
      </c>
    </row>
    <row r="89" spans="2:9">
      <c r="B89" s="716"/>
      <c r="C89" s="736" t="s">
        <v>725</v>
      </c>
      <c r="D89" s="736"/>
      <c r="E89" s="78"/>
      <c r="F89" s="80">
        <v>17000</v>
      </c>
      <c r="G89" s="80">
        <v>17000</v>
      </c>
      <c r="H89" s="80">
        <v>0</v>
      </c>
      <c r="I89" s="80">
        <v>0</v>
      </c>
    </row>
    <row r="90" spans="2:9">
      <c r="B90" s="716"/>
      <c r="C90" s="1"/>
      <c r="D90" s="2" t="s">
        <v>742</v>
      </c>
      <c r="E90" s="1" t="s">
        <v>743</v>
      </c>
      <c r="F90" s="4">
        <v>17000</v>
      </c>
      <c r="G90" s="4">
        <v>17000</v>
      </c>
      <c r="H90" s="4">
        <v>0</v>
      </c>
      <c r="I90" s="4">
        <v>0</v>
      </c>
    </row>
    <row r="91" spans="2:9">
      <c r="B91" s="716">
        <v>13001</v>
      </c>
      <c r="C91" s="1"/>
      <c r="D91" s="1"/>
      <c r="E91" s="72" t="s">
        <v>487</v>
      </c>
      <c r="F91" s="73">
        <f>SUM(F92+F104+F110)</f>
        <v>2757821</v>
      </c>
      <c r="G91" s="73">
        <f>SUM(G92+G104+G110)</f>
        <v>3249972</v>
      </c>
      <c r="H91" s="73">
        <f>SUM(H92+H104+H110)</f>
        <v>5239293</v>
      </c>
      <c r="I91" s="73">
        <f>SUM(I92+I104+I110)</f>
        <v>5116828</v>
      </c>
    </row>
    <row r="92" spans="2:9">
      <c r="B92" s="716"/>
      <c r="C92" s="727" t="s">
        <v>714</v>
      </c>
      <c r="D92" s="727"/>
      <c r="E92" s="75"/>
      <c r="F92" s="76">
        <f>SUM(F93:F103)</f>
        <v>1007558</v>
      </c>
      <c r="G92" s="76">
        <f>SUM(G93:G103)</f>
        <v>1492018</v>
      </c>
      <c r="H92" s="76">
        <f>SUM(H93:H103)</f>
        <v>995234</v>
      </c>
      <c r="I92" s="76">
        <f>SUM(I93:I103)</f>
        <v>957364</v>
      </c>
    </row>
    <row r="93" spans="2:9" ht="30">
      <c r="B93" s="716"/>
      <c r="C93" s="1"/>
      <c r="D93" s="2" t="s">
        <v>709</v>
      </c>
      <c r="E93" s="14" t="s">
        <v>757</v>
      </c>
      <c r="F93" s="4">
        <v>171000</v>
      </c>
      <c r="G93" s="4">
        <v>171000</v>
      </c>
      <c r="H93" s="4">
        <v>50000</v>
      </c>
      <c r="I93" s="4">
        <v>0</v>
      </c>
    </row>
    <row r="94" spans="2:9" ht="30">
      <c r="B94" s="716"/>
      <c r="C94" s="1"/>
      <c r="D94" s="2" t="s">
        <v>723</v>
      </c>
      <c r="E94" s="14" t="s">
        <v>758</v>
      </c>
      <c r="F94" s="4">
        <v>21000</v>
      </c>
      <c r="G94" s="4">
        <v>19800</v>
      </c>
      <c r="H94" s="4">
        <v>18000</v>
      </c>
      <c r="I94" s="4">
        <v>9750</v>
      </c>
    </row>
    <row r="95" spans="2:9">
      <c r="B95" s="716"/>
      <c r="C95" s="1"/>
      <c r="D95" s="2" t="s">
        <v>748</v>
      </c>
      <c r="E95" s="1" t="s">
        <v>759</v>
      </c>
      <c r="F95" s="4">
        <v>21400</v>
      </c>
      <c r="G95" s="4">
        <v>20200</v>
      </c>
      <c r="H95" s="4">
        <v>26000</v>
      </c>
      <c r="I95" s="4">
        <v>27000</v>
      </c>
    </row>
    <row r="96" spans="2:9" ht="30">
      <c r="B96" s="716"/>
      <c r="C96" s="1"/>
      <c r="D96" s="2" t="s">
        <v>749</v>
      </c>
      <c r="E96" s="14" t="s">
        <v>760</v>
      </c>
      <c r="F96" s="4">
        <v>58014</v>
      </c>
      <c r="G96" s="4">
        <v>58014</v>
      </c>
      <c r="H96" s="4">
        <v>80620</v>
      </c>
      <c r="I96" s="4">
        <v>0</v>
      </c>
    </row>
    <row r="97" spans="2:9">
      <c r="B97" s="716"/>
      <c r="C97" s="1"/>
      <c r="D97" s="2" t="s">
        <v>750</v>
      </c>
      <c r="E97" s="1" t="s">
        <v>761</v>
      </c>
      <c r="F97" s="4">
        <v>129817</v>
      </c>
      <c r="G97" s="4">
        <v>499817</v>
      </c>
      <c r="H97" s="4">
        <v>210000</v>
      </c>
      <c r="I97" s="4">
        <v>230000</v>
      </c>
    </row>
    <row r="98" spans="2:9">
      <c r="B98" s="716"/>
      <c r="C98" s="1"/>
      <c r="D98" s="2" t="s">
        <v>751</v>
      </c>
      <c r="E98" s="1" t="s">
        <v>762</v>
      </c>
      <c r="F98" s="4">
        <v>713</v>
      </c>
      <c r="G98" s="4">
        <v>713</v>
      </c>
      <c r="H98" s="4">
        <v>0</v>
      </c>
      <c r="I98" s="4">
        <v>120000</v>
      </c>
    </row>
    <row r="99" spans="2:9">
      <c r="B99" s="716"/>
      <c r="C99" s="1"/>
      <c r="D99" s="2" t="s">
        <v>752</v>
      </c>
      <c r="E99" s="1" t="s">
        <v>763</v>
      </c>
      <c r="F99" s="4">
        <v>25500</v>
      </c>
      <c r="G99" s="4">
        <v>26700</v>
      </c>
      <c r="H99" s="4">
        <v>35000</v>
      </c>
      <c r="I99" s="4">
        <v>40000</v>
      </c>
    </row>
    <row r="100" spans="2:9" ht="45">
      <c r="B100" s="716"/>
      <c r="C100" s="1"/>
      <c r="D100" s="2" t="s">
        <v>753</v>
      </c>
      <c r="E100" s="14" t="s">
        <v>764</v>
      </c>
      <c r="F100" s="4">
        <v>47500</v>
      </c>
      <c r="G100" s="4">
        <v>47500</v>
      </c>
      <c r="H100" s="4">
        <v>65000</v>
      </c>
      <c r="I100" s="4">
        <v>0</v>
      </c>
    </row>
    <row r="101" spans="2:9">
      <c r="B101" s="716"/>
      <c r="C101" s="1"/>
      <c r="D101" s="2" t="s">
        <v>754</v>
      </c>
      <c r="E101" s="1" t="s">
        <v>765</v>
      </c>
      <c r="F101" s="4">
        <v>58000</v>
      </c>
      <c r="G101" s="4">
        <v>48660</v>
      </c>
      <c r="H101" s="4">
        <v>65000</v>
      </c>
      <c r="I101" s="4">
        <v>75000</v>
      </c>
    </row>
    <row r="102" spans="2:9">
      <c r="B102" s="716"/>
      <c r="C102" s="1"/>
      <c r="D102" s="2" t="s">
        <v>755</v>
      </c>
      <c r="E102" s="1" t="s">
        <v>766</v>
      </c>
      <c r="F102" s="4">
        <v>9000</v>
      </c>
      <c r="G102" s="4">
        <v>9000</v>
      </c>
      <c r="H102" s="4">
        <v>10000</v>
      </c>
      <c r="I102" s="4">
        <v>20000</v>
      </c>
    </row>
    <row r="103" spans="2:9" ht="30">
      <c r="B103" s="716"/>
      <c r="C103" s="1"/>
      <c r="D103" s="2" t="s">
        <v>636</v>
      </c>
      <c r="E103" s="14" t="s">
        <v>665</v>
      </c>
      <c r="F103" s="4">
        <v>465614</v>
      </c>
      <c r="G103" s="4">
        <v>590614</v>
      </c>
      <c r="H103" s="4">
        <v>435614</v>
      </c>
      <c r="I103" s="4">
        <v>435614</v>
      </c>
    </row>
    <row r="104" spans="2:9">
      <c r="B104" s="716"/>
      <c r="C104" s="738" t="s">
        <v>724</v>
      </c>
      <c r="D104" s="738"/>
      <c r="E104" s="77"/>
      <c r="F104" s="79">
        <f>SUM(F105:F109)</f>
        <v>1740263</v>
      </c>
      <c r="G104" s="79">
        <f>SUM(G105:G109)</f>
        <v>1747954</v>
      </c>
      <c r="H104" s="79">
        <f>SUM(H105:H109)</f>
        <v>4234059</v>
      </c>
      <c r="I104" s="79">
        <f>SUM(I105:I109)</f>
        <v>4149583</v>
      </c>
    </row>
    <row r="105" spans="2:9">
      <c r="B105" s="716"/>
      <c r="C105" s="1"/>
      <c r="D105" s="2" t="s">
        <v>756</v>
      </c>
      <c r="E105" s="1" t="s">
        <v>767</v>
      </c>
      <c r="F105" s="4">
        <v>200000</v>
      </c>
      <c r="G105" s="4">
        <v>200000</v>
      </c>
      <c r="H105" s="4">
        <v>492000</v>
      </c>
      <c r="I105" s="4">
        <v>98584</v>
      </c>
    </row>
    <row r="106" spans="2:9">
      <c r="B106" s="716"/>
      <c r="C106" s="1"/>
      <c r="D106" s="2" t="s">
        <v>723</v>
      </c>
      <c r="E106" s="1" t="s">
        <v>758</v>
      </c>
      <c r="F106" s="4">
        <v>61500</v>
      </c>
      <c r="G106" s="4">
        <v>61500</v>
      </c>
      <c r="H106" s="4">
        <v>73800</v>
      </c>
      <c r="I106" s="4">
        <v>55345</v>
      </c>
    </row>
    <row r="107" spans="2:9" ht="30">
      <c r="B107" s="716"/>
      <c r="C107" s="1"/>
      <c r="D107" s="2" t="s">
        <v>749</v>
      </c>
      <c r="E107" s="14" t="s">
        <v>760</v>
      </c>
      <c r="F107" s="4">
        <v>245256</v>
      </c>
      <c r="G107" s="4">
        <v>621940</v>
      </c>
      <c r="H107" s="4">
        <v>562509</v>
      </c>
      <c r="I107" s="4">
        <v>1107000</v>
      </c>
    </row>
    <row r="108" spans="2:9">
      <c r="B108" s="716"/>
      <c r="C108" s="1"/>
      <c r="D108" s="2" t="s">
        <v>750</v>
      </c>
      <c r="E108" s="1" t="s">
        <v>761</v>
      </c>
      <c r="F108" s="4">
        <v>123000</v>
      </c>
      <c r="G108" s="4">
        <v>0</v>
      </c>
      <c r="H108" s="4">
        <v>123000</v>
      </c>
      <c r="I108" s="4">
        <v>184500</v>
      </c>
    </row>
    <row r="109" spans="2:9" ht="30">
      <c r="B109" s="716"/>
      <c r="C109" s="1"/>
      <c r="D109" s="2" t="s">
        <v>636</v>
      </c>
      <c r="E109" s="14" t="s">
        <v>665</v>
      </c>
      <c r="F109" s="4">
        <v>1110507</v>
      </c>
      <c r="G109" s="4">
        <v>864514</v>
      </c>
      <c r="H109" s="4">
        <v>2982750</v>
      </c>
      <c r="I109" s="4">
        <v>2704154</v>
      </c>
    </row>
    <row r="110" spans="2:9">
      <c r="B110" s="716"/>
      <c r="C110" s="736" t="s">
        <v>725</v>
      </c>
      <c r="D110" s="736"/>
      <c r="E110" s="78"/>
      <c r="F110" s="80">
        <v>10000</v>
      </c>
      <c r="G110" s="80">
        <v>10000</v>
      </c>
      <c r="H110" s="80">
        <v>10000</v>
      </c>
      <c r="I110" s="80">
        <v>9881</v>
      </c>
    </row>
    <row r="111" spans="2:9" ht="30">
      <c r="B111" s="716"/>
      <c r="C111" s="1"/>
      <c r="D111" s="2" t="s">
        <v>723</v>
      </c>
      <c r="E111" s="14" t="s">
        <v>758</v>
      </c>
      <c r="F111" s="4">
        <v>10000</v>
      </c>
      <c r="G111" s="4">
        <v>10000</v>
      </c>
      <c r="H111" s="4">
        <v>10000</v>
      </c>
      <c r="I111" s="4">
        <v>9881</v>
      </c>
    </row>
    <row r="112" spans="2:9" ht="30">
      <c r="B112" s="741">
        <v>14001</v>
      </c>
      <c r="C112" s="1"/>
      <c r="D112" s="1"/>
      <c r="E112" s="72" t="s">
        <v>488</v>
      </c>
      <c r="F112" s="73">
        <f>SUM(F113+F117+F120)</f>
        <v>366542</v>
      </c>
      <c r="G112" s="73">
        <f>SUM(G113+G117+G120)</f>
        <v>221606</v>
      </c>
      <c r="H112" s="73">
        <f>SUM(H113+H117+H120)</f>
        <v>846470</v>
      </c>
      <c r="I112" s="73">
        <f>SUM(I113+I117+I120)</f>
        <v>899832</v>
      </c>
    </row>
    <row r="113" spans="2:9">
      <c r="B113" s="741"/>
      <c r="C113" s="727" t="s">
        <v>714</v>
      </c>
      <c r="D113" s="727"/>
      <c r="E113" s="75"/>
      <c r="F113" s="76">
        <f>SUM(F114:F116)</f>
        <v>101217</v>
      </c>
      <c r="G113" s="76">
        <f>SUM(G114:G116)</f>
        <v>97229</v>
      </c>
      <c r="H113" s="76">
        <f>SUM(H114:H116)</f>
        <v>103060</v>
      </c>
      <c r="I113" s="76">
        <f>SUM(I114:I116)</f>
        <v>137120</v>
      </c>
    </row>
    <row r="114" spans="2:9">
      <c r="B114" s="741"/>
      <c r="C114" s="1"/>
      <c r="D114" s="82" t="s">
        <v>768</v>
      </c>
      <c r="E114" s="1" t="s">
        <v>776</v>
      </c>
      <c r="F114" s="4">
        <v>13505</v>
      </c>
      <c r="G114" s="4">
        <v>13505</v>
      </c>
      <c r="H114" s="4">
        <v>20000</v>
      </c>
      <c r="I114" s="4">
        <v>30000</v>
      </c>
    </row>
    <row r="115" spans="2:9">
      <c r="B115" s="741"/>
      <c r="C115" s="1"/>
      <c r="D115" s="82" t="s">
        <v>769</v>
      </c>
      <c r="E115" s="1" t="s">
        <v>777</v>
      </c>
      <c r="F115" s="4">
        <v>25530</v>
      </c>
      <c r="G115" s="4">
        <v>37600</v>
      </c>
      <c r="H115" s="4">
        <v>16500</v>
      </c>
      <c r="I115" s="4">
        <v>32500</v>
      </c>
    </row>
    <row r="116" spans="2:9" ht="30">
      <c r="B116" s="741"/>
      <c r="C116" s="1"/>
      <c r="D116" s="82" t="s">
        <v>775</v>
      </c>
      <c r="E116" s="14" t="s">
        <v>778</v>
      </c>
      <c r="F116" s="4">
        <v>62182</v>
      </c>
      <c r="G116" s="4">
        <v>46124</v>
      </c>
      <c r="H116" s="4">
        <v>66560</v>
      </c>
      <c r="I116" s="4">
        <v>74620</v>
      </c>
    </row>
    <row r="117" spans="2:9">
      <c r="B117" s="741"/>
      <c r="C117" s="742" t="s">
        <v>724</v>
      </c>
      <c r="D117" s="742"/>
      <c r="E117" s="77"/>
      <c r="F117" s="79">
        <f>SUM(F118:F119)</f>
        <v>240948</v>
      </c>
      <c r="G117" s="79">
        <f>SUM(G118:G119)</f>
        <v>120000</v>
      </c>
      <c r="H117" s="79">
        <f>SUM(H118:H119)</f>
        <v>743410</v>
      </c>
      <c r="I117" s="79">
        <f>SUM(I118:I119)</f>
        <v>762712</v>
      </c>
    </row>
    <row r="118" spans="2:9">
      <c r="B118" s="741"/>
      <c r="C118" s="1"/>
      <c r="D118" s="82" t="s">
        <v>768</v>
      </c>
      <c r="E118" s="1" t="s">
        <v>776</v>
      </c>
      <c r="F118" s="4">
        <v>120948</v>
      </c>
      <c r="G118" s="4">
        <v>0</v>
      </c>
      <c r="H118" s="4">
        <v>635593</v>
      </c>
      <c r="I118" s="4">
        <v>762712</v>
      </c>
    </row>
    <row r="119" spans="2:9" ht="36.75" customHeight="1">
      <c r="B119" s="741"/>
      <c r="C119" s="1"/>
      <c r="D119" s="82" t="s">
        <v>770</v>
      </c>
      <c r="E119" s="14" t="s">
        <v>778</v>
      </c>
      <c r="F119" s="4">
        <v>120000</v>
      </c>
      <c r="G119" s="4">
        <v>120000</v>
      </c>
      <c r="H119" s="4">
        <v>107817</v>
      </c>
      <c r="I119" s="4">
        <v>0</v>
      </c>
    </row>
    <row r="120" spans="2:9">
      <c r="B120" s="741"/>
      <c r="C120" s="743" t="s">
        <v>782</v>
      </c>
      <c r="D120" s="743"/>
      <c r="E120" s="78"/>
      <c r="F120" s="80">
        <f>SUM(F121)</f>
        <v>24377</v>
      </c>
      <c r="G120" s="80">
        <f>SUM(G121)</f>
        <v>4377</v>
      </c>
      <c r="H120" s="80">
        <f>SUM(H121)</f>
        <v>0</v>
      </c>
      <c r="I120" s="80">
        <f>SUM(I121)</f>
        <v>0</v>
      </c>
    </row>
    <row r="121" spans="2:9">
      <c r="B121" s="741"/>
      <c r="C121" s="1"/>
      <c r="D121" s="82" t="s">
        <v>768</v>
      </c>
      <c r="E121" s="1" t="s">
        <v>776</v>
      </c>
      <c r="F121" s="4">
        <v>24377</v>
      </c>
      <c r="G121" s="4">
        <v>4377</v>
      </c>
      <c r="H121" s="4">
        <v>0</v>
      </c>
      <c r="I121" s="4">
        <v>0</v>
      </c>
    </row>
    <row r="122" spans="2:9" ht="38.25" customHeight="1">
      <c r="B122" s="741">
        <v>14004</v>
      </c>
      <c r="C122" s="1"/>
      <c r="D122" s="1"/>
      <c r="E122" s="72" t="s">
        <v>548</v>
      </c>
      <c r="F122" s="73">
        <v>1694100</v>
      </c>
      <c r="G122" s="73">
        <v>1694100</v>
      </c>
      <c r="H122" s="73">
        <v>2293512</v>
      </c>
      <c r="I122" s="73">
        <v>2594053</v>
      </c>
    </row>
    <row r="123" spans="2:9" ht="15" customHeight="1">
      <c r="B123" s="741"/>
      <c r="C123" s="727" t="s">
        <v>714</v>
      </c>
      <c r="D123" s="727"/>
      <c r="E123" s="84"/>
      <c r="F123" s="76">
        <f>SUM(F124:F125)</f>
        <v>1694100</v>
      </c>
      <c r="G123" s="76">
        <f>SUM(G124:G125)</f>
        <v>1694100</v>
      </c>
      <c r="H123" s="76">
        <f>SUM(H124:H125)</f>
        <v>2293512</v>
      </c>
      <c r="I123" s="76">
        <f>SUM(I124:I125)</f>
        <v>2594053</v>
      </c>
    </row>
    <row r="124" spans="2:9" ht="36.75" customHeight="1">
      <c r="B124" s="741"/>
      <c r="C124" s="1"/>
      <c r="D124" s="83" t="s">
        <v>708</v>
      </c>
      <c r="E124" s="14" t="s">
        <v>779</v>
      </c>
      <c r="F124" s="4">
        <v>1642100</v>
      </c>
      <c r="G124" s="4">
        <v>1642100</v>
      </c>
      <c r="H124" s="4">
        <v>2236100</v>
      </c>
      <c r="I124" s="4">
        <v>2536100</v>
      </c>
    </row>
    <row r="125" spans="2:9">
      <c r="B125" s="741"/>
      <c r="C125" s="1"/>
      <c r="D125" s="83" t="s">
        <v>771</v>
      </c>
      <c r="E125" s="1" t="s">
        <v>677</v>
      </c>
      <c r="F125" s="4">
        <v>52000</v>
      </c>
      <c r="G125" s="4">
        <v>52000</v>
      </c>
      <c r="H125" s="4">
        <v>57412</v>
      </c>
      <c r="I125" s="4">
        <v>57953</v>
      </c>
    </row>
    <row r="126" spans="2:9" ht="35.25" customHeight="1">
      <c r="B126" s="741">
        <v>14005</v>
      </c>
      <c r="C126" s="1"/>
      <c r="D126" s="1"/>
      <c r="E126" s="72" t="s">
        <v>491</v>
      </c>
      <c r="F126" s="73">
        <f>SUM(F127+F129)</f>
        <v>21963</v>
      </c>
      <c r="G126" s="73">
        <f>SUM(G127+G129)</f>
        <v>6963</v>
      </c>
      <c r="H126" s="73">
        <f>SUM(H127+H129)</f>
        <v>30470</v>
      </c>
      <c r="I126" s="73">
        <f>SUM(I127+I129)</f>
        <v>27476</v>
      </c>
    </row>
    <row r="127" spans="2:9">
      <c r="B127" s="741"/>
      <c r="C127" s="727" t="s">
        <v>714</v>
      </c>
      <c r="D127" s="727"/>
      <c r="E127" s="75"/>
      <c r="F127" s="76">
        <v>1419</v>
      </c>
      <c r="G127" s="76">
        <v>1419</v>
      </c>
      <c r="H127" s="76">
        <v>10470</v>
      </c>
      <c r="I127" s="76">
        <v>14175</v>
      </c>
    </row>
    <row r="128" spans="2:9" ht="40.5" customHeight="1">
      <c r="B128" s="741"/>
      <c r="C128" s="1"/>
      <c r="D128" s="83" t="s">
        <v>707</v>
      </c>
      <c r="E128" s="14" t="s">
        <v>673</v>
      </c>
      <c r="F128" s="4">
        <v>1419</v>
      </c>
      <c r="G128" s="4">
        <v>1419</v>
      </c>
      <c r="H128" s="4">
        <v>10470</v>
      </c>
      <c r="I128" s="4">
        <v>14175</v>
      </c>
    </row>
    <row r="129" spans="2:9">
      <c r="B129" s="741"/>
      <c r="C129" s="744" t="s">
        <v>725</v>
      </c>
      <c r="D129" s="744"/>
      <c r="E129" s="78"/>
      <c r="F129" s="80">
        <v>20544</v>
      </c>
      <c r="G129" s="80">
        <v>5544</v>
      </c>
      <c r="H129" s="80">
        <v>20000</v>
      </c>
      <c r="I129" s="80">
        <v>13301</v>
      </c>
    </row>
    <row r="130" spans="2:9" ht="30.75" customHeight="1">
      <c r="B130" s="741"/>
      <c r="C130" s="1"/>
      <c r="D130" s="83" t="s">
        <v>707</v>
      </c>
      <c r="E130" s="14" t="s">
        <v>673</v>
      </c>
      <c r="F130" s="4">
        <v>20544</v>
      </c>
      <c r="G130" s="4">
        <v>5544</v>
      </c>
      <c r="H130" s="4">
        <v>20000</v>
      </c>
      <c r="I130" s="4">
        <v>13301</v>
      </c>
    </row>
    <row r="131" spans="2:9" ht="34.5" customHeight="1">
      <c r="B131" s="741">
        <v>15001</v>
      </c>
      <c r="C131" s="1"/>
      <c r="D131" s="1"/>
      <c r="E131" s="72" t="s">
        <v>493</v>
      </c>
      <c r="F131" s="73">
        <f>SUM(F132+F137)</f>
        <v>284924</v>
      </c>
      <c r="G131" s="73">
        <f>SUM(G132+G137)</f>
        <v>282332</v>
      </c>
      <c r="H131" s="73">
        <f>SUM(H132+H137)</f>
        <v>287700</v>
      </c>
      <c r="I131" s="73">
        <f>SUM(I132+I137)</f>
        <v>287700</v>
      </c>
    </row>
    <row r="132" spans="2:9">
      <c r="B132" s="741"/>
      <c r="C132" s="727" t="s">
        <v>714</v>
      </c>
      <c r="D132" s="727"/>
      <c r="E132" s="75"/>
      <c r="F132" s="76">
        <f>SUM(F133:F136)</f>
        <v>280127</v>
      </c>
      <c r="G132" s="76">
        <f>SUM(G133:G136)</f>
        <v>277535</v>
      </c>
      <c r="H132" s="76">
        <f>SUM(H133:H136)</f>
        <v>282700</v>
      </c>
      <c r="I132" s="76">
        <f>SUM(I133:I136)</f>
        <v>282700</v>
      </c>
    </row>
    <row r="133" spans="2:9" ht="36.75" customHeight="1">
      <c r="B133" s="741"/>
      <c r="C133" s="1"/>
      <c r="D133" s="83" t="s">
        <v>772</v>
      </c>
      <c r="E133" s="14" t="s">
        <v>780</v>
      </c>
      <c r="F133" s="4">
        <v>28000</v>
      </c>
      <c r="G133" s="4">
        <v>28000</v>
      </c>
      <c r="H133" s="4">
        <v>29000</v>
      </c>
      <c r="I133" s="4">
        <v>29000</v>
      </c>
    </row>
    <row r="134" spans="2:9" ht="35.25" customHeight="1">
      <c r="B134" s="741"/>
      <c r="C134" s="1"/>
      <c r="D134" s="83" t="s">
        <v>773</v>
      </c>
      <c r="E134" s="14" t="s">
        <v>781</v>
      </c>
      <c r="F134" s="4">
        <v>13400</v>
      </c>
      <c r="G134" s="4">
        <v>13400</v>
      </c>
      <c r="H134" s="4">
        <v>14000</v>
      </c>
      <c r="I134" s="4">
        <v>14000</v>
      </c>
    </row>
    <row r="135" spans="2:9">
      <c r="B135" s="741"/>
      <c r="C135" s="1"/>
      <c r="D135" s="83" t="s">
        <v>774</v>
      </c>
      <c r="E135" s="1" t="s">
        <v>654</v>
      </c>
      <c r="F135" s="4">
        <v>235527</v>
      </c>
      <c r="G135" s="4">
        <v>232935</v>
      </c>
      <c r="H135" s="4">
        <v>236500</v>
      </c>
      <c r="I135" s="4">
        <v>236500</v>
      </c>
    </row>
    <row r="136" spans="2:9">
      <c r="B136" s="741"/>
      <c r="C136" s="1"/>
      <c r="D136" s="83" t="s">
        <v>722</v>
      </c>
      <c r="E136" s="1" t="s">
        <v>676</v>
      </c>
      <c r="F136" s="4">
        <v>3200</v>
      </c>
      <c r="G136" s="4">
        <v>3200</v>
      </c>
      <c r="H136" s="4">
        <v>3200</v>
      </c>
      <c r="I136" s="4">
        <v>3200</v>
      </c>
    </row>
    <row r="137" spans="2:9">
      <c r="B137" s="741"/>
      <c r="C137" s="739" t="s">
        <v>725</v>
      </c>
      <c r="D137" s="740"/>
      <c r="E137" s="78"/>
      <c r="F137" s="80">
        <v>4797</v>
      </c>
      <c r="G137" s="80">
        <v>4797</v>
      </c>
      <c r="H137" s="80">
        <v>5000</v>
      </c>
      <c r="I137" s="80">
        <v>5000</v>
      </c>
    </row>
    <row r="138" spans="2:9" ht="37.5" customHeight="1">
      <c r="B138" s="741"/>
      <c r="C138" s="1"/>
      <c r="D138" s="83" t="s">
        <v>707</v>
      </c>
      <c r="E138" s="14" t="s">
        <v>673</v>
      </c>
      <c r="F138" s="4">
        <v>4797</v>
      </c>
      <c r="G138" s="4">
        <v>4797</v>
      </c>
      <c r="H138" s="4">
        <v>5000</v>
      </c>
      <c r="I138" s="4">
        <v>5000</v>
      </c>
    </row>
    <row r="139" spans="2:9" ht="30">
      <c r="B139" s="716">
        <v>16001</v>
      </c>
      <c r="C139" s="1"/>
      <c r="D139" s="1"/>
      <c r="E139" s="72" t="s">
        <v>495</v>
      </c>
      <c r="F139" s="73">
        <f>SUM(F140+F153+F156)</f>
        <v>1036607</v>
      </c>
      <c r="G139" s="73">
        <f>SUM(G140+G153+G156)</f>
        <v>1322455</v>
      </c>
      <c r="H139" s="73">
        <f>SUM(H140+H153+H156)</f>
        <v>1378783</v>
      </c>
      <c r="I139" s="73">
        <f>SUM(I140+I153+I156)</f>
        <v>1769836</v>
      </c>
    </row>
    <row r="140" spans="2:9">
      <c r="B140" s="716"/>
      <c r="C140" s="727" t="s">
        <v>714</v>
      </c>
      <c r="D140" s="727"/>
      <c r="E140" s="75"/>
      <c r="F140" s="76">
        <f>SUM(F141:F152)</f>
        <v>906397</v>
      </c>
      <c r="G140" s="76">
        <f>SUM(G141:G152)</f>
        <v>996397</v>
      </c>
      <c r="H140" s="76">
        <f>SUM(H141:H152)</f>
        <v>1074358</v>
      </c>
      <c r="I140" s="76">
        <f>SUM(I141:I152)</f>
        <v>985888</v>
      </c>
    </row>
    <row r="141" spans="2:9" ht="30">
      <c r="B141" s="716"/>
      <c r="C141" s="1"/>
      <c r="D141" s="2" t="s">
        <v>783</v>
      </c>
      <c r="E141" s="14" t="s">
        <v>785</v>
      </c>
      <c r="F141" s="4">
        <v>360000</v>
      </c>
      <c r="G141" s="4">
        <v>308000</v>
      </c>
      <c r="H141" s="4">
        <v>148291</v>
      </c>
      <c r="I141" s="4">
        <v>0</v>
      </c>
    </row>
    <row r="142" spans="2:9" ht="30">
      <c r="B142" s="716"/>
      <c r="C142" s="1"/>
      <c r="D142" s="2" t="s">
        <v>784</v>
      </c>
      <c r="E142" s="14" t="s">
        <v>786</v>
      </c>
      <c r="F142" s="4">
        <v>90000</v>
      </c>
      <c r="G142" s="4">
        <v>72000</v>
      </c>
      <c r="H142" s="4">
        <v>183000</v>
      </c>
      <c r="I142" s="4">
        <v>144000</v>
      </c>
    </row>
    <row r="143" spans="2:9" ht="30">
      <c r="B143" s="716"/>
      <c r="C143" s="1"/>
      <c r="D143" s="2" t="s">
        <v>644</v>
      </c>
      <c r="E143" s="14" t="s">
        <v>673</v>
      </c>
      <c r="F143" s="4">
        <v>43841</v>
      </c>
      <c r="G143" s="4">
        <v>100841</v>
      </c>
      <c r="H143" s="4">
        <v>137590</v>
      </c>
      <c r="I143" s="4">
        <v>183511</v>
      </c>
    </row>
    <row r="144" spans="2:9">
      <c r="B144" s="716"/>
      <c r="C144" s="1"/>
      <c r="D144" s="2" t="s">
        <v>647</v>
      </c>
      <c r="E144" s="1" t="s">
        <v>676</v>
      </c>
      <c r="F144" s="4">
        <v>2327</v>
      </c>
      <c r="G144" s="4">
        <v>2327</v>
      </c>
      <c r="H144" s="4">
        <v>3827</v>
      </c>
      <c r="I144" s="4">
        <v>3827</v>
      </c>
    </row>
    <row r="145" spans="2:9">
      <c r="B145" s="716"/>
      <c r="C145" s="1"/>
      <c r="D145" s="2" t="s">
        <v>685</v>
      </c>
      <c r="E145" s="1" t="s">
        <v>696</v>
      </c>
      <c r="F145" s="4">
        <v>142000</v>
      </c>
      <c r="G145" s="4">
        <v>142000</v>
      </c>
      <c r="H145" s="4">
        <v>160000</v>
      </c>
      <c r="I145" s="4">
        <v>180000</v>
      </c>
    </row>
    <row r="146" spans="2:9">
      <c r="B146" s="716"/>
      <c r="C146" s="1"/>
      <c r="D146" s="2" t="s">
        <v>686</v>
      </c>
      <c r="E146" s="1" t="s">
        <v>697</v>
      </c>
      <c r="F146" s="4">
        <v>30000</v>
      </c>
      <c r="G146" s="4">
        <v>25500</v>
      </c>
      <c r="H146" s="4">
        <v>30000</v>
      </c>
      <c r="I146" s="4">
        <v>40000</v>
      </c>
    </row>
    <row r="147" spans="2:9" ht="30">
      <c r="B147" s="716"/>
      <c r="C147" s="1"/>
      <c r="D147" s="2" t="s">
        <v>687</v>
      </c>
      <c r="E147" s="14" t="s">
        <v>698</v>
      </c>
      <c r="F147" s="4">
        <v>103072</v>
      </c>
      <c r="G147" s="4">
        <v>103072</v>
      </c>
      <c r="H147" s="4">
        <v>154500</v>
      </c>
      <c r="I147" s="4">
        <v>154500</v>
      </c>
    </row>
    <row r="148" spans="2:9">
      <c r="B148" s="716"/>
      <c r="C148" s="1"/>
      <c r="D148" s="2" t="s">
        <v>688</v>
      </c>
      <c r="E148" s="1" t="s">
        <v>699</v>
      </c>
      <c r="F148" s="4">
        <v>40000</v>
      </c>
      <c r="G148" s="4">
        <v>40000</v>
      </c>
      <c r="H148" s="4">
        <v>60000</v>
      </c>
      <c r="I148" s="4">
        <v>70000</v>
      </c>
    </row>
    <row r="149" spans="2:9">
      <c r="B149" s="716"/>
      <c r="C149" s="1"/>
      <c r="D149" s="2" t="s">
        <v>689</v>
      </c>
      <c r="E149" s="1" t="s">
        <v>700</v>
      </c>
      <c r="F149" s="4">
        <v>25000</v>
      </c>
      <c r="G149" s="4">
        <v>25000</v>
      </c>
      <c r="H149" s="4">
        <v>30000</v>
      </c>
      <c r="I149" s="4">
        <v>40000</v>
      </c>
    </row>
    <row r="150" spans="2:9" ht="30">
      <c r="B150" s="716"/>
      <c r="C150" s="1"/>
      <c r="D150" s="2" t="s">
        <v>690</v>
      </c>
      <c r="E150" s="14" t="s">
        <v>701</v>
      </c>
      <c r="F150" s="4">
        <v>21279</v>
      </c>
      <c r="G150" s="4">
        <v>21279</v>
      </c>
      <c r="H150" s="4">
        <v>9150</v>
      </c>
      <c r="I150" s="4">
        <v>12050</v>
      </c>
    </row>
    <row r="151" spans="2:9">
      <c r="B151" s="716"/>
      <c r="C151" s="1"/>
      <c r="D151" s="2" t="s">
        <v>691</v>
      </c>
      <c r="E151" s="1" t="s">
        <v>702</v>
      </c>
      <c r="F151" s="4">
        <v>2600</v>
      </c>
      <c r="G151" s="4">
        <v>2100</v>
      </c>
      <c r="H151" s="4">
        <v>8000</v>
      </c>
      <c r="I151" s="4">
        <v>8000</v>
      </c>
    </row>
    <row r="152" spans="2:9" ht="30">
      <c r="B152" s="716"/>
      <c r="C152" s="1"/>
      <c r="D152" s="2" t="s">
        <v>692</v>
      </c>
      <c r="E152" s="14" t="s">
        <v>703</v>
      </c>
      <c r="F152" s="4">
        <v>46278</v>
      </c>
      <c r="G152" s="4">
        <v>154278</v>
      </c>
      <c r="H152" s="4">
        <v>150000</v>
      </c>
      <c r="I152" s="4">
        <v>150000</v>
      </c>
    </row>
    <row r="153" spans="2:9">
      <c r="B153" s="716"/>
      <c r="C153" s="745" t="s">
        <v>724</v>
      </c>
      <c r="D153" s="745"/>
      <c r="E153" s="77"/>
      <c r="F153" s="79">
        <f>SUM(F154:F155)</f>
        <v>130210</v>
      </c>
      <c r="G153" s="79">
        <f>SUM(G154:G155)</f>
        <v>314710</v>
      </c>
      <c r="H153" s="79">
        <f>SUM(H154:H155)</f>
        <v>304425</v>
      </c>
      <c r="I153" s="79">
        <f>SUM(I154:I155)</f>
        <v>783948</v>
      </c>
    </row>
    <row r="154" spans="2:9" ht="30">
      <c r="B154" s="716"/>
      <c r="C154" s="1"/>
      <c r="D154" s="2" t="s">
        <v>687</v>
      </c>
      <c r="E154" s="65" t="s">
        <v>698</v>
      </c>
      <c r="F154" s="4">
        <v>100000</v>
      </c>
      <c r="G154" s="4">
        <v>284500</v>
      </c>
      <c r="H154" s="4">
        <v>240825</v>
      </c>
      <c r="I154" s="4">
        <v>669000</v>
      </c>
    </row>
    <row r="155" spans="2:9" ht="30">
      <c r="B155" s="716"/>
      <c r="C155" s="1"/>
      <c r="D155" s="2" t="s">
        <v>690</v>
      </c>
      <c r="E155" s="14" t="s">
        <v>701</v>
      </c>
      <c r="F155" s="4">
        <v>30210</v>
      </c>
      <c r="G155" s="4">
        <v>30210</v>
      </c>
      <c r="H155" s="4">
        <v>63600</v>
      </c>
      <c r="I155" s="4">
        <v>114948</v>
      </c>
    </row>
    <row r="156" spans="2:9">
      <c r="B156" s="716"/>
      <c r="C156" s="736" t="s">
        <v>725</v>
      </c>
      <c r="D156" s="736"/>
      <c r="E156" s="78"/>
      <c r="F156" s="80">
        <v>0</v>
      </c>
      <c r="G156" s="80">
        <v>11348</v>
      </c>
      <c r="H156" s="80">
        <v>0</v>
      </c>
      <c r="I156" s="80">
        <v>0</v>
      </c>
    </row>
    <row r="157" spans="2:9" ht="30">
      <c r="B157" s="716"/>
      <c r="C157" s="1"/>
      <c r="D157" s="2" t="s">
        <v>644</v>
      </c>
      <c r="E157" s="14" t="s">
        <v>673</v>
      </c>
      <c r="F157" s="4">
        <v>0</v>
      </c>
      <c r="G157" s="4">
        <v>11348</v>
      </c>
      <c r="H157" s="4">
        <v>0</v>
      </c>
      <c r="I157" s="4">
        <v>0</v>
      </c>
    </row>
    <row r="158" spans="2:9">
      <c r="B158" s="716">
        <v>16101</v>
      </c>
      <c r="C158" s="1"/>
      <c r="D158" s="1"/>
      <c r="E158" s="85" t="s">
        <v>498</v>
      </c>
      <c r="F158" s="73">
        <v>295351</v>
      </c>
      <c r="G158" s="73">
        <v>295351</v>
      </c>
      <c r="H158" s="73">
        <v>201083</v>
      </c>
      <c r="I158" s="73">
        <v>230000</v>
      </c>
    </row>
    <row r="159" spans="2:9">
      <c r="B159" s="716"/>
      <c r="C159" s="727" t="s">
        <v>714</v>
      </c>
      <c r="D159" s="727"/>
      <c r="E159" s="1"/>
      <c r="F159" s="4">
        <f>SUM(F160)</f>
        <v>295351</v>
      </c>
      <c r="G159" s="4">
        <f>SUM(G160)</f>
        <v>295351</v>
      </c>
      <c r="H159" s="4">
        <f>SUM(H160)</f>
        <v>201083</v>
      </c>
      <c r="I159" s="4">
        <f>SUM(I160)</f>
        <v>230000</v>
      </c>
    </row>
    <row r="160" spans="2:9">
      <c r="B160" s="716"/>
      <c r="C160" s="1"/>
      <c r="D160" s="2" t="s">
        <v>711</v>
      </c>
      <c r="E160" s="1" t="s">
        <v>787</v>
      </c>
      <c r="F160" s="4">
        <v>295351</v>
      </c>
      <c r="G160" s="4">
        <v>295351</v>
      </c>
      <c r="H160" s="4">
        <v>201083</v>
      </c>
      <c r="I160" s="4">
        <v>230000</v>
      </c>
    </row>
    <row r="161" spans="2:9" ht="30">
      <c r="B161" s="692">
        <v>17001</v>
      </c>
      <c r="C161" s="1"/>
      <c r="D161" s="1"/>
      <c r="E161" s="72" t="s">
        <v>499</v>
      </c>
      <c r="F161" s="73">
        <v>133654</v>
      </c>
      <c r="G161" s="73">
        <v>152154</v>
      </c>
      <c r="H161" s="73">
        <v>145650</v>
      </c>
      <c r="I161" s="73">
        <v>149050</v>
      </c>
    </row>
    <row r="162" spans="2:9">
      <c r="B162" s="693"/>
      <c r="C162" s="727" t="s">
        <v>714</v>
      </c>
      <c r="D162" s="727"/>
      <c r="E162" s="1"/>
      <c r="F162" s="4">
        <f>SUM(F163)</f>
        <v>133654</v>
      </c>
      <c r="G162" s="4">
        <f>SUM(G163)</f>
        <v>152154</v>
      </c>
      <c r="H162" s="4">
        <f>SUM(H163)</f>
        <v>145650</v>
      </c>
      <c r="I162" s="4">
        <f>SUM(I163)</f>
        <v>149050</v>
      </c>
    </row>
    <row r="163" spans="2:9">
      <c r="B163" s="694"/>
      <c r="C163" s="1"/>
      <c r="D163" s="2" t="s">
        <v>650</v>
      </c>
      <c r="E163" s="1" t="s">
        <v>679</v>
      </c>
      <c r="F163" s="4">
        <v>133654</v>
      </c>
      <c r="G163" s="4">
        <v>152154</v>
      </c>
      <c r="H163" s="4">
        <v>145650</v>
      </c>
      <c r="I163" s="4">
        <v>149050</v>
      </c>
    </row>
    <row r="164" spans="2:9">
      <c r="B164" s="716">
        <v>18001</v>
      </c>
      <c r="C164" s="1"/>
      <c r="D164" s="1"/>
      <c r="E164" s="72" t="s">
        <v>500</v>
      </c>
      <c r="F164" s="73">
        <f>SUM(F165+F167)</f>
        <v>415</v>
      </c>
      <c r="G164" s="73">
        <f>SUM(G165+G167)</f>
        <v>415</v>
      </c>
      <c r="H164" s="73">
        <f>SUM(H165+H167)</f>
        <v>1477</v>
      </c>
      <c r="I164" s="73">
        <f>SUM(I165+I167)</f>
        <v>14576</v>
      </c>
    </row>
    <row r="165" spans="2:9">
      <c r="B165" s="716"/>
      <c r="C165" s="727" t="s">
        <v>714</v>
      </c>
      <c r="D165" s="727"/>
      <c r="E165" s="75"/>
      <c r="F165" s="76">
        <v>0</v>
      </c>
      <c r="G165" s="76">
        <v>0</v>
      </c>
      <c r="H165" s="76">
        <v>923</v>
      </c>
      <c r="I165" s="76">
        <v>5535</v>
      </c>
    </row>
    <row r="166" spans="2:9" ht="30">
      <c r="B166" s="716"/>
      <c r="C166" s="1"/>
      <c r="D166" s="2" t="s">
        <v>730</v>
      </c>
      <c r="E166" s="14" t="s">
        <v>673</v>
      </c>
      <c r="F166" s="4">
        <v>0</v>
      </c>
      <c r="G166" s="4">
        <v>0</v>
      </c>
      <c r="H166" s="4">
        <v>923</v>
      </c>
      <c r="I166" s="4">
        <v>5535</v>
      </c>
    </row>
    <row r="167" spans="2:9">
      <c r="B167" s="716"/>
      <c r="C167" s="736" t="s">
        <v>725</v>
      </c>
      <c r="D167" s="736"/>
      <c r="E167" s="78"/>
      <c r="F167" s="80">
        <v>415</v>
      </c>
      <c r="G167" s="80">
        <v>415</v>
      </c>
      <c r="H167" s="80">
        <v>554</v>
      </c>
      <c r="I167" s="80">
        <v>9041</v>
      </c>
    </row>
    <row r="168" spans="2:9" ht="30">
      <c r="B168" s="716"/>
      <c r="C168" s="1"/>
      <c r="D168" s="2" t="s">
        <v>730</v>
      </c>
      <c r="E168" s="14" t="s">
        <v>673</v>
      </c>
      <c r="F168" s="4">
        <v>415</v>
      </c>
      <c r="G168" s="4">
        <v>415</v>
      </c>
      <c r="H168" s="4">
        <v>554</v>
      </c>
      <c r="I168" s="4">
        <v>9041</v>
      </c>
    </row>
    <row r="169" spans="2:9">
      <c r="B169" s="716">
        <v>19001</v>
      </c>
      <c r="C169" s="1"/>
      <c r="D169" s="1"/>
      <c r="E169" s="85" t="s">
        <v>502</v>
      </c>
      <c r="F169" s="73">
        <f>SUM(F170+F178+F181)</f>
        <v>1447102</v>
      </c>
      <c r="G169" s="73">
        <f>SUM(G170+G178+G181)</f>
        <v>1354402</v>
      </c>
      <c r="H169" s="73">
        <f>SUM(H170+H178+H181)</f>
        <v>1697878</v>
      </c>
      <c r="I169" s="73">
        <f>SUM(I170+I178+I181)</f>
        <v>1808069</v>
      </c>
    </row>
    <row r="170" spans="2:9">
      <c r="B170" s="716"/>
      <c r="C170" s="727" t="s">
        <v>714</v>
      </c>
      <c r="D170" s="727"/>
      <c r="E170" s="75"/>
      <c r="F170" s="76">
        <f>SUM(F171:F177)</f>
        <v>960007</v>
      </c>
      <c r="G170" s="76">
        <f>SUM(G171:G177)</f>
        <v>959507</v>
      </c>
      <c r="H170" s="76">
        <f>SUM(H171:H177)</f>
        <v>1085878</v>
      </c>
      <c r="I170" s="76">
        <f>SUM(I171:I177)</f>
        <v>1032241</v>
      </c>
    </row>
    <row r="171" spans="2:9" ht="30">
      <c r="B171" s="716"/>
      <c r="C171" s="1"/>
      <c r="D171" s="2" t="s">
        <v>788</v>
      </c>
      <c r="E171" s="14" t="s">
        <v>789</v>
      </c>
      <c r="F171" s="4">
        <v>60000</v>
      </c>
      <c r="G171" s="4">
        <v>61549</v>
      </c>
      <c r="H171" s="4">
        <v>106000</v>
      </c>
      <c r="I171" s="4">
        <v>110000</v>
      </c>
    </row>
    <row r="172" spans="2:9" ht="30">
      <c r="B172" s="716"/>
      <c r="C172" s="1"/>
      <c r="D172" s="2" t="s">
        <v>790</v>
      </c>
      <c r="E172" s="14" t="s">
        <v>791</v>
      </c>
      <c r="F172" s="4">
        <v>423000</v>
      </c>
      <c r="G172" s="4">
        <v>423000</v>
      </c>
      <c r="H172" s="4">
        <v>525000</v>
      </c>
      <c r="I172" s="4">
        <v>359000</v>
      </c>
    </row>
    <row r="173" spans="2:9" ht="30">
      <c r="B173" s="716"/>
      <c r="C173" s="1"/>
      <c r="D173" s="2" t="s">
        <v>792</v>
      </c>
      <c r="E173" s="14" t="s">
        <v>793</v>
      </c>
      <c r="F173" s="4">
        <v>2000</v>
      </c>
      <c r="G173" s="4">
        <v>2000</v>
      </c>
      <c r="H173" s="4">
        <v>0</v>
      </c>
      <c r="I173" s="4">
        <v>0</v>
      </c>
    </row>
    <row r="174" spans="2:9" ht="30">
      <c r="B174" s="716"/>
      <c r="C174" s="1"/>
      <c r="D174" s="2" t="s">
        <v>794</v>
      </c>
      <c r="E174" s="14" t="s">
        <v>795</v>
      </c>
      <c r="F174" s="4">
        <v>2000</v>
      </c>
      <c r="G174" s="4">
        <v>2000</v>
      </c>
      <c r="H174" s="4">
        <v>5000</v>
      </c>
      <c r="I174" s="4">
        <v>5000</v>
      </c>
    </row>
    <row r="175" spans="2:9" ht="30">
      <c r="B175" s="716"/>
      <c r="C175" s="1"/>
      <c r="D175" s="2" t="s">
        <v>796</v>
      </c>
      <c r="E175" s="14" t="s">
        <v>799</v>
      </c>
      <c r="F175" s="4">
        <v>43610</v>
      </c>
      <c r="G175" s="4">
        <v>43110</v>
      </c>
      <c r="H175" s="4">
        <v>50000</v>
      </c>
      <c r="I175" s="4">
        <v>100000</v>
      </c>
    </row>
    <row r="176" spans="2:9">
      <c r="B176" s="716"/>
      <c r="C176" s="1"/>
      <c r="D176" s="2" t="s">
        <v>797</v>
      </c>
      <c r="E176" s="1" t="s">
        <v>798</v>
      </c>
      <c r="F176" s="4">
        <v>359156</v>
      </c>
      <c r="G176" s="4">
        <v>359156</v>
      </c>
      <c r="H176" s="4">
        <v>219878</v>
      </c>
      <c r="I176" s="4">
        <v>245000</v>
      </c>
    </row>
    <row r="177" spans="2:9" ht="30">
      <c r="B177" s="716"/>
      <c r="C177" s="1"/>
      <c r="D177" s="2" t="s">
        <v>800</v>
      </c>
      <c r="E177" s="14" t="s">
        <v>801</v>
      </c>
      <c r="F177" s="4">
        <v>70241</v>
      </c>
      <c r="G177" s="4">
        <v>68692</v>
      </c>
      <c r="H177" s="4">
        <v>180000</v>
      </c>
      <c r="I177" s="4">
        <v>213241</v>
      </c>
    </row>
    <row r="178" spans="2:9">
      <c r="B178" s="716"/>
      <c r="C178" s="747" t="s">
        <v>733</v>
      </c>
      <c r="D178" s="747"/>
      <c r="E178" s="86"/>
      <c r="F178" s="88">
        <f>SUM(F179:F180)</f>
        <v>181000</v>
      </c>
      <c r="G178" s="88">
        <f>SUM(G179:G180)</f>
        <v>88800</v>
      </c>
      <c r="H178" s="88">
        <f>SUM(H179:H180)</f>
        <v>120000</v>
      </c>
      <c r="I178" s="88">
        <f>SUM(I179:I180)</f>
        <v>120000</v>
      </c>
    </row>
    <row r="179" spans="2:9" ht="30">
      <c r="B179" s="716"/>
      <c r="C179" s="1"/>
      <c r="D179" s="2" t="s">
        <v>788</v>
      </c>
      <c r="E179" s="14" t="s">
        <v>789</v>
      </c>
      <c r="F179" s="4">
        <v>110000</v>
      </c>
      <c r="G179" s="4">
        <v>88000</v>
      </c>
      <c r="H179" s="4">
        <v>80000</v>
      </c>
      <c r="I179" s="4">
        <v>80000</v>
      </c>
    </row>
    <row r="180" spans="2:9" ht="30">
      <c r="B180" s="716"/>
      <c r="C180" s="1"/>
      <c r="D180" s="2" t="s">
        <v>802</v>
      </c>
      <c r="E180" s="14" t="s">
        <v>795</v>
      </c>
      <c r="F180" s="4">
        <v>71000</v>
      </c>
      <c r="G180" s="4">
        <v>800</v>
      </c>
      <c r="H180" s="4">
        <v>40000</v>
      </c>
      <c r="I180" s="4">
        <v>40000</v>
      </c>
    </row>
    <row r="181" spans="2:9">
      <c r="B181" s="716"/>
      <c r="C181" s="735" t="s">
        <v>724</v>
      </c>
      <c r="D181" s="735"/>
      <c r="E181" s="77"/>
      <c r="F181" s="79">
        <f>SUM(F182:F183)</f>
        <v>306095</v>
      </c>
      <c r="G181" s="79">
        <f>SUM(G182:G183)</f>
        <v>306095</v>
      </c>
      <c r="H181" s="79">
        <f>SUM(H182:H183)</f>
        <v>492000</v>
      </c>
      <c r="I181" s="79">
        <f>SUM(I182:I183)</f>
        <v>655828</v>
      </c>
    </row>
    <row r="182" spans="2:9" ht="30">
      <c r="B182" s="716"/>
      <c r="C182" s="1"/>
      <c r="D182" s="2" t="s">
        <v>788</v>
      </c>
      <c r="E182" s="14" t="s">
        <v>789</v>
      </c>
      <c r="F182" s="4">
        <v>100487</v>
      </c>
      <c r="G182" s="4">
        <v>141412</v>
      </c>
      <c r="H182" s="4">
        <v>166974</v>
      </c>
      <c r="I182" s="4">
        <v>326974</v>
      </c>
    </row>
    <row r="183" spans="2:9" ht="30">
      <c r="B183" s="716"/>
      <c r="C183" s="1"/>
      <c r="D183" s="2" t="s">
        <v>800</v>
      </c>
      <c r="E183" s="14" t="s">
        <v>801</v>
      </c>
      <c r="F183" s="4">
        <v>205608</v>
      </c>
      <c r="G183" s="4">
        <v>164683</v>
      </c>
      <c r="H183" s="4">
        <v>325026</v>
      </c>
      <c r="I183" s="4">
        <v>328854</v>
      </c>
    </row>
    <row r="184" spans="2:9" ht="30">
      <c r="B184" s="716">
        <v>19101</v>
      </c>
      <c r="C184" s="1"/>
      <c r="D184" s="1"/>
      <c r="E184" s="87" t="s">
        <v>803</v>
      </c>
      <c r="F184" s="73">
        <f>SUM(F185+F190)</f>
        <v>311146</v>
      </c>
      <c r="G184" s="73">
        <f>SUM(G185+G190)</f>
        <v>312879</v>
      </c>
      <c r="H184" s="73">
        <f>SUM(H185+H190)</f>
        <v>437481</v>
      </c>
      <c r="I184" s="73">
        <f>SUM(I185+I190)</f>
        <v>601063</v>
      </c>
    </row>
    <row r="185" spans="2:9">
      <c r="B185" s="716"/>
      <c r="C185" s="727" t="s">
        <v>714</v>
      </c>
      <c r="D185" s="727"/>
      <c r="E185" s="75"/>
      <c r="F185" s="76">
        <f>SUM(F186:F189)</f>
        <v>281395</v>
      </c>
      <c r="G185" s="76">
        <f>SUM(G186:G189)</f>
        <v>281395</v>
      </c>
      <c r="H185" s="76">
        <f>SUM(H186:H189)</f>
        <v>413234</v>
      </c>
      <c r="I185" s="76">
        <f>SUM(I186:I189)</f>
        <v>576620</v>
      </c>
    </row>
    <row r="186" spans="2:9">
      <c r="B186" s="716"/>
      <c r="C186" s="1"/>
      <c r="D186" s="2" t="s">
        <v>804</v>
      </c>
      <c r="E186" s="1" t="s">
        <v>805</v>
      </c>
      <c r="F186" s="4">
        <v>160000</v>
      </c>
      <c r="G186" s="4">
        <v>160000</v>
      </c>
      <c r="H186" s="4">
        <v>193000</v>
      </c>
      <c r="I186" s="4">
        <v>193000</v>
      </c>
    </row>
    <row r="187" spans="2:9" ht="30">
      <c r="B187" s="716"/>
      <c r="C187" s="1"/>
      <c r="D187" s="2" t="s">
        <v>734</v>
      </c>
      <c r="E187" s="14" t="s">
        <v>735</v>
      </c>
      <c r="F187" s="4">
        <v>37000</v>
      </c>
      <c r="G187" s="4">
        <v>2000</v>
      </c>
      <c r="H187" s="4">
        <v>40000</v>
      </c>
      <c r="I187" s="4">
        <v>50000</v>
      </c>
    </row>
    <row r="188" spans="2:9">
      <c r="B188" s="716"/>
      <c r="C188" s="1"/>
      <c r="D188" s="2" t="s">
        <v>739</v>
      </c>
      <c r="E188" s="1" t="s">
        <v>674</v>
      </c>
      <c r="F188" s="4">
        <v>25715</v>
      </c>
      <c r="G188" s="4">
        <v>30715</v>
      </c>
      <c r="H188" s="4">
        <v>30234</v>
      </c>
      <c r="I188" s="4">
        <v>33620</v>
      </c>
    </row>
    <row r="189" spans="2:9">
      <c r="B189" s="716"/>
      <c r="C189" s="1"/>
      <c r="D189" s="2" t="s">
        <v>806</v>
      </c>
      <c r="E189" s="1" t="s">
        <v>693</v>
      </c>
      <c r="F189" s="4">
        <v>58680</v>
      </c>
      <c r="G189" s="4">
        <v>88680</v>
      </c>
      <c r="H189" s="4">
        <v>150000</v>
      </c>
      <c r="I189" s="4">
        <v>300000</v>
      </c>
    </row>
    <row r="190" spans="2:9">
      <c r="B190" s="716"/>
      <c r="C190" s="746" t="s">
        <v>725</v>
      </c>
      <c r="D190" s="746"/>
      <c r="E190" s="74"/>
      <c r="F190" s="89">
        <v>29751</v>
      </c>
      <c r="G190" s="89">
        <v>31484</v>
      </c>
      <c r="H190" s="89">
        <v>24247</v>
      </c>
      <c r="I190" s="89">
        <v>24443</v>
      </c>
    </row>
    <row r="191" spans="2:9">
      <c r="B191" s="716"/>
      <c r="C191" s="1"/>
      <c r="D191" s="2" t="s">
        <v>739</v>
      </c>
      <c r="E191" s="1" t="s">
        <v>674</v>
      </c>
      <c r="F191" s="4">
        <v>29751</v>
      </c>
      <c r="G191" s="4">
        <v>31484</v>
      </c>
      <c r="H191" s="4">
        <v>24247</v>
      </c>
      <c r="I191" s="4">
        <v>24443</v>
      </c>
    </row>
    <row r="192" spans="2:9" ht="30">
      <c r="B192" s="716">
        <v>21001</v>
      </c>
      <c r="C192" s="1"/>
      <c r="D192" s="1"/>
      <c r="E192" s="72" t="s">
        <v>507</v>
      </c>
      <c r="F192" s="73">
        <f>SUM(F193+F196+F198)</f>
        <v>238640</v>
      </c>
      <c r="G192" s="73">
        <f>SUM(G193+G196+G198)</f>
        <v>251540</v>
      </c>
      <c r="H192" s="73">
        <f>SUM(H193+H196+H198)</f>
        <v>136680</v>
      </c>
      <c r="I192" s="73">
        <f>SUM(I193+I196+I198)</f>
        <v>138980</v>
      </c>
    </row>
    <row r="193" spans="2:9">
      <c r="B193" s="716"/>
      <c r="C193" s="734" t="s">
        <v>733</v>
      </c>
      <c r="D193" s="734"/>
      <c r="E193" s="66"/>
      <c r="F193" s="81">
        <f>SUM(F194:F195)</f>
        <v>110010</v>
      </c>
      <c r="G193" s="81">
        <f>SUM(G194:G195)</f>
        <v>106410</v>
      </c>
      <c r="H193" s="81">
        <f>SUM(H194:H195)</f>
        <v>136680</v>
      </c>
      <c r="I193" s="81">
        <f>SUM(I194:I195)</f>
        <v>138980</v>
      </c>
    </row>
    <row r="194" spans="2:9" ht="30">
      <c r="B194" s="716"/>
      <c r="C194" s="1"/>
      <c r="D194" s="2" t="s">
        <v>812</v>
      </c>
      <c r="E194" s="14" t="s">
        <v>813</v>
      </c>
      <c r="F194" s="4">
        <v>53000</v>
      </c>
      <c r="G194" s="4">
        <v>53000</v>
      </c>
      <c r="H194" s="4">
        <v>82500</v>
      </c>
      <c r="I194" s="4">
        <v>84800</v>
      </c>
    </row>
    <row r="195" spans="2:9" ht="30">
      <c r="B195" s="716"/>
      <c r="C195" s="1"/>
      <c r="D195" s="2" t="s">
        <v>814</v>
      </c>
      <c r="E195" s="14" t="s">
        <v>815</v>
      </c>
      <c r="F195" s="4">
        <v>57010</v>
      </c>
      <c r="G195" s="4">
        <v>53410</v>
      </c>
      <c r="H195" s="4">
        <v>54180</v>
      </c>
      <c r="I195" s="4">
        <v>54180</v>
      </c>
    </row>
    <row r="196" spans="2:9">
      <c r="B196" s="716"/>
      <c r="C196" s="735" t="s">
        <v>724</v>
      </c>
      <c r="D196" s="735"/>
      <c r="E196" s="77"/>
      <c r="F196" s="79">
        <v>128630</v>
      </c>
      <c r="G196" s="79">
        <v>128630</v>
      </c>
      <c r="H196" s="79">
        <v>0</v>
      </c>
      <c r="I196" s="79">
        <v>0</v>
      </c>
    </row>
    <row r="197" spans="2:9" ht="30">
      <c r="B197" s="716"/>
      <c r="C197" s="1"/>
      <c r="D197" s="2" t="s">
        <v>814</v>
      </c>
      <c r="E197" s="14" t="s">
        <v>815</v>
      </c>
      <c r="F197" s="4">
        <v>128630</v>
      </c>
      <c r="G197" s="4">
        <v>128630</v>
      </c>
      <c r="H197" s="4">
        <v>0</v>
      </c>
      <c r="I197" s="4">
        <v>0</v>
      </c>
    </row>
    <row r="198" spans="2:9">
      <c r="B198" s="716"/>
      <c r="C198" s="736" t="s">
        <v>807</v>
      </c>
      <c r="D198" s="736"/>
      <c r="E198" s="78"/>
      <c r="F198" s="80">
        <v>0</v>
      </c>
      <c r="G198" s="80">
        <v>16500</v>
      </c>
      <c r="H198" s="80">
        <v>0</v>
      </c>
      <c r="I198" s="80">
        <v>0</v>
      </c>
    </row>
    <row r="199" spans="2:9" ht="30">
      <c r="B199" s="716"/>
      <c r="C199" s="1"/>
      <c r="D199" s="2" t="s">
        <v>711</v>
      </c>
      <c r="E199" s="14" t="s">
        <v>808</v>
      </c>
      <c r="F199" s="4">
        <v>0</v>
      </c>
      <c r="G199" s="4">
        <v>16500</v>
      </c>
      <c r="H199" s="4">
        <v>0</v>
      </c>
      <c r="I199" s="4">
        <v>0</v>
      </c>
    </row>
    <row r="200" spans="2:9">
      <c r="B200" s="716">
        <v>22001</v>
      </c>
      <c r="C200" s="1"/>
      <c r="D200" s="1"/>
      <c r="E200" s="72" t="s">
        <v>508</v>
      </c>
      <c r="F200" s="73">
        <f>SUM(F201+F203)</f>
        <v>31260</v>
      </c>
      <c r="G200" s="73">
        <f>SUM(G201+G203)</f>
        <v>31260</v>
      </c>
      <c r="H200" s="73">
        <f>SUM(H201+H203)</f>
        <v>3300</v>
      </c>
      <c r="I200" s="73">
        <v>0</v>
      </c>
    </row>
    <row r="201" spans="2:9">
      <c r="B201" s="716"/>
      <c r="C201" s="727" t="s">
        <v>714</v>
      </c>
      <c r="D201" s="727"/>
      <c r="E201" s="75"/>
      <c r="F201" s="76">
        <v>3025</v>
      </c>
      <c r="G201" s="76">
        <v>3025</v>
      </c>
      <c r="H201" s="76">
        <v>300</v>
      </c>
      <c r="I201" s="76">
        <v>0</v>
      </c>
    </row>
    <row r="202" spans="2:9" ht="30">
      <c r="B202" s="716"/>
      <c r="C202" s="1"/>
      <c r="D202" s="2" t="s">
        <v>644</v>
      </c>
      <c r="E202" s="14" t="s">
        <v>673</v>
      </c>
      <c r="F202" s="4">
        <v>3025</v>
      </c>
      <c r="G202" s="4">
        <v>3025</v>
      </c>
      <c r="H202" s="4">
        <v>300</v>
      </c>
      <c r="I202" s="4">
        <v>0</v>
      </c>
    </row>
    <row r="203" spans="2:9">
      <c r="B203" s="716"/>
      <c r="C203" s="736" t="s">
        <v>725</v>
      </c>
      <c r="D203" s="736"/>
      <c r="E203" s="78"/>
      <c r="F203" s="80">
        <v>28235</v>
      </c>
      <c r="G203" s="80">
        <v>28235</v>
      </c>
      <c r="H203" s="80">
        <v>3000</v>
      </c>
      <c r="I203" s="80">
        <v>0</v>
      </c>
    </row>
    <row r="204" spans="2:9" ht="30">
      <c r="B204" s="716"/>
      <c r="C204" s="1"/>
      <c r="D204" s="2" t="s">
        <v>644</v>
      </c>
      <c r="E204" s="14" t="s">
        <v>673</v>
      </c>
      <c r="F204" s="4">
        <v>28235</v>
      </c>
      <c r="G204" s="4">
        <v>28235</v>
      </c>
      <c r="H204" s="4">
        <v>3000</v>
      </c>
      <c r="I204" s="4">
        <v>0</v>
      </c>
    </row>
    <row r="205" spans="2:9">
      <c r="B205" s="716">
        <v>28001</v>
      </c>
      <c r="C205" s="1"/>
      <c r="D205" s="1"/>
      <c r="E205" s="72" t="s">
        <v>512</v>
      </c>
      <c r="F205" s="73">
        <f>SUM(F206)</f>
        <v>60043</v>
      </c>
      <c r="G205" s="73">
        <f>SUM(G206)</f>
        <v>60043</v>
      </c>
      <c r="H205" s="73">
        <f>SUM(H206)</f>
        <v>150000</v>
      </c>
      <c r="I205" s="73">
        <f>SUM(I206)</f>
        <v>300000</v>
      </c>
    </row>
    <row r="206" spans="2:9">
      <c r="B206" s="716"/>
      <c r="C206" s="727" t="s">
        <v>714</v>
      </c>
      <c r="D206" s="727"/>
      <c r="E206" s="1"/>
      <c r="F206" s="4">
        <v>60043</v>
      </c>
      <c r="G206" s="4">
        <v>60043</v>
      </c>
      <c r="H206" s="4">
        <v>150000</v>
      </c>
      <c r="I206" s="4">
        <v>300000</v>
      </c>
    </row>
    <row r="207" spans="2:9">
      <c r="B207" s="716"/>
      <c r="C207" s="1"/>
      <c r="D207" s="2" t="s">
        <v>681</v>
      </c>
      <c r="E207" s="1" t="s">
        <v>693</v>
      </c>
      <c r="F207" s="4">
        <v>60043</v>
      </c>
      <c r="G207" s="4">
        <v>60043</v>
      </c>
      <c r="H207" s="4">
        <v>150000</v>
      </c>
      <c r="I207" s="4">
        <v>300000</v>
      </c>
    </row>
    <row r="208" spans="2:9" ht="30">
      <c r="B208" s="716">
        <v>31010</v>
      </c>
      <c r="C208" s="1"/>
      <c r="D208" s="1"/>
      <c r="E208" s="72" t="s">
        <v>514</v>
      </c>
      <c r="F208" s="73">
        <f>SUM(F209)</f>
        <v>88401</v>
      </c>
      <c r="G208" s="73">
        <f>SUM(G209)</f>
        <v>87701</v>
      </c>
      <c r="H208" s="73">
        <f>SUM(H209)</f>
        <v>88401</v>
      </c>
      <c r="I208" s="73">
        <f>SUM(I209)</f>
        <v>88401</v>
      </c>
    </row>
    <row r="209" spans="2:9">
      <c r="B209" s="716"/>
      <c r="C209" s="727" t="s">
        <v>714</v>
      </c>
      <c r="D209" s="727"/>
      <c r="E209" s="75"/>
      <c r="F209" s="76">
        <v>88401</v>
      </c>
      <c r="G209" s="76">
        <v>87701</v>
      </c>
      <c r="H209" s="76">
        <v>88401</v>
      </c>
      <c r="I209" s="76">
        <v>88401</v>
      </c>
    </row>
    <row r="210" spans="2:9" ht="30">
      <c r="B210" s="716">
        <v>66003</v>
      </c>
      <c r="C210" s="1"/>
      <c r="D210" s="2" t="s">
        <v>711</v>
      </c>
      <c r="E210" s="14" t="s">
        <v>809</v>
      </c>
      <c r="F210" s="4">
        <v>88401</v>
      </c>
      <c r="G210" s="4">
        <v>87701</v>
      </c>
      <c r="H210" s="4">
        <v>88401</v>
      </c>
      <c r="I210" s="4">
        <v>88401</v>
      </c>
    </row>
    <row r="211" spans="2:9" ht="30">
      <c r="B211" s="716"/>
      <c r="C211" s="1"/>
      <c r="D211" s="1"/>
      <c r="E211" s="72" t="s">
        <v>810</v>
      </c>
      <c r="F211" s="73">
        <f>SUM(F212)</f>
        <v>525000</v>
      </c>
      <c r="G211" s="73">
        <f>SUM(G212)</f>
        <v>625000</v>
      </c>
      <c r="H211" s="73">
        <f>SUM(H212)</f>
        <v>543000</v>
      </c>
      <c r="I211" s="73">
        <f>SUM(I212)</f>
        <v>566000</v>
      </c>
    </row>
    <row r="212" spans="2:9">
      <c r="B212" s="716"/>
      <c r="C212" s="750" t="s">
        <v>811</v>
      </c>
      <c r="D212" s="750"/>
      <c r="E212" s="5"/>
      <c r="F212" s="6">
        <v>525000</v>
      </c>
      <c r="G212" s="6">
        <v>625000</v>
      </c>
      <c r="H212" s="6">
        <v>543000</v>
      </c>
      <c r="I212" s="6">
        <v>566000</v>
      </c>
    </row>
    <row r="213" spans="2:9" ht="15.75" thickBot="1">
      <c r="B213" s="692"/>
      <c r="C213" s="68"/>
      <c r="D213" s="58" t="s">
        <v>625</v>
      </c>
      <c r="E213" s="68" t="s">
        <v>654</v>
      </c>
      <c r="F213" s="60">
        <v>525000</v>
      </c>
      <c r="G213" s="60">
        <v>625000</v>
      </c>
      <c r="H213" s="60">
        <v>543000</v>
      </c>
      <c r="I213" s="60">
        <v>566000</v>
      </c>
    </row>
    <row r="214" spans="2:9" ht="15.75" thickBot="1">
      <c r="B214" s="748" t="s">
        <v>604</v>
      </c>
      <c r="C214" s="749"/>
      <c r="D214" s="90"/>
      <c r="E214" s="90"/>
      <c r="F214" s="91">
        <f>SUM(F211+F208+F205+F200+F192+F184+F169+F164+F161+F158+F139+F131+F126+F122+F112+F91+F84+F78+F75+F68+F65+F59+F44+F36+F33+F28+F25+F21+F18+F12+F9+F5)</f>
        <v>18759581</v>
      </c>
      <c r="G214" s="91">
        <f>SUM(G211+G208+G205+G200+G192+G184+G169+G164+G161+G158+G139+G131+G126+G122+G112+G91+G84+G78+G75+G68+G65+G59+G44+G36+G33+G28+G25+G21+G18+G12+G9+G5)</f>
        <v>20505817</v>
      </c>
      <c r="H214" s="91">
        <f>SUM(H211+H208+H205+H200+H192+H184+H169+H164+H161+H158+H139+H131+H126+H122+H112+H91+H84+H78+H75+H68+H65+H59+H44+H36+H33+H28+H25+H21+H18+H12+H9+H5)</f>
        <v>25043177</v>
      </c>
      <c r="I214" s="92">
        <f>SUM(I211+I208+I205+I200+I192+I184+I169+I164+I161+I158+I139+I131+I126+I122+I112+I91+I84+I78+I75+I68+I65+I59+I44+I36+I33+I28+I25+I21+I18+I12+I9+I5)</f>
        <v>22684948</v>
      </c>
    </row>
  </sheetData>
  <mergeCells count="97">
    <mergeCell ref="B214:C214"/>
    <mergeCell ref="B205:B207"/>
    <mergeCell ref="B208:B209"/>
    <mergeCell ref="B210:B213"/>
    <mergeCell ref="C193:D193"/>
    <mergeCell ref="C196:D196"/>
    <mergeCell ref="C198:D198"/>
    <mergeCell ref="C203:D203"/>
    <mergeCell ref="C206:D206"/>
    <mergeCell ref="C209:D209"/>
    <mergeCell ref="C212:D212"/>
    <mergeCell ref="C201:D201"/>
    <mergeCell ref="B192:B199"/>
    <mergeCell ref="B200:B204"/>
    <mergeCell ref="C190:D190"/>
    <mergeCell ref="B169:B183"/>
    <mergeCell ref="B184:B191"/>
    <mergeCell ref="C165:D165"/>
    <mergeCell ref="C167:D167"/>
    <mergeCell ref="C170:D170"/>
    <mergeCell ref="C178:D178"/>
    <mergeCell ref="C181:D181"/>
    <mergeCell ref="C185:D185"/>
    <mergeCell ref="C153:D153"/>
    <mergeCell ref="C156:D156"/>
    <mergeCell ref="C159:D159"/>
    <mergeCell ref="C162:D162"/>
    <mergeCell ref="B164:B168"/>
    <mergeCell ref="B139:B157"/>
    <mergeCell ref="B158:B160"/>
    <mergeCell ref="B161:B163"/>
    <mergeCell ref="C140:D140"/>
    <mergeCell ref="C137:D137"/>
    <mergeCell ref="B112:B121"/>
    <mergeCell ref="B122:B125"/>
    <mergeCell ref="B126:B130"/>
    <mergeCell ref="B131:B138"/>
    <mergeCell ref="C113:D113"/>
    <mergeCell ref="C117:D117"/>
    <mergeCell ref="C120:D120"/>
    <mergeCell ref="C123:D123"/>
    <mergeCell ref="C127:D127"/>
    <mergeCell ref="C132:D132"/>
    <mergeCell ref="C129:D129"/>
    <mergeCell ref="C104:D104"/>
    <mergeCell ref="C110:D110"/>
    <mergeCell ref="B91:B111"/>
    <mergeCell ref="C85:D85"/>
    <mergeCell ref="C89:D89"/>
    <mergeCell ref="C79:D79"/>
    <mergeCell ref="C82:D82"/>
    <mergeCell ref="B78:B83"/>
    <mergeCell ref="B84:B90"/>
    <mergeCell ref="C92:D92"/>
    <mergeCell ref="B68:B74"/>
    <mergeCell ref="B75:B77"/>
    <mergeCell ref="C66:D66"/>
    <mergeCell ref="B44:B58"/>
    <mergeCell ref="B59:B64"/>
    <mergeCell ref="B65:B67"/>
    <mergeCell ref="C45:D45"/>
    <mergeCell ref="C49:D49"/>
    <mergeCell ref="C52:D52"/>
    <mergeCell ref="C54:D54"/>
    <mergeCell ref="C60:D60"/>
    <mergeCell ref="C62:D62"/>
    <mergeCell ref="C69:D69"/>
    <mergeCell ref="C73:D73"/>
    <mergeCell ref="C76:D76"/>
    <mergeCell ref="C26:D26"/>
    <mergeCell ref="C29:D29"/>
    <mergeCell ref="C34:D34"/>
    <mergeCell ref="C37:D37"/>
    <mergeCell ref="B28:B32"/>
    <mergeCell ref="C31:D31"/>
    <mergeCell ref="B33:B35"/>
    <mergeCell ref="B36:B43"/>
    <mergeCell ref="C40:D40"/>
    <mergeCell ref="C42:D42"/>
    <mergeCell ref="B25:B27"/>
    <mergeCell ref="C6:D6"/>
    <mergeCell ref="C10:D10"/>
    <mergeCell ref="C13:D13"/>
    <mergeCell ref="C19:D19"/>
    <mergeCell ref="C22:D22"/>
    <mergeCell ref="B5:B8"/>
    <mergeCell ref="B9:B11"/>
    <mergeCell ref="B12:B17"/>
    <mergeCell ref="B18:B20"/>
    <mergeCell ref="B21:B24"/>
    <mergeCell ref="F3:G3"/>
    <mergeCell ref="H3:H4"/>
    <mergeCell ref="I3:I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>
  <dimension ref="B2:I37"/>
  <sheetViews>
    <sheetView topLeftCell="A13" workbookViewId="0">
      <selection activeCell="G26" sqref="G26"/>
    </sheetView>
  </sheetViews>
  <sheetFormatPr defaultRowHeight="12.75"/>
  <cols>
    <col min="1" max="4" width="9.140625" style="546"/>
    <col min="5" max="5" width="13.85546875" style="546" customWidth="1"/>
    <col min="6" max="6" width="9.140625" style="546"/>
    <col min="7" max="7" width="12.42578125" style="546" customWidth="1"/>
    <col min="8" max="8" width="9.140625" style="546"/>
    <col min="9" max="9" width="13.85546875" style="546" customWidth="1"/>
    <col min="10" max="16384" width="9.140625" style="546"/>
  </cols>
  <sheetData>
    <row r="2" spans="2:9">
      <c r="B2" s="860" t="s">
        <v>1566</v>
      </c>
      <c r="C2" s="860"/>
      <c r="D2" s="860"/>
      <c r="E2" s="860"/>
      <c r="F2" s="860"/>
      <c r="G2" s="860"/>
      <c r="H2" s="860"/>
      <c r="I2" s="860"/>
    </row>
    <row r="4" spans="2:9">
      <c r="B4" s="862" t="s">
        <v>1567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SUM(F11:F12)</f>
        <v>0</v>
      </c>
      <c r="G10" s="541">
        <f>SUM(G11:G12)</f>
        <v>3600000</v>
      </c>
      <c r="H10" s="541">
        <f>SUM(H11:H12)</f>
        <v>0</v>
      </c>
      <c r="I10" s="541">
        <f>SUM(I11:I12)</f>
        <v>0</v>
      </c>
    </row>
    <row r="11" spans="2:9" s="540" customFormat="1">
      <c r="B11" s="520">
        <v>630</v>
      </c>
      <c r="C11" s="520">
        <v>42</v>
      </c>
      <c r="D11" s="856" t="s">
        <v>394</v>
      </c>
      <c r="E11" s="856"/>
      <c r="F11" s="525">
        <v>0</v>
      </c>
      <c r="G11" s="525">
        <v>1100000</v>
      </c>
      <c r="H11" s="525">
        <v>0</v>
      </c>
      <c r="I11" s="525">
        <v>0</v>
      </c>
    </row>
    <row r="12" spans="2:9" s="540" customFormat="1">
      <c r="B12" s="520">
        <v>630</v>
      </c>
      <c r="C12" s="520">
        <v>48</v>
      </c>
      <c r="D12" s="840" t="s">
        <v>430</v>
      </c>
      <c r="E12" s="841"/>
      <c r="F12" s="525">
        <v>0</v>
      </c>
      <c r="G12" s="525">
        <v>2500000</v>
      </c>
      <c r="H12" s="525">
        <v>0</v>
      </c>
      <c r="I12" s="525">
        <v>0</v>
      </c>
    </row>
    <row r="13" spans="2:9" s="543" customFormat="1">
      <c r="B13" s="857"/>
      <c r="C13" s="857"/>
      <c r="D13" s="858" t="s">
        <v>338</v>
      </c>
      <c r="E13" s="858"/>
      <c r="F13" s="542">
        <f>F10</f>
        <v>0</v>
      </c>
      <c r="G13" s="542">
        <f>G10</f>
        <v>3600000</v>
      </c>
      <c r="H13" s="542">
        <f>H10</f>
        <v>0</v>
      </c>
      <c r="I13" s="542">
        <f>I10</f>
        <v>0</v>
      </c>
    </row>
    <row r="16" spans="2:9">
      <c r="B16" s="862" t="s">
        <v>1568</v>
      </c>
      <c r="C16" s="863"/>
      <c r="D16" s="863"/>
      <c r="E16" s="863"/>
      <c r="F16" s="863"/>
      <c r="G16" s="863"/>
      <c r="H16" s="863"/>
      <c r="I16" s="863"/>
    </row>
    <row r="18" spans="2:9" s="540" customFormat="1">
      <c r="B18" s="856" t="s">
        <v>705</v>
      </c>
      <c r="C18" s="856"/>
      <c r="D18" s="856"/>
      <c r="E18" s="856"/>
      <c r="F18" s="856" t="s">
        <v>1532</v>
      </c>
      <c r="G18" s="856"/>
      <c r="H18" s="856"/>
      <c r="I18" s="856"/>
    </row>
    <row r="19" spans="2:9" s="540" customFormat="1">
      <c r="B19" s="856"/>
      <c r="C19" s="856"/>
      <c r="D19" s="856"/>
      <c r="E19" s="856"/>
      <c r="F19" s="856">
        <v>2015</v>
      </c>
      <c r="G19" s="856"/>
      <c r="H19" s="520">
        <v>2016</v>
      </c>
      <c r="I19" s="520">
        <v>2017</v>
      </c>
    </row>
    <row r="20" spans="2:9" s="540" customFormat="1">
      <c r="B20" s="856" t="s">
        <v>348</v>
      </c>
      <c r="C20" s="856"/>
      <c r="D20" s="856"/>
      <c r="E20" s="856"/>
      <c r="F20" s="520" t="s">
        <v>356</v>
      </c>
      <c r="G20" s="520" t="s">
        <v>444</v>
      </c>
      <c r="H20" s="840"/>
      <c r="I20" s="841"/>
    </row>
    <row r="21" spans="2:9" s="540" customFormat="1">
      <c r="B21" s="856"/>
      <c r="C21" s="856"/>
      <c r="D21" s="856"/>
      <c r="E21" s="856"/>
      <c r="F21" s="856"/>
      <c r="G21" s="856"/>
      <c r="H21" s="856"/>
      <c r="I21" s="856"/>
    </row>
    <row r="22" spans="2:9" s="540" customFormat="1">
      <c r="B22" s="857" t="s">
        <v>714</v>
      </c>
      <c r="C22" s="857"/>
      <c r="D22" s="856"/>
      <c r="E22" s="856"/>
      <c r="F22" s="541">
        <f>SUM(F23:F24)</f>
        <v>9040000</v>
      </c>
      <c r="G22" s="541">
        <f>SUM(G23:G24)</f>
        <v>9040000</v>
      </c>
      <c r="H22" s="541">
        <f>SUM(H23:H24)</f>
        <v>9450000</v>
      </c>
      <c r="I22" s="541">
        <f>SUM(I23:I24)</f>
        <v>10000000</v>
      </c>
    </row>
    <row r="23" spans="2:9" s="540" customFormat="1">
      <c r="B23" s="520">
        <v>630</v>
      </c>
      <c r="C23" s="520">
        <v>42</v>
      </c>
      <c r="D23" s="856" t="s">
        <v>394</v>
      </c>
      <c r="E23" s="856"/>
      <c r="F23" s="525">
        <v>430000</v>
      </c>
      <c r="G23" s="525">
        <v>430000</v>
      </c>
      <c r="H23" s="525">
        <v>450000</v>
      </c>
      <c r="I23" s="525">
        <v>450000</v>
      </c>
    </row>
    <row r="24" spans="2:9" s="540" customFormat="1">
      <c r="B24" s="520">
        <v>630</v>
      </c>
      <c r="C24" s="520">
        <v>46</v>
      </c>
      <c r="D24" s="840" t="s">
        <v>396</v>
      </c>
      <c r="E24" s="841"/>
      <c r="F24" s="525">
        <v>8610000</v>
      </c>
      <c r="G24" s="525">
        <v>8610000</v>
      </c>
      <c r="H24" s="525">
        <v>9000000</v>
      </c>
      <c r="I24" s="525">
        <v>9550000</v>
      </c>
    </row>
    <row r="25" spans="2:9" s="543" customFormat="1">
      <c r="B25" s="857"/>
      <c r="C25" s="857"/>
      <c r="D25" s="858" t="s">
        <v>338</v>
      </c>
      <c r="E25" s="858"/>
      <c r="F25" s="542">
        <f>F22</f>
        <v>9040000</v>
      </c>
      <c r="G25" s="542">
        <f>G22</f>
        <v>9040000</v>
      </c>
      <c r="H25" s="542">
        <f>H22</f>
        <v>9450000</v>
      </c>
      <c r="I25" s="542">
        <f>I22</f>
        <v>10000000</v>
      </c>
    </row>
    <row r="27" spans="2:9">
      <c r="B27" s="862" t="s">
        <v>1569</v>
      </c>
      <c r="C27" s="863"/>
      <c r="D27" s="863"/>
      <c r="E27" s="863"/>
      <c r="F27" s="863"/>
      <c r="G27" s="863"/>
      <c r="H27" s="863"/>
      <c r="I27" s="863"/>
    </row>
    <row r="29" spans="2:9" s="540" customFormat="1">
      <c r="B29" s="856" t="s">
        <v>705</v>
      </c>
      <c r="C29" s="856"/>
      <c r="D29" s="856"/>
      <c r="E29" s="856"/>
      <c r="F29" s="856" t="s">
        <v>1532</v>
      </c>
      <c r="G29" s="856"/>
      <c r="H29" s="856"/>
      <c r="I29" s="856"/>
    </row>
    <row r="30" spans="2:9" s="540" customFormat="1">
      <c r="B30" s="856"/>
      <c r="C30" s="856"/>
      <c r="D30" s="856"/>
      <c r="E30" s="856"/>
      <c r="F30" s="856">
        <v>2015</v>
      </c>
      <c r="G30" s="856"/>
      <c r="H30" s="520">
        <v>2016</v>
      </c>
      <c r="I30" s="520">
        <v>2017</v>
      </c>
    </row>
    <row r="31" spans="2:9" s="540" customFormat="1">
      <c r="B31" s="856" t="s">
        <v>348</v>
      </c>
      <c r="C31" s="856"/>
      <c r="D31" s="856"/>
      <c r="E31" s="856"/>
      <c r="F31" s="520" t="s">
        <v>356</v>
      </c>
      <c r="G31" s="520" t="s">
        <v>444</v>
      </c>
      <c r="H31" s="840"/>
      <c r="I31" s="841"/>
    </row>
    <row r="32" spans="2:9" s="540" customFormat="1">
      <c r="B32" s="856"/>
      <c r="C32" s="856"/>
      <c r="D32" s="856"/>
      <c r="E32" s="856"/>
      <c r="F32" s="856"/>
      <c r="G32" s="856"/>
      <c r="H32" s="856"/>
      <c r="I32" s="856"/>
    </row>
    <row r="33" spans="2:9" s="540" customFormat="1">
      <c r="B33" s="857" t="s">
        <v>714</v>
      </c>
      <c r="C33" s="857"/>
      <c r="D33" s="856"/>
      <c r="E33" s="856"/>
      <c r="F33" s="541">
        <f>SUM(F34)</f>
        <v>3500000</v>
      </c>
      <c r="G33" s="541">
        <f>SUM(G34)</f>
        <v>3500000</v>
      </c>
      <c r="H33" s="541">
        <f>SUM(H34)</f>
        <v>4000000</v>
      </c>
      <c r="I33" s="541">
        <f>SUM(I34)</f>
        <v>4600000</v>
      </c>
    </row>
    <row r="34" spans="2:9" s="540" customFormat="1">
      <c r="B34" s="520">
        <v>630</v>
      </c>
      <c r="C34" s="520">
        <v>42</v>
      </c>
      <c r="D34" s="856" t="s">
        <v>394</v>
      </c>
      <c r="E34" s="856"/>
      <c r="F34" s="525">
        <v>3500000</v>
      </c>
      <c r="G34" s="525">
        <v>3500000</v>
      </c>
      <c r="H34" s="525">
        <v>4000000</v>
      </c>
      <c r="I34" s="525">
        <v>4600000</v>
      </c>
    </row>
    <row r="35" spans="2:9" s="540" customFormat="1">
      <c r="B35" s="866" t="s">
        <v>725</v>
      </c>
      <c r="C35" s="867"/>
      <c r="D35" s="840"/>
      <c r="E35" s="841"/>
      <c r="F35" s="541">
        <f>SUM(F36)</f>
        <v>0</v>
      </c>
      <c r="G35" s="541">
        <f>SUM(G36)</f>
        <v>14590000</v>
      </c>
      <c r="H35" s="541">
        <f>SUM(H36)</f>
        <v>0</v>
      </c>
      <c r="I35" s="541">
        <f>SUM(I36)</f>
        <v>0</v>
      </c>
    </row>
    <row r="36" spans="2:9" s="540" customFormat="1">
      <c r="B36" s="551">
        <v>785</v>
      </c>
      <c r="C36" s="552">
        <v>42</v>
      </c>
      <c r="D36" s="856" t="s">
        <v>394</v>
      </c>
      <c r="E36" s="856"/>
      <c r="F36" s="525"/>
      <c r="G36" s="525">
        <v>14590000</v>
      </c>
      <c r="H36" s="525">
        <v>0</v>
      </c>
      <c r="I36" s="525">
        <v>0</v>
      </c>
    </row>
    <row r="37" spans="2:9" s="543" customFormat="1">
      <c r="B37" s="857"/>
      <c r="C37" s="857"/>
      <c r="D37" s="858" t="s">
        <v>338</v>
      </c>
      <c r="E37" s="858"/>
      <c r="F37" s="542">
        <f>F35+F33</f>
        <v>3500000</v>
      </c>
      <c r="G37" s="542">
        <f>G35+G33</f>
        <v>18090000</v>
      </c>
      <c r="H37" s="542">
        <f>H35+H33</f>
        <v>4000000</v>
      </c>
      <c r="I37" s="542">
        <f>I35+I33</f>
        <v>4600000</v>
      </c>
    </row>
  </sheetData>
  <mergeCells count="48">
    <mergeCell ref="D36:E36"/>
    <mergeCell ref="B37:C37"/>
    <mergeCell ref="D37:E37"/>
    <mergeCell ref="B32:E32"/>
    <mergeCell ref="F32:I32"/>
    <mergeCell ref="B33:C33"/>
    <mergeCell ref="D33:E33"/>
    <mergeCell ref="D34:E34"/>
    <mergeCell ref="B35:C35"/>
    <mergeCell ref="D35:E35"/>
    <mergeCell ref="B31:E31"/>
    <mergeCell ref="H31:I31"/>
    <mergeCell ref="B22:C22"/>
    <mergeCell ref="D22:E22"/>
    <mergeCell ref="D23:E23"/>
    <mergeCell ref="D24:E24"/>
    <mergeCell ref="B25:C25"/>
    <mergeCell ref="D25:E25"/>
    <mergeCell ref="B27:I27"/>
    <mergeCell ref="B29:E29"/>
    <mergeCell ref="F29:I29"/>
    <mergeCell ref="B30:E30"/>
    <mergeCell ref="F30:G30"/>
    <mergeCell ref="B19:E19"/>
    <mergeCell ref="F19:G19"/>
    <mergeCell ref="B20:E20"/>
    <mergeCell ref="H20:I20"/>
    <mergeCell ref="B21:E21"/>
    <mergeCell ref="F21:I21"/>
    <mergeCell ref="B18:E18"/>
    <mergeCell ref="F18:I18"/>
    <mergeCell ref="B8:E8"/>
    <mergeCell ref="H8:I8"/>
    <mergeCell ref="B9:E9"/>
    <mergeCell ref="F9:I9"/>
    <mergeCell ref="B10:C10"/>
    <mergeCell ref="D10:E10"/>
    <mergeCell ref="D11:E11"/>
    <mergeCell ref="D12:E12"/>
    <mergeCell ref="B13:C13"/>
    <mergeCell ref="D13:E13"/>
    <mergeCell ref="B16:I16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F24" sqref="F24"/>
    </sheetView>
  </sheetViews>
  <sheetFormatPr defaultRowHeight="12.75"/>
  <cols>
    <col min="1" max="4" width="9.140625" style="546"/>
    <col min="5" max="5" width="13.42578125" style="546" customWidth="1"/>
    <col min="6" max="9" width="10.85546875" style="546" bestFit="1" customWidth="1"/>
    <col min="10" max="16384" width="9.140625" style="546"/>
  </cols>
  <sheetData>
    <row r="2" spans="2:9" ht="26.25" customHeight="1">
      <c r="B2" s="868" t="s">
        <v>1570</v>
      </c>
      <c r="C2" s="869"/>
      <c r="D2" s="869"/>
      <c r="E2" s="869"/>
      <c r="F2" s="869"/>
      <c r="G2" s="869"/>
      <c r="H2" s="869"/>
      <c r="I2" s="869"/>
    </row>
    <row r="4" spans="2:9">
      <c r="B4" s="862" t="s">
        <v>1571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F11</f>
        <v>198960000</v>
      </c>
      <c r="G10" s="541">
        <f>G11</f>
        <v>217460000</v>
      </c>
      <c r="H10" s="541">
        <f>H11</f>
        <v>352000000</v>
      </c>
      <c r="I10" s="541">
        <f>I11</f>
        <v>355500000</v>
      </c>
    </row>
    <row r="11" spans="2:9" s="540" customFormat="1">
      <c r="B11" s="520">
        <v>630</v>
      </c>
      <c r="C11" s="520">
        <v>46</v>
      </c>
      <c r="D11" s="856" t="s">
        <v>396</v>
      </c>
      <c r="E11" s="856"/>
      <c r="F11" s="525">
        <v>198960000</v>
      </c>
      <c r="G11" s="525">
        <v>217460000</v>
      </c>
      <c r="H11" s="525">
        <v>352000000</v>
      </c>
      <c r="I11" s="525">
        <v>355500000</v>
      </c>
    </row>
    <row r="12" spans="2:9" s="543" customFormat="1">
      <c r="B12" s="857"/>
      <c r="C12" s="857"/>
      <c r="D12" s="858" t="s">
        <v>338</v>
      </c>
      <c r="E12" s="858"/>
      <c r="F12" s="542">
        <f>F10</f>
        <v>198960000</v>
      </c>
      <c r="G12" s="542">
        <f>G10</f>
        <v>217460000</v>
      </c>
      <c r="H12" s="542">
        <f>H10</f>
        <v>352000000</v>
      </c>
      <c r="I12" s="542">
        <f>I10</f>
        <v>355500000</v>
      </c>
    </row>
  </sheetData>
  <mergeCells count="15">
    <mergeCell ref="D11:E11"/>
    <mergeCell ref="B12:C12"/>
    <mergeCell ref="D12:E12"/>
    <mergeCell ref="B8:E8"/>
    <mergeCell ref="H8:I8"/>
    <mergeCell ref="B9:E9"/>
    <mergeCell ref="F9:I9"/>
    <mergeCell ref="B10:C10"/>
    <mergeCell ref="D10:E10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>
  <dimension ref="B2:I25"/>
  <sheetViews>
    <sheetView workbookViewId="0">
      <selection activeCell="F28" sqref="F28"/>
    </sheetView>
  </sheetViews>
  <sheetFormatPr defaultRowHeight="12.75"/>
  <cols>
    <col min="1" max="2" width="9.140625" style="546"/>
    <col min="3" max="3" width="18.7109375" style="546" customWidth="1"/>
    <col min="4" max="4" width="9.140625" style="546"/>
    <col min="5" max="5" width="14.28515625" style="546" customWidth="1"/>
    <col min="6" max="9" width="10.85546875" style="546" bestFit="1" customWidth="1"/>
    <col min="10" max="16384" width="9.140625" style="546"/>
  </cols>
  <sheetData>
    <row r="2" spans="2:9">
      <c r="B2" s="862" t="s">
        <v>1572</v>
      </c>
      <c r="C2" s="863"/>
      <c r="D2" s="863"/>
      <c r="E2" s="863"/>
      <c r="F2" s="863"/>
      <c r="G2" s="863"/>
      <c r="H2" s="863"/>
      <c r="I2" s="863"/>
    </row>
    <row r="4" spans="2:9">
      <c r="B4" s="862" t="s">
        <v>1573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SUM(F11:F12)</f>
        <v>536420000</v>
      </c>
      <c r="G10" s="541">
        <f>SUM(G11:G12)</f>
        <v>505820000</v>
      </c>
      <c r="H10" s="541">
        <f>SUM(H11:H12)</f>
        <v>709558000</v>
      </c>
      <c r="I10" s="541">
        <f>SUM(I11:I12)</f>
        <v>589130000</v>
      </c>
    </row>
    <row r="11" spans="2:9" s="540" customFormat="1">
      <c r="B11" s="520">
        <v>630</v>
      </c>
      <c r="C11" s="520">
        <v>46</v>
      </c>
      <c r="D11" s="856" t="s">
        <v>396</v>
      </c>
      <c r="E11" s="856"/>
      <c r="F11" s="525">
        <v>0</v>
      </c>
      <c r="G11" s="525">
        <v>2618000</v>
      </c>
      <c r="H11" s="525">
        <v>0</v>
      </c>
      <c r="I11" s="525">
        <v>0</v>
      </c>
    </row>
    <row r="12" spans="2:9" s="540" customFormat="1">
      <c r="B12" s="520">
        <v>630</v>
      </c>
      <c r="C12" s="520">
        <v>48</v>
      </c>
      <c r="D12" s="840" t="s">
        <v>430</v>
      </c>
      <c r="E12" s="841"/>
      <c r="F12" s="525">
        <v>536420000</v>
      </c>
      <c r="G12" s="525">
        <v>503202000</v>
      </c>
      <c r="H12" s="525">
        <v>709558000</v>
      </c>
      <c r="I12" s="525">
        <v>589130000</v>
      </c>
    </row>
    <row r="13" spans="2:9" s="540" customFormat="1">
      <c r="B13" s="866" t="s">
        <v>733</v>
      </c>
      <c r="C13" s="867"/>
      <c r="D13" s="866"/>
      <c r="E13" s="867"/>
      <c r="F13" s="541">
        <f>F14</f>
        <v>16830000</v>
      </c>
      <c r="G13" s="541">
        <f>G14</f>
        <v>16830000</v>
      </c>
      <c r="H13" s="541">
        <f>H14</f>
        <v>18513000</v>
      </c>
      <c r="I13" s="541">
        <f>I14</f>
        <v>20364000</v>
      </c>
    </row>
    <row r="14" spans="2:9" s="540" customFormat="1">
      <c r="B14" s="520">
        <v>787</v>
      </c>
      <c r="C14" s="520">
        <v>48</v>
      </c>
      <c r="D14" s="840" t="s">
        <v>430</v>
      </c>
      <c r="E14" s="841"/>
      <c r="F14" s="525">
        <v>16830000</v>
      </c>
      <c r="G14" s="525">
        <v>16830000</v>
      </c>
      <c r="H14" s="525">
        <v>18513000</v>
      </c>
      <c r="I14" s="525">
        <v>20364000</v>
      </c>
    </row>
    <row r="15" spans="2:9" s="543" customFormat="1">
      <c r="B15" s="857"/>
      <c r="C15" s="857"/>
      <c r="D15" s="858" t="s">
        <v>338</v>
      </c>
      <c r="E15" s="858"/>
      <c r="F15" s="542">
        <f>F10+F13</f>
        <v>553250000</v>
      </c>
      <c r="G15" s="542">
        <f>G10+G13</f>
        <v>522650000</v>
      </c>
      <c r="H15" s="542">
        <f>H10+H13</f>
        <v>728071000</v>
      </c>
      <c r="I15" s="542">
        <f>I10+I13</f>
        <v>609494000</v>
      </c>
    </row>
    <row r="17" spans="2:9">
      <c r="B17" s="862" t="s">
        <v>1574</v>
      </c>
      <c r="C17" s="863"/>
      <c r="D17" s="863"/>
      <c r="E17" s="863"/>
      <c r="F17" s="863"/>
      <c r="G17" s="863"/>
      <c r="H17" s="863"/>
      <c r="I17" s="863"/>
    </row>
    <row r="19" spans="2:9" s="540" customFormat="1">
      <c r="B19" s="856" t="s">
        <v>705</v>
      </c>
      <c r="C19" s="856"/>
      <c r="D19" s="856"/>
      <c r="E19" s="856"/>
      <c r="F19" s="856" t="s">
        <v>1532</v>
      </c>
      <c r="G19" s="856"/>
      <c r="H19" s="856"/>
      <c r="I19" s="856"/>
    </row>
    <row r="20" spans="2:9" s="540" customFormat="1">
      <c r="B20" s="856"/>
      <c r="C20" s="856"/>
      <c r="D20" s="856"/>
      <c r="E20" s="856"/>
      <c r="F20" s="856">
        <v>2015</v>
      </c>
      <c r="G20" s="856"/>
      <c r="H20" s="520">
        <v>2016</v>
      </c>
      <c r="I20" s="520">
        <v>2017</v>
      </c>
    </row>
    <row r="21" spans="2:9" s="540" customFormat="1">
      <c r="B21" s="856" t="s">
        <v>348</v>
      </c>
      <c r="C21" s="856"/>
      <c r="D21" s="856"/>
      <c r="E21" s="856"/>
      <c r="F21" s="520" t="s">
        <v>356</v>
      </c>
      <c r="G21" s="520" t="s">
        <v>444</v>
      </c>
      <c r="H21" s="840"/>
      <c r="I21" s="841"/>
    </row>
    <row r="22" spans="2:9" s="540" customFormat="1">
      <c r="B22" s="856"/>
      <c r="C22" s="856"/>
      <c r="D22" s="856"/>
      <c r="E22" s="856"/>
      <c r="F22" s="856"/>
      <c r="G22" s="856"/>
      <c r="H22" s="856"/>
      <c r="I22" s="856"/>
    </row>
    <row r="23" spans="2:9" s="540" customFormat="1">
      <c r="B23" s="857" t="s">
        <v>714</v>
      </c>
      <c r="C23" s="857"/>
      <c r="D23" s="856"/>
      <c r="E23" s="856"/>
      <c r="F23" s="541">
        <f>F24</f>
        <v>0</v>
      </c>
      <c r="G23" s="541">
        <f>G24</f>
        <v>30600000</v>
      </c>
      <c r="H23" s="541">
        <f>H24</f>
        <v>0</v>
      </c>
      <c r="I23" s="541">
        <f>I24</f>
        <v>0</v>
      </c>
    </row>
    <row r="24" spans="2:9" s="540" customFormat="1">
      <c r="B24" s="520">
        <v>630</v>
      </c>
      <c r="C24" s="520">
        <v>46</v>
      </c>
      <c r="D24" s="856" t="s">
        <v>396</v>
      </c>
      <c r="E24" s="856"/>
      <c r="F24" s="525">
        <v>0</v>
      </c>
      <c r="G24" s="525">
        <v>30600000</v>
      </c>
      <c r="H24" s="525">
        <v>0</v>
      </c>
      <c r="I24" s="525">
        <v>0</v>
      </c>
    </row>
    <row r="25" spans="2:9" s="543" customFormat="1">
      <c r="B25" s="857"/>
      <c r="C25" s="857"/>
      <c r="D25" s="858" t="s">
        <v>338</v>
      </c>
      <c r="E25" s="858"/>
      <c r="F25" s="542">
        <f>F23</f>
        <v>0</v>
      </c>
      <c r="G25" s="542">
        <f>G23</f>
        <v>30600000</v>
      </c>
      <c r="H25" s="542">
        <f>H23</f>
        <v>0</v>
      </c>
      <c r="I25" s="542">
        <f>I23</f>
        <v>0</v>
      </c>
    </row>
  </sheetData>
  <mergeCells count="33">
    <mergeCell ref="B25:C25"/>
    <mergeCell ref="D25:E25"/>
    <mergeCell ref="B17:I17"/>
    <mergeCell ref="B19:E19"/>
    <mergeCell ref="F19:I19"/>
    <mergeCell ref="B20:E20"/>
    <mergeCell ref="F20:G20"/>
    <mergeCell ref="B21:E21"/>
    <mergeCell ref="H21:I21"/>
    <mergeCell ref="B22:E22"/>
    <mergeCell ref="F22:I22"/>
    <mergeCell ref="B23:C23"/>
    <mergeCell ref="D23:E23"/>
    <mergeCell ref="D24:E24"/>
    <mergeCell ref="B15:C15"/>
    <mergeCell ref="D15:E15"/>
    <mergeCell ref="B8:E8"/>
    <mergeCell ref="H8:I8"/>
    <mergeCell ref="B9:E9"/>
    <mergeCell ref="F9:I9"/>
    <mergeCell ref="B10:C10"/>
    <mergeCell ref="D10:E10"/>
    <mergeCell ref="D11:E11"/>
    <mergeCell ref="D12:E12"/>
    <mergeCell ref="B13:C13"/>
    <mergeCell ref="D13:E13"/>
    <mergeCell ref="D14:E14"/>
    <mergeCell ref="B2:I2"/>
    <mergeCell ref="B4:I4"/>
    <mergeCell ref="B6:E6"/>
    <mergeCell ref="F6:I6"/>
    <mergeCell ref="B7:E7"/>
    <mergeCell ref="F7:G7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>
  <dimension ref="B2:I40"/>
  <sheetViews>
    <sheetView workbookViewId="0">
      <selection activeCell="D28" sqref="D28:E28"/>
    </sheetView>
  </sheetViews>
  <sheetFormatPr defaultRowHeight="12.75"/>
  <cols>
    <col min="1" max="5" width="9.140625" style="546"/>
    <col min="6" max="6" width="10.85546875" style="546" bestFit="1" customWidth="1"/>
    <col min="7" max="7" width="11.7109375" style="546" customWidth="1"/>
    <col min="8" max="8" width="11.140625" style="546" customWidth="1"/>
    <col min="9" max="9" width="12.42578125" style="546" customWidth="1"/>
    <col min="10" max="16384" width="9.140625" style="546"/>
  </cols>
  <sheetData>
    <row r="2" spans="2:9">
      <c r="B2" s="553" t="s">
        <v>1575</v>
      </c>
    </row>
    <row r="4" spans="2:9">
      <c r="B4" s="862" t="s">
        <v>1576</v>
      </c>
      <c r="C4" s="863"/>
      <c r="D4" s="863"/>
      <c r="E4" s="863"/>
      <c r="F4" s="863"/>
      <c r="G4" s="863"/>
      <c r="H4" s="863"/>
      <c r="I4" s="863"/>
    </row>
    <row r="6" spans="2:9" s="540" customFormat="1">
      <c r="B6" s="856" t="s">
        <v>705</v>
      </c>
      <c r="C6" s="856"/>
      <c r="D6" s="856"/>
      <c r="E6" s="856"/>
      <c r="F6" s="856" t="s">
        <v>1532</v>
      </c>
      <c r="G6" s="856"/>
      <c r="H6" s="856"/>
      <c r="I6" s="856"/>
    </row>
    <row r="7" spans="2:9" s="540" customFormat="1">
      <c r="B7" s="856"/>
      <c r="C7" s="856"/>
      <c r="D7" s="856"/>
      <c r="E7" s="856"/>
      <c r="F7" s="856">
        <v>2015</v>
      </c>
      <c r="G7" s="856"/>
      <c r="H7" s="520">
        <v>2016</v>
      </c>
      <c r="I7" s="520">
        <v>2017</v>
      </c>
    </row>
    <row r="8" spans="2:9" s="540" customFormat="1">
      <c r="B8" s="856" t="s">
        <v>348</v>
      </c>
      <c r="C8" s="856"/>
      <c r="D8" s="856"/>
      <c r="E8" s="856"/>
      <c r="F8" s="520" t="s">
        <v>356</v>
      </c>
      <c r="G8" s="520" t="s">
        <v>444</v>
      </c>
      <c r="H8" s="840"/>
      <c r="I8" s="841"/>
    </row>
    <row r="9" spans="2:9" s="540" customFormat="1">
      <c r="B9" s="856"/>
      <c r="C9" s="856"/>
      <c r="D9" s="856"/>
      <c r="E9" s="856"/>
      <c r="F9" s="856"/>
      <c r="G9" s="856"/>
      <c r="H9" s="856"/>
      <c r="I9" s="856"/>
    </row>
    <row r="10" spans="2:9" s="540" customFormat="1">
      <c r="B10" s="857" t="s">
        <v>714</v>
      </c>
      <c r="C10" s="857"/>
      <c r="D10" s="856"/>
      <c r="E10" s="856"/>
      <c r="F10" s="541">
        <f>SUM(F11)</f>
        <v>55500000</v>
      </c>
      <c r="G10" s="541">
        <f>SUM(G11)</f>
        <v>55500000</v>
      </c>
      <c r="H10" s="541">
        <f>SUM(H11)</f>
        <v>100000</v>
      </c>
      <c r="I10" s="541">
        <f>SUM(I11)</f>
        <v>100000</v>
      </c>
    </row>
    <row r="11" spans="2:9" s="540" customFormat="1">
      <c r="B11" s="520">
        <v>630</v>
      </c>
      <c r="C11" s="520">
        <v>48</v>
      </c>
      <c r="D11" s="856" t="s">
        <v>430</v>
      </c>
      <c r="E11" s="856"/>
      <c r="F11" s="525">
        <v>55500000</v>
      </c>
      <c r="G11" s="525">
        <v>55500000</v>
      </c>
      <c r="H11" s="525">
        <v>100000</v>
      </c>
      <c r="I11" s="525">
        <v>100000</v>
      </c>
    </row>
    <row r="12" spans="2:9" s="540" customFormat="1">
      <c r="B12" s="866" t="s">
        <v>725</v>
      </c>
      <c r="C12" s="867"/>
      <c r="D12" s="840"/>
      <c r="E12" s="841"/>
      <c r="F12" s="541">
        <f>SUM(F13)</f>
        <v>17000000</v>
      </c>
      <c r="G12" s="541">
        <f>SUM(G13)</f>
        <v>17000000</v>
      </c>
      <c r="H12" s="541">
        <f>SUM(H13)</f>
        <v>0</v>
      </c>
      <c r="I12" s="541">
        <f>SUM(I13)</f>
        <v>0</v>
      </c>
    </row>
    <row r="13" spans="2:9" s="540" customFormat="1">
      <c r="B13" s="548">
        <v>785</v>
      </c>
      <c r="C13" s="520">
        <v>48</v>
      </c>
      <c r="D13" s="856" t="s">
        <v>430</v>
      </c>
      <c r="E13" s="856"/>
      <c r="F13" s="525">
        <v>17000000</v>
      </c>
      <c r="G13" s="525">
        <v>17000000</v>
      </c>
      <c r="H13" s="525">
        <v>0</v>
      </c>
      <c r="I13" s="525">
        <v>0</v>
      </c>
    </row>
    <row r="14" spans="2:9" s="543" customFormat="1">
      <c r="B14" s="857"/>
      <c r="C14" s="857"/>
      <c r="D14" s="858" t="s">
        <v>338</v>
      </c>
      <c r="E14" s="858"/>
      <c r="F14" s="542">
        <f>F12+F10</f>
        <v>72500000</v>
      </c>
      <c r="G14" s="542">
        <f>G12+G10</f>
        <v>72500000</v>
      </c>
      <c r="H14" s="542">
        <f>H12+H10</f>
        <v>100000</v>
      </c>
      <c r="I14" s="542">
        <f>I12+I10</f>
        <v>100000</v>
      </c>
    </row>
    <row r="19" spans="2:9">
      <c r="B19" s="862" t="s">
        <v>1577</v>
      </c>
      <c r="C19" s="863"/>
      <c r="D19" s="863"/>
      <c r="E19" s="863"/>
      <c r="F19" s="863"/>
      <c r="G19" s="863"/>
      <c r="H19" s="863"/>
      <c r="I19" s="863"/>
    </row>
    <row r="21" spans="2:9" s="540" customFormat="1">
      <c r="B21" s="856" t="s">
        <v>705</v>
      </c>
      <c r="C21" s="856"/>
      <c r="D21" s="856"/>
      <c r="E21" s="856"/>
      <c r="F21" s="856" t="s">
        <v>1532</v>
      </c>
      <c r="G21" s="856"/>
      <c r="H21" s="856"/>
      <c r="I21" s="856"/>
    </row>
    <row r="22" spans="2:9" s="540" customFormat="1">
      <c r="B22" s="856"/>
      <c r="C22" s="856"/>
      <c r="D22" s="856"/>
      <c r="E22" s="856"/>
      <c r="F22" s="856">
        <v>2015</v>
      </c>
      <c r="G22" s="856"/>
      <c r="H22" s="520">
        <v>2016</v>
      </c>
      <c r="I22" s="520">
        <v>2017</v>
      </c>
    </row>
    <row r="23" spans="2:9" s="540" customFormat="1">
      <c r="B23" s="856" t="s">
        <v>348</v>
      </c>
      <c r="C23" s="856"/>
      <c r="D23" s="856"/>
      <c r="E23" s="856"/>
      <c r="F23" s="520" t="s">
        <v>356</v>
      </c>
      <c r="G23" s="520" t="s">
        <v>444</v>
      </c>
      <c r="H23" s="840"/>
      <c r="I23" s="841"/>
    </row>
    <row r="24" spans="2:9" s="540" customFormat="1">
      <c r="B24" s="856"/>
      <c r="C24" s="856"/>
      <c r="D24" s="856"/>
      <c r="E24" s="856"/>
      <c r="F24" s="856"/>
      <c r="G24" s="856"/>
      <c r="H24" s="856"/>
      <c r="I24" s="856"/>
    </row>
    <row r="25" spans="2:9" s="540" customFormat="1">
      <c r="B25" s="857" t="s">
        <v>714</v>
      </c>
      <c r="C25" s="857"/>
      <c r="D25" s="856"/>
      <c r="E25" s="856"/>
      <c r="F25" s="541">
        <f>SUM(F26:F27)</f>
        <v>38150000</v>
      </c>
      <c r="G25" s="541">
        <f>SUM(G26:G27)</f>
        <v>34150000</v>
      </c>
      <c r="H25" s="541">
        <f>SUM(H26:H27)</f>
        <v>131000000</v>
      </c>
      <c r="I25" s="541">
        <f>SUM(I26:I27)</f>
        <v>141700000</v>
      </c>
    </row>
    <row r="26" spans="2:9" s="540" customFormat="1">
      <c r="B26" s="520">
        <v>630</v>
      </c>
      <c r="C26" s="520">
        <v>42</v>
      </c>
      <c r="D26" s="856" t="s">
        <v>394</v>
      </c>
      <c r="E26" s="856"/>
      <c r="F26" s="525">
        <v>31550000</v>
      </c>
      <c r="G26" s="525">
        <v>27550000</v>
      </c>
      <c r="H26" s="525">
        <v>56000000</v>
      </c>
      <c r="I26" s="525">
        <v>61700000</v>
      </c>
    </row>
    <row r="27" spans="2:9" s="540" customFormat="1">
      <c r="B27" s="520">
        <v>630</v>
      </c>
      <c r="C27" s="520">
        <v>48</v>
      </c>
      <c r="D27" s="840" t="s">
        <v>430</v>
      </c>
      <c r="E27" s="841"/>
      <c r="F27" s="525">
        <v>6600000</v>
      </c>
      <c r="G27" s="525">
        <v>6600000</v>
      </c>
      <c r="H27" s="525">
        <v>75000000</v>
      </c>
      <c r="I27" s="525">
        <v>80000000</v>
      </c>
    </row>
    <row r="28" spans="2:9" s="543" customFormat="1">
      <c r="B28" s="857"/>
      <c r="C28" s="857"/>
      <c r="D28" s="858" t="s">
        <v>338</v>
      </c>
      <c r="E28" s="858"/>
      <c r="F28" s="542">
        <f>F25</f>
        <v>38150000</v>
      </c>
      <c r="G28" s="542">
        <f>G25</f>
        <v>34150000</v>
      </c>
      <c r="H28" s="542">
        <f>H25</f>
        <v>131000000</v>
      </c>
      <c r="I28" s="542">
        <f>I25</f>
        <v>141700000</v>
      </c>
    </row>
    <row r="32" spans="2:9">
      <c r="B32" s="862" t="s">
        <v>1578</v>
      </c>
      <c r="C32" s="863"/>
      <c r="D32" s="863"/>
      <c r="E32" s="863"/>
      <c r="F32" s="863"/>
      <c r="G32" s="863"/>
      <c r="H32" s="863"/>
      <c r="I32" s="863"/>
    </row>
    <row r="34" spans="2:9" s="540" customFormat="1">
      <c r="B34" s="856" t="s">
        <v>705</v>
      </c>
      <c r="C34" s="856"/>
      <c r="D34" s="856"/>
      <c r="E34" s="856"/>
      <c r="F34" s="856" t="s">
        <v>1532</v>
      </c>
      <c r="G34" s="856"/>
      <c r="H34" s="856"/>
      <c r="I34" s="856"/>
    </row>
    <row r="35" spans="2:9" s="540" customFormat="1">
      <c r="B35" s="856"/>
      <c r="C35" s="856"/>
      <c r="D35" s="856"/>
      <c r="E35" s="856"/>
      <c r="F35" s="856">
        <v>2015</v>
      </c>
      <c r="G35" s="856"/>
      <c r="H35" s="520">
        <v>2016</v>
      </c>
      <c r="I35" s="520">
        <v>2017</v>
      </c>
    </row>
    <row r="36" spans="2:9" s="540" customFormat="1">
      <c r="B36" s="856" t="s">
        <v>348</v>
      </c>
      <c r="C36" s="856"/>
      <c r="D36" s="856"/>
      <c r="E36" s="856"/>
      <c r="F36" s="520" t="s">
        <v>356</v>
      </c>
      <c r="G36" s="520" t="s">
        <v>444</v>
      </c>
      <c r="H36" s="840"/>
      <c r="I36" s="841"/>
    </row>
    <row r="37" spans="2:9" s="540" customFormat="1">
      <c r="B37" s="856"/>
      <c r="C37" s="856"/>
      <c r="D37" s="856"/>
      <c r="E37" s="856"/>
      <c r="F37" s="856"/>
      <c r="G37" s="856"/>
      <c r="H37" s="856"/>
      <c r="I37" s="856"/>
    </row>
    <row r="38" spans="2:9" s="540" customFormat="1">
      <c r="B38" s="857" t="s">
        <v>714</v>
      </c>
      <c r="C38" s="857"/>
      <c r="D38" s="856"/>
      <c r="E38" s="856"/>
      <c r="F38" s="541">
        <f>SUM(F39:F39)</f>
        <v>114400000</v>
      </c>
      <c r="G38" s="541">
        <f>SUM(G39:G39)</f>
        <v>114400000</v>
      </c>
      <c r="H38" s="541">
        <f>SUM(H39:H39)</f>
        <v>18000000</v>
      </c>
      <c r="I38" s="541">
        <f>SUM(I39:I39)</f>
        <v>0</v>
      </c>
    </row>
    <row r="39" spans="2:9" s="540" customFormat="1">
      <c r="B39" s="520">
        <v>630</v>
      </c>
      <c r="C39" s="520">
        <v>48</v>
      </c>
      <c r="D39" s="840" t="s">
        <v>430</v>
      </c>
      <c r="E39" s="841"/>
      <c r="F39" s="525">
        <v>114400000</v>
      </c>
      <c r="G39" s="525">
        <v>114400000</v>
      </c>
      <c r="H39" s="525">
        <v>18000000</v>
      </c>
      <c r="I39" s="525">
        <v>0</v>
      </c>
    </row>
    <row r="40" spans="2:9" s="543" customFormat="1">
      <c r="B40" s="857"/>
      <c r="C40" s="857"/>
      <c r="D40" s="858" t="s">
        <v>338</v>
      </c>
      <c r="E40" s="858"/>
      <c r="F40" s="542">
        <f>F38</f>
        <v>114400000</v>
      </c>
      <c r="G40" s="542">
        <f>G38</f>
        <v>114400000</v>
      </c>
      <c r="H40" s="542">
        <f>H38</f>
        <v>18000000</v>
      </c>
      <c r="I40" s="542">
        <f>I38</f>
        <v>0</v>
      </c>
    </row>
  </sheetData>
  <mergeCells count="46">
    <mergeCell ref="B40:C40"/>
    <mergeCell ref="D40:E40"/>
    <mergeCell ref="B32:I32"/>
    <mergeCell ref="B34:E34"/>
    <mergeCell ref="F34:I34"/>
    <mergeCell ref="B35:E35"/>
    <mergeCell ref="F35:G35"/>
    <mergeCell ref="B36:E36"/>
    <mergeCell ref="H36:I36"/>
    <mergeCell ref="B37:E37"/>
    <mergeCell ref="F37:I37"/>
    <mergeCell ref="B38:C38"/>
    <mergeCell ref="D38:E38"/>
    <mergeCell ref="D39:E39"/>
    <mergeCell ref="B25:C25"/>
    <mergeCell ref="D25:E25"/>
    <mergeCell ref="D26:E26"/>
    <mergeCell ref="D27:E27"/>
    <mergeCell ref="B28:C28"/>
    <mergeCell ref="D28:E28"/>
    <mergeCell ref="B22:E22"/>
    <mergeCell ref="F22:G22"/>
    <mergeCell ref="B23:E23"/>
    <mergeCell ref="H23:I23"/>
    <mergeCell ref="B24:E24"/>
    <mergeCell ref="F24:I24"/>
    <mergeCell ref="D13:E13"/>
    <mergeCell ref="B14:C14"/>
    <mergeCell ref="D14:E14"/>
    <mergeCell ref="B19:I19"/>
    <mergeCell ref="B21:E21"/>
    <mergeCell ref="F21:I21"/>
    <mergeCell ref="B12:C12"/>
    <mergeCell ref="D12:E12"/>
    <mergeCell ref="B4:I4"/>
    <mergeCell ref="B6:E6"/>
    <mergeCell ref="F6:I6"/>
    <mergeCell ref="B7:E7"/>
    <mergeCell ref="F7:G7"/>
    <mergeCell ref="B8:E8"/>
    <mergeCell ref="H8:I8"/>
    <mergeCell ref="B9:E9"/>
    <mergeCell ref="F9:I9"/>
    <mergeCell ref="B10:C10"/>
    <mergeCell ref="D10:E10"/>
    <mergeCell ref="D11:E1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>
  <dimension ref="B2:M154"/>
  <sheetViews>
    <sheetView topLeftCell="A130" workbookViewId="0">
      <selection activeCell="J148" sqref="J148"/>
    </sheetView>
  </sheetViews>
  <sheetFormatPr defaultRowHeight="12.75"/>
  <cols>
    <col min="1" max="4" width="9.140625" style="555"/>
    <col min="5" max="5" width="14.140625" style="555" customWidth="1"/>
    <col min="6" max="6" width="12.140625" style="555" customWidth="1"/>
    <col min="7" max="7" width="12.28515625" style="555" customWidth="1"/>
    <col min="8" max="8" width="10.85546875" style="555" bestFit="1" customWidth="1"/>
    <col min="9" max="9" width="12.28515625" style="555" bestFit="1" customWidth="1"/>
    <col min="10" max="10" width="14.42578125" style="555" customWidth="1"/>
    <col min="11" max="12" width="14.5703125" style="555" customWidth="1"/>
    <col min="13" max="13" width="14.42578125" style="555" customWidth="1"/>
    <col min="14" max="16384" width="9.140625" style="555"/>
  </cols>
  <sheetData>
    <row r="2" spans="2:9">
      <c r="B2" s="922" t="s">
        <v>1583</v>
      </c>
      <c r="C2" s="922"/>
      <c r="D2" s="922"/>
      <c r="E2" s="922"/>
      <c r="F2" s="922"/>
      <c r="G2" s="922"/>
    </row>
    <row r="5" spans="2:9">
      <c r="B5" s="915" t="s">
        <v>1584</v>
      </c>
      <c r="C5" s="915"/>
      <c r="D5" s="915"/>
      <c r="E5" s="915"/>
      <c r="F5" s="915"/>
      <c r="G5" s="915"/>
      <c r="H5" s="915"/>
      <c r="I5" s="915"/>
    </row>
    <row r="7" spans="2:9" s="556" customFormat="1">
      <c r="B7" s="911" t="s">
        <v>705</v>
      </c>
      <c r="C7" s="911"/>
      <c r="D7" s="911"/>
      <c r="E7" s="911"/>
      <c r="F7" s="911" t="s">
        <v>1532</v>
      </c>
      <c r="G7" s="911"/>
      <c r="H7" s="911"/>
      <c r="I7" s="911"/>
    </row>
    <row r="8" spans="2:9" s="556" customFormat="1">
      <c r="B8" s="911"/>
      <c r="C8" s="911"/>
      <c r="D8" s="911"/>
      <c r="E8" s="911"/>
      <c r="F8" s="911">
        <v>2015</v>
      </c>
      <c r="G8" s="911"/>
      <c r="H8" s="557">
        <v>2016</v>
      </c>
      <c r="I8" s="557">
        <v>2017</v>
      </c>
    </row>
    <row r="9" spans="2:9" s="556" customFormat="1">
      <c r="B9" s="911" t="s">
        <v>348</v>
      </c>
      <c r="C9" s="911"/>
      <c r="D9" s="911"/>
      <c r="E9" s="911"/>
      <c r="F9" s="557" t="s">
        <v>356</v>
      </c>
      <c r="G9" s="557" t="s">
        <v>444</v>
      </c>
      <c r="H9" s="916"/>
      <c r="I9" s="917"/>
    </row>
    <row r="10" spans="2:9" s="556" customFormat="1">
      <c r="B10" s="911"/>
      <c r="C10" s="911"/>
      <c r="D10" s="911"/>
      <c r="E10" s="911"/>
      <c r="F10" s="911"/>
      <c r="G10" s="911"/>
      <c r="H10" s="911"/>
      <c r="I10" s="911"/>
    </row>
    <row r="11" spans="2:9" s="556" customFormat="1">
      <c r="B11" s="912" t="s">
        <v>714</v>
      </c>
      <c r="C11" s="912"/>
      <c r="D11" s="911"/>
      <c r="E11" s="911"/>
      <c r="F11" s="558">
        <f>SUM(F12)</f>
        <v>171000000</v>
      </c>
      <c r="G11" s="558">
        <f>SUM(G12)</f>
        <v>171000000</v>
      </c>
      <c r="H11" s="558">
        <f>SUM(H12)</f>
        <v>50000000</v>
      </c>
      <c r="I11" s="558">
        <f>SUM(I12)</f>
        <v>0</v>
      </c>
    </row>
    <row r="12" spans="2:9" s="556" customFormat="1">
      <c r="B12" s="557">
        <v>630</v>
      </c>
      <c r="C12" s="557">
        <v>48</v>
      </c>
      <c r="D12" s="911" t="s">
        <v>430</v>
      </c>
      <c r="E12" s="911"/>
      <c r="F12" s="559">
        <v>171000000</v>
      </c>
      <c r="G12" s="559">
        <v>171000000</v>
      </c>
      <c r="H12" s="559">
        <v>50000000</v>
      </c>
      <c r="I12" s="559">
        <v>0</v>
      </c>
    </row>
    <row r="13" spans="2:9" s="561" customFormat="1">
      <c r="B13" s="912"/>
      <c r="C13" s="912"/>
      <c r="D13" s="913" t="s">
        <v>338</v>
      </c>
      <c r="E13" s="913"/>
      <c r="F13" s="560">
        <f>F11</f>
        <v>171000000</v>
      </c>
      <c r="G13" s="560">
        <f>G11</f>
        <v>171000000</v>
      </c>
      <c r="H13" s="560">
        <f>H11</f>
        <v>50000000</v>
      </c>
      <c r="I13" s="560">
        <f>I11</f>
        <v>0</v>
      </c>
    </row>
    <row r="16" spans="2:9">
      <c r="B16" s="915" t="s">
        <v>1585</v>
      </c>
      <c r="C16" s="915"/>
      <c r="D16" s="915"/>
      <c r="E16" s="915"/>
      <c r="F16" s="915"/>
      <c r="G16" s="915"/>
      <c r="H16" s="915"/>
      <c r="I16" s="915"/>
    </row>
    <row r="18" spans="2:9" s="556" customFormat="1">
      <c r="B18" s="911" t="s">
        <v>705</v>
      </c>
      <c r="C18" s="911"/>
      <c r="D18" s="911"/>
      <c r="E18" s="911"/>
      <c r="F18" s="911" t="s">
        <v>1532</v>
      </c>
      <c r="G18" s="911"/>
      <c r="H18" s="911"/>
      <c r="I18" s="911"/>
    </row>
    <row r="19" spans="2:9" s="556" customFormat="1">
      <c r="B19" s="911"/>
      <c r="C19" s="911"/>
      <c r="D19" s="911"/>
      <c r="E19" s="911"/>
      <c r="F19" s="911">
        <v>2015</v>
      </c>
      <c r="G19" s="911"/>
      <c r="H19" s="557">
        <v>2016</v>
      </c>
      <c r="I19" s="557">
        <v>2017</v>
      </c>
    </row>
    <row r="20" spans="2:9" s="556" customFormat="1">
      <c r="B20" s="911" t="s">
        <v>348</v>
      </c>
      <c r="C20" s="911"/>
      <c r="D20" s="911"/>
      <c r="E20" s="911"/>
      <c r="F20" s="557" t="s">
        <v>356</v>
      </c>
      <c r="G20" s="557" t="s">
        <v>444</v>
      </c>
      <c r="H20" s="916"/>
      <c r="I20" s="917"/>
    </row>
    <row r="21" spans="2:9" s="556" customFormat="1">
      <c r="B21" s="911"/>
      <c r="C21" s="911"/>
      <c r="D21" s="911"/>
      <c r="E21" s="911"/>
      <c r="F21" s="911"/>
      <c r="G21" s="911"/>
      <c r="H21" s="911"/>
      <c r="I21" s="911"/>
    </row>
    <row r="22" spans="2:9" s="556" customFormat="1">
      <c r="B22" s="912" t="s">
        <v>724</v>
      </c>
      <c r="C22" s="912"/>
      <c r="D22" s="911"/>
      <c r="E22" s="911"/>
      <c r="F22" s="558">
        <f>SUM(F23)</f>
        <v>200000000</v>
      </c>
      <c r="G22" s="558">
        <f>SUM(G23)</f>
        <v>200000000</v>
      </c>
      <c r="H22" s="558">
        <f>SUM(H23)</f>
        <v>492000000</v>
      </c>
      <c r="I22" s="558">
        <f>SUM(I23)</f>
        <v>98584000</v>
      </c>
    </row>
    <row r="23" spans="2:9" s="556" customFormat="1">
      <c r="B23" s="557">
        <v>786</v>
      </c>
      <c r="C23" s="557">
        <v>48</v>
      </c>
      <c r="D23" s="911" t="s">
        <v>430</v>
      </c>
      <c r="E23" s="911"/>
      <c r="F23" s="559">
        <v>200000000</v>
      </c>
      <c r="G23" s="559">
        <v>200000000</v>
      </c>
      <c r="H23" s="559">
        <v>492000000</v>
      </c>
      <c r="I23" s="559">
        <v>98584000</v>
      </c>
    </row>
    <row r="24" spans="2:9" s="561" customFormat="1">
      <c r="B24" s="912"/>
      <c r="C24" s="912"/>
      <c r="D24" s="913" t="s">
        <v>338</v>
      </c>
      <c r="E24" s="913"/>
      <c r="F24" s="560">
        <f>F22</f>
        <v>200000000</v>
      </c>
      <c r="G24" s="560">
        <f>G22</f>
        <v>200000000</v>
      </c>
      <c r="H24" s="560">
        <f>H22</f>
        <v>492000000</v>
      </c>
      <c r="I24" s="560">
        <f>I22</f>
        <v>98584000</v>
      </c>
    </row>
    <row r="27" spans="2:9">
      <c r="B27" s="914" t="s">
        <v>1586</v>
      </c>
      <c r="C27" s="915"/>
      <c r="D27" s="915"/>
      <c r="E27" s="915"/>
      <c r="F27" s="915"/>
      <c r="G27" s="915"/>
      <c r="H27" s="915"/>
      <c r="I27" s="915"/>
    </row>
    <row r="29" spans="2:9" s="556" customFormat="1">
      <c r="B29" s="911" t="s">
        <v>705</v>
      </c>
      <c r="C29" s="911"/>
      <c r="D29" s="911"/>
      <c r="E29" s="911"/>
      <c r="F29" s="911" t="s">
        <v>1532</v>
      </c>
      <c r="G29" s="911"/>
      <c r="H29" s="911"/>
      <c r="I29" s="911"/>
    </row>
    <row r="30" spans="2:9" s="556" customFormat="1">
      <c r="B30" s="911"/>
      <c r="C30" s="911"/>
      <c r="D30" s="911"/>
      <c r="E30" s="911"/>
      <c r="F30" s="911">
        <v>2015</v>
      </c>
      <c r="G30" s="911"/>
      <c r="H30" s="557">
        <v>2016</v>
      </c>
      <c r="I30" s="557">
        <v>2017</v>
      </c>
    </row>
    <row r="31" spans="2:9" s="556" customFormat="1">
      <c r="B31" s="911" t="s">
        <v>348</v>
      </c>
      <c r="C31" s="911"/>
      <c r="D31" s="911"/>
      <c r="E31" s="911"/>
      <c r="F31" s="557" t="s">
        <v>356</v>
      </c>
      <c r="G31" s="557" t="s">
        <v>444</v>
      </c>
      <c r="H31" s="916"/>
      <c r="I31" s="917"/>
    </row>
    <row r="32" spans="2:9" s="556" customFormat="1">
      <c r="B32" s="911"/>
      <c r="C32" s="911"/>
      <c r="D32" s="911"/>
      <c r="E32" s="911"/>
      <c r="F32" s="911"/>
      <c r="G32" s="911"/>
      <c r="H32" s="911"/>
      <c r="I32" s="911"/>
    </row>
    <row r="33" spans="2:9" s="556" customFormat="1">
      <c r="B33" s="912" t="s">
        <v>714</v>
      </c>
      <c r="C33" s="912"/>
      <c r="D33" s="911"/>
      <c r="E33" s="911"/>
      <c r="F33" s="558">
        <f>SUM(F34:F36)</f>
        <v>21000000</v>
      </c>
      <c r="G33" s="558">
        <f>SUM(G34:G36)</f>
        <v>19800000</v>
      </c>
      <c r="H33" s="558">
        <f>SUM(H34:H36)</f>
        <v>18000000</v>
      </c>
      <c r="I33" s="558">
        <f>SUM(I34:I36)</f>
        <v>9750000</v>
      </c>
    </row>
    <row r="34" spans="2:9" s="556" customFormat="1">
      <c r="B34" s="557">
        <v>630</v>
      </c>
      <c r="C34" s="557">
        <v>42</v>
      </c>
      <c r="D34" s="916" t="s">
        <v>394</v>
      </c>
      <c r="E34" s="917"/>
      <c r="F34" s="559">
        <v>6000000</v>
      </c>
      <c r="G34" s="559">
        <v>4800000</v>
      </c>
      <c r="H34" s="559">
        <v>6000000</v>
      </c>
      <c r="I34" s="559">
        <v>6000000</v>
      </c>
    </row>
    <row r="35" spans="2:9" s="556" customFormat="1">
      <c r="B35" s="557">
        <v>630</v>
      </c>
      <c r="C35" s="557">
        <v>46</v>
      </c>
      <c r="D35" s="916" t="s">
        <v>396</v>
      </c>
      <c r="E35" s="917"/>
      <c r="F35" s="559">
        <v>0</v>
      </c>
      <c r="G35" s="559">
        <v>6000000</v>
      </c>
      <c r="H35" s="559">
        <v>0</v>
      </c>
      <c r="I35" s="559">
        <v>0</v>
      </c>
    </row>
    <row r="36" spans="2:9" s="556" customFormat="1">
      <c r="B36" s="557">
        <v>630</v>
      </c>
      <c r="C36" s="557">
        <v>48</v>
      </c>
      <c r="D36" s="911" t="s">
        <v>430</v>
      </c>
      <c r="E36" s="911"/>
      <c r="F36" s="559">
        <v>15000000</v>
      </c>
      <c r="G36" s="559">
        <v>9000000</v>
      </c>
      <c r="H36" s="559">
        <v>12000000</v>
      </c>
      <c r="I36" s="559">
        <v>3750000</v>
      </c>
    </row>
    <row r="37" spans="2:9" s="556" customFormat="1">
      <c r="B37" s="920" t="s">
        <v>724</v>
      </c>
      <c r="C37" s="921"/>
      <c r="D37" s="916"/>
      <c r="E37" s="917"/>
      <c r="F37" s="558">
        <f>SUM(F38:F39)</f>
        <v>61500000</v>
      </c>
      <c r="G37" s="558">
        <f>SUM(G38:G39)</f>
        <v>61500000</v>
      </c>
      <c r="H37" s="558">
        <f>SUM(H38:H39)</f>
        <v>73800000</v>
      </c>
      <c r="I37" s="558">
        <f>SUM(I38:I39)</f>
        <v>55345000</v>
      </c>
    </row>
    <row r="38" spans="2:9" s="556" customFormat="1">
      <c r="B38" s="562">
        <v>786</v>
      </c>
      <c r="C38" s="557">
        <v>42</v>
      </c>
      <c r="D38" s="916" t="s">
        <v>394</v>
      </c>
      <c r="E38" s="917"/>
      <c r="F38" s="559">
        <v>2500000</v>
      </c>
      <c r="G38" s="559">
        <v>2500000</v>
      </c>
      <c r="H38" s="559">
        <v>0</v>
      </c>
      <c r="I38" s="559">
        <v>0</v>
      </c>
    </row>
    <row r="39" spans="2:9" s="556" customFormat="1">
      <c r="B39" s="562">
        <v>786</v>
      </c>
      <c r="C39" s="557">
        <v>48</v>
      </c>
      <c r="D39" s="916" t="s">
        <v>430</v>
      </c>
      <c r="E39" s="917"/>
      <c r="F39" s="559">
        <v>59000000</v>
      </c>
      <c r="G39" s="559">
        <v>59000000</v>
      </c>
      <c r="H39" s="559">
        <v>73800000</v>
      </c>
      <c r="I39" s="559">
        <v>55345000</v>
      </c>
    </row>
    <row r="40" spans="2:9" s="556" customFormat="1">
      <c r="B40" s="920" t="s">
        <v>725</v>
      </c>
      <c r="C40" s="921"/>
      <c r="D40" s="916"/>
      <c r="E40" s="917"/>
      <c r="F40" s="558">
        <f>F41</f>
        <v>10000000</v>
      </c>
      <c r="G40" s="558">
        <f>G41</f>
        <v>10000000</v>
      </c>
      <c r="H40" s="558">
        <f>H41</f>
        <v>10000000</v>
      </c>
      <c r="I40" s="558">
        <f>I41</f>
        <v>9881000</v>
      </c>
    </row>
    <row r="41" spans="2:9" s="556" customFormat="1">
      <c r="B41" s="562">
        <v>785</v>
      </c>
      <c r="C41" s="557">
        <v>42</v>
      </c>
      <c r="D41" s="911" t="s">
        <v>430</v>
      </c>
      <c r="E41" s="911"/>
      <c r="F41" s="559">
        <v>10000000</v>
      </c>
      <c r="G41" s="559">
        <v>10000000</v>
      </c>
      <c r="H41" s="559">
        <v>10000000</v>
      </c>
      <c r="I41" s="559">
        <v>9881000</v>
      </c>
    </row>
    <row r="42" spans="2:9" s="561" customFormat="1">
      <c r="B42" s="912"/>
      <c r="C42" s="912"/>
      <c r="D42" s="913" t="s">
        <v>338</v>
      </c>
      <c r="E42" s="913"/>
      <c r="F42" s="560">
        <f>F40+F33+F37</f>
        <v>92500000</v>
      </c>
      <c r="G42" s="560">
        <f>G40+G33+G37</f>
        <v>91300000</v>
      </c>
      <c r="H42" s="560">
        <f>H40+H33+H37</f>
        <v>101800000</v>
      </c>
      <c r="I42" s="560">
        <f>I40+I33+I37</f>
        <v>74976000</v>
      </c>
    </row>
    <row r="45" spans="2:9">
      <c r="B45" s="914" t="s">
        <v>1587</v>
      </c>
      <c r="C45" s="915"/>
      <c r="D45" s="915"/>
      <c r="E45" s="915"/>
      <c r="F45" s="915"/>
      <c r="G45" s="915"/>
      <c r="H45" s="915"/>
      <c r="I45" s="915"/>
    </row>
    <row r="47" spans="2:9" s="556" customFormat="1">
      <c r="B47" s="911" t="s">
        <v>705</v>
      </c>
      <c r="C47" s="911"/>
      <c r="D47" s="911"/>
      <c r="E47" s="911"/>
      <c r="F47" s="911" t="s">
        <v>1532</v>
      </c>
      <c r="G47" s="911"/>
      <c r="H47" s="911"/>
      <c r="I47" s="911"/>
    </row>
    <row r="48" spans="2:9" s="556" customFormat="1">
      <c r="B48" s="911"/>
      <c r="C48" s="911"/>
      <c r="D48" s="911"/>
      <c r="E48" s="911"/>
      <c r="F48" s="911">
        <v>2015</v>
      </c>
      <c r="G48" s="911"/>
      <c r="H48" s="557">
        <v>2016</v>
      </c>
      <c r="I48" s="557">
        <v>2017</v>
      </c>
    </row>
    <row r="49" spans="2:9" s="556" customFormat="1">
      <c r="B49" s="911" t="s">
        <v>348</v>
      </c>
      <c r="C49" s="911"/>
      <c r="D49" s="911"/>
      <c r="E49" s="911"/>
      <c r="F49" s="557" t="s">
        <v>356</v>
      </c>
      <c r="G49" s="557" t="s">
        <v>444</v>
      </c>
      <c r="H49" s="916"/>
      <c r="I49" s="917"/>
    </row>
    <row r="50" spans="2:9" s="556" customFormat="1">
      <c r="B50" s="911"/>
      <c r="C50" s="911"/>
      <c r="D50" s="911"/>
      <c r="E50" s="911"/>
      <c r="F50" s="911"/>
      <c r="G50" s="911"/>
      <c r="H50" s="911"/>
      <c r="I50" s="911"/>
    </row>
    <row r="51" spans="2:9" s="556" customFormat="1">
      <c r="B51" s="912" t="s">
        <v>714</v>
      </c>
      <c r="C51" s="912"/>
      <c r="D51" s="911"/>
      <c r="E51" s="911"/>
      <c r="F51" s="558">
        <f>SUM(F52)</f>
        <v>21400000</v>
      </c>
      <c r="G51" s="558">
        <f>SUM(G52)</f>
        <v>20200000</v>
      </c>
      <c r="H51" s="558">
        <f>SUM(H52)</f>
        <v>26000000</v>
      </c>
      <c r="I51" s="558">
        <f>SUM(I52)</f>
        <v>27000000</v>
      </c>
    </row>
    <row r="52" spans="2:9" s="556" customFormat="1">
      <c r="B52" s="557">
        <v>630</v>
      </c>
      <c r="C52" s="557">
        <v>48</v>
      </c>
      <c r="D52" s="911" t="s">
        <v>430</v>
      </c>
      <c r="E52" s="911"/>
      <c r="F52" s="559">
        <v>21400000</v>
      </c>
      <c r="G52" s="559">
        <v>20200000</v>
      </c>
      <c r="H52" s="559">
        <v>26000000</v>
      </c>
      <c r="I52" s="559">
        <v>27000000</v>
      </c>
    </row>
    <row r="53" spans="2:9" s="561" customFormat="1">
      <c r="B53" s="912"/>
      <c r="C53" s="912"/>
      <c r="D53" s="913" t="s">
        <v>338</v>
      </c>
      <c r="E53" s="913"/>
      <c r="F53" s="560">
        <f>F51</f>
        <v>21400000</v>
      </c>
      <c r="G53" s="560">
        <f>G51</f>
        <v>20200000</v>
      </c>
      <c r="H53" s="560">
        <f>H51</f>
        <v>26000000</v>
      </c>
      <c r="I53" s="560">
        <f>I51</f>
        <v>27000000</v>
      </c>
    </row>
    <row r="56" spans="2:9">
      <c r="B56" s="914" t="s">
        <v>1588</v>
      </c>
      <c r="C56" s="915"/>
      <c r="D56" s="915"/>
      <c r="E56" s="915"/>
      <c r="F56" s="915"/>
      <c r="G56" s="915"/>
      <c r="H56" s="915"/>
      <c r="I56" s="915"/>
    </row>
    <row r="58" spans="2:9" s="556" customFormat="1">
      <c r="B58" s="911" t="s">
        <v>705</v>
      </c>
      <c r="C58" s="911"/>
      <c r="D58" s="911"/>
      <c r="E58" s="911"/>
      <c r="F58" s="911" t="s">
        <v>1532</v>
      </c>
      <c r="G58" s="911"/>
      <c r="H58" s="911"/>
      <c r="I58" s="911"/>
    </row>
    <row r="59" spans="2:9" s="556" customFormat="1">
      <c r="B59" s="911"/>
      <c r="C59" s="911"/>
      <c r="D59" s="911"/>
      <c r="E59" s="911"/>
      <c r="F59" s="911">
        <v>2015</v>
      </c>
      <c r="G59" s="911"/>
      <c r="H59" s="557">
        <v>2016</v>
      </c>
      <c r="I59" s="557">
        <v>2017</v>
      </c>
    </row>
    <row r="60" spans="2:9" s="556" customFormat="1">
      <c r="B60" s="911" t="s">
        <v>348</v>
      </c>
      <c r="C60" s="911"/>
      <c r="D60" s="911"/>
      <c r="E60" s="911"/>
      <c r="F60" s="557" t="s">
        <v>356</v>
      </c>
      <c r="G60" s="557" t="s">
        <v>444</v>
      </c>
      <c r="H60" s="916"/>
      <c r="I60" s="917"/>
    </row>
    <row r="61" spans="2:9" s="556" customFormat="1">
      <c r="B61" s="911"/>
      <c r="C61" s="911"/>
      <c r="D61" s="911"/>
      <c r="E61" s="911"/>
      <c r="F61" s="911"/>
      <c r="G61" s="911"/>
      <c r="H61" s="911"/>
      <c r="I61" s="911"/>
    </row>
    <row r="62" spans="2:9" s="556" customFormat="1">
      <c r="B62" s="912" t="s">
        <v>714</v>
      </c>
      <c r="C62" s="912"/>
      <c r="D62" s="911"/>
      <c r="E62" s="911"/>
      <c r="F62" s="558">
        <f>SUM(F63:F64)</f>
        <v>58014000</v>
      </c>
      <c r="G62" s="558">
        <f>SUM(G63:G64)</f>
        <v>58014000</v>
      </c>
      <c r="H62" s="558">
        <f>SUM(H63:H64)</f>
        <v>80620000</v>
      </c>
      <c r="I62" s="558">
        <f>SUM(I63:I64)</f>
        <v>0</v>
      </c>
    </row>
    <row r="63" spans="2:9" s="556" customFormat="1">
      <c r="B63" s="557">
        <v>630</v>
      </c>
      <c r="C63" s="557">
        <v>42</v>
      </c>
      <c r="D63" s="916" t="s">
        <v>394</v>
      </c>
      <c r="E63" s="917"/>
      <c r="F63" s="559">
        <v>2214000</v>
      </c>
      <c r="G63" s="559">
        <v>2214000</v>
      </c>
      <c r="H63" s="559">
        <v>1620000</v>
      </c>
      <c r="I63" s="559">
        <v>0</v>
      </c>
    </row>
    <row r="64" spans="2:9" s="556" customFormat="1">
      <c r="B64" s="562">
        <v>630</v>
      </c>
      <c r="C64" s="563">
        <v>48</v>
      </c>
      <c r="D64" s="911" t="s">
        <v>430</v>
      </c>
      <c r="E64" s="911"/>
      <c r="F64" s="559">
        <v>55800000</v>
      </c>
      <c r="G64" s="559">
        <v>55800000</v>
      </c>
      <c r="H64" s="559">
        <v>79000000</v>
      </c>
      <c r="I64" s="559">
        <v>0</v>
      </c>
    </row>
    <row r="65" spans="2:9" s="556" customFormat="1">
      <c r="B65" s="920" t="s">
        <v>724</v>
      </c>
      <c r="C65" s="921"/>
      <c r="D65" s="916"/>
      <c r="E65" s="917"/>
      <c r="F65" s="558">
        <f>SUM(F66:F67)</f>
        <v>245256000</v>
      </c>
      <c r="G65" s="558">
        <f>SUM(G66:G67)</f>
        <v>621940000</v>
      </c>
      <c r="H65" s="558">
        <f>SUM(H66:H67)</f>
        <v>562509000</v>
      </c>
      <c r="I65" s="558">
        <f>SUM(I66:I67)</f>
        <v>1107000000</v>
      </c>
    </row>
    <row r="66" spans="2:9" s="556" customFormat="1">
      <c r="B66" s="562">
        <v>786</v>
      </c>
      <c r="C66" s="557">
        <v>42</v>
      </c>
      <c r="D66" s="916" t="s">
        <v>394</v>
      </c>
      <c r="E66" s="917"/>
      <c r="F66" s="559">
        <v>5000000</v>
      </c>
      <c r="G66" s="559">
        <v>5000000</v>
      </c>
      <c r="H66" s="559">
        <v>9000000</v>
      </c>
      <c r="I66" s="559">
        <v>0</v>
      </c>
    </row>
    <row r="67" spans="2:9" s="556" customFormat="1">
      <c r="B67" s="562">
        <v>786</v>
      </c>
      <c r="C67" s="557">
        <v>48</v>
      </c>
      <c r="D67" s="911" t="s">
        <v>430</v>
      </c>
      <c r="E67" s="911"/>
      <c r="F67" s="559">
        <v>240256000</v>
      </c>
      <c r="G67" s="559">
        <v>616940000</v>
      </c>
      <c r="H67" s="559">
        <v>553509000</v>
      </c>
      <c r="I67" s="559">
        <v>1107000000</v>
      </c>
    </row>
    <row r="68" spans="2:9" s="561" customFormat="1">
      <c r="B68" s="912"/>
      <c r="C68" s="912"/>
      <c r="D68" s="913" t="s">
        <v>338</v>
      </c>
      <c r="E68" s="913"/>
      <c r="F68" s="560">
        <f>F65+F62</f>
        <v>303270000</v>
      </c>
      <c r="G68" s="560">
        <f>G65+G62</f>
        <v>679954000</v>
      </c>
      <c r="H68" s="560">
        <f>H65+H62</f>
        <v>643129000</v>
      </c>
      <c r="I68" s="560">
        <f>I65+I62</f>
        <v>1107000000</v>
      </c>
    </row>
    <row r="72" spans="2:9">
      <c r="B72" s="914" t="s">
        <v>1589</v>
      </c>
      <c r="C72" s="915"/>
      <c r="D72" s="915"/>
      <c r="E72" s="915"/>
      <c r="F72" s="915"/>
      <c r="G72" s="915"/>
      <c r="H72" s="915"/>
      <c r="I72" s="915"/>
    </row>
    <row r="74" spans="2:9" s="556" customFormat="1">
      <c r="B74" s="911" t="s">
        <v>705</v>
      </c>
      <c r="C74" s="911"/>
      <c r="D74" s="911"/>
      <c r="E74" s="911"/>
      <c r="F74" s="911" t="s">
        <v>1532</v>
      </c>
      <c r="G74" s="911"/>
      <c r="H74" s="911"/>
      <c r="I74" s="911"/>
    </row>
    <row r="75" spans="2:9" s="556" customFormat="1">
      <c r="B75" s="911"/>
      <c r="C75" s="911"/>
      <c r="D75" s="911"/>
      <c r="E75" s="911"/>
      <c r="F75" s="911">
        <v>2015</v>
      </c>
      <c r="G75" s="911"/>
      <c r="H75" s="557">
        <v>2016</v>
      </c>
      <c r="I75" s="557">
        <v>2017</v>
      </c>
    </row>
    <row r="76" spans="2:9" s="556" customFormat="1">
      <c r="B76" s="911" t="s">
        <v>348</v>
      </c>
      <c r="C76" s="911"/>
      <c r="D76" s="911"/>
      <c r="E76" s="911"/>
      <c r="F76" s="557" t="s">
        <v>356</v>
      </c>
      <c r="G76" s="557" t="s">
        <v>444</v>
      </c>
      <c r="H76" s="916"/>
      <c r="I76" s="917"/>
    </row>
    <row r="77" spans="2:9" s="556" customFormat="1">
      <c r="B77" s="911"/>
      <c r="C77" s="911"/>
      <c r="D77" s="911"/>
      <c r="E77" s="911"/>
      <c r="F77" s="911"/>
      <c r="G77" s="911"/>
      <c r="H77" s="911"/>
      <c r="I77" s="911"/>
    </row>
    <row r="78" spans="2:9" s="556" customFormat="1">
      <c r="B78" s="912" t="s">
        <v>714</v>
      </c>
      <c r="C78" s="912"/>
      <c r="D78" s="911"/>
      <c r="E78" s="911"/>
      <c r="F78" s="558">
        <f>SUM(F79:F81)</f>
        <v>129817000</v>
      </c>
      <c r="G78" s="558">
        <f>SUM(G79:G81)</f>
        <v>499817000</v>
      </c>
      <c r="H78" s="558">
        <f>SUM(H79:H81)</f>
        <v>210000000</v>
      </c>
      <c r="I78" s="558">
        <f>SUM(I79:I81)</f>
        <v>230000000</v>
      </c>
    </row>
    <row r="79" spans="2:9" s="556" customFormat="1">
      <c r="B79" s="557">
        <v>630</v>
      </c>
      <c r="C79" s="557">
        <v>42</v>
      </c>
      <c r="D79" s="911" t="s">
        <v>394</v>
      </c>
      <c r="E79" s="911"/>
      <c r="F79" s="559">
        <v>9000000</v>
      </c>
      <c r="G79" s="559">
        <v>16000000</v>
      </c>
      <c r="H79" s="559">
        <v>0</v>
      </c>
      <c r="I79" s="559">
        <v>0</v>
      </c>
    </row>
    <row r="80" spans="2:9" s="556" customFormat="1">
      <c r="B80" s="562">
        <v>630</v>
      </c>
      <c r="C80" s="557">
        <v>46</v>
      </c>
      <c r="D80" s="916" t="s">
        <v>396</v>
      </c>
      <c r="E80" s="917"/>
      <c r="F80" s="559">
        <v>0</v>
      </c>
      <c r="G80" s="559">
        <v>198000</v>
      </c>
      <c r="H80" s="559">
        <v>0</v>
      </c>
      <c r="I80" s="559">
        <v>0</v>
      </c>
    </row>
    <row r="81" spans="2:9" s="556" customFormat="1">
      <c r="B81" s="557">
        <v>630</v>
      </c>
      <c r="C81" s="563">
        <v>48</v>
      </c>
      <c r="D81" s="916" t="s">
        <v>430</v>
      </c>
      <c r="E81" s="917"/>
      <c r="F81" s="559">
        <v>120817000</v>
      </c>
      <c r="G81" s="559">
        <v>483619000</v>
      </c>
      <c r="H81" s="559">
        <v>210000000</v>
      </c>
      <c r="I81" s="559">
        <v>230000000</v>
      </c>
    </row>
    <row r="82" spans="2:9" s="556" customFormat="1">
      <c r="B82" s="920" t="s">
        <v>724</v>
      </c>
      <c r="C82" s="921"/>
      <c r="D82" s="916"/>
      <c r="E82" s="917"/>
      <c r="F82" s="558">
        <f>SUM(F83)</f>
        <v>123000000</v>
      </c>
      <c r="G82" s="558">
        <f>SUM(G83)</f>
        <v>0</v>
      </c>
      <c r="H82" s="558">
        <f>SUM(H83)</f>
        <v>123000000</v>
      </c>
      <c r="I82" s="558">
        <f>SUM(I83)</f>
        <v>184500000</v>
      </c>
    </row>
    <row r="83" spans="2:9" s="556" customFormat="1">
      <c r="B83" s="562">
        <v>786</v>
      </c>
      <c r="C83" s="557">
        <v>48</v>
      </c>
      <c r="D83" s="911" t="s">
        <v>430</v>
      </c>
      <c r="E83" s="911"/>
      <c r="F83" s="559">
        <v>123000000</v>
      </c>
      <c r="G83" s="559">
        <v>0</v>
      </c>
      <c r="H83" s="559">
        <v>123000000</v>
      </c>
      <c r="I83" s="559">
        <v>184500000</v>
      </c>
    </row>
    <row r="84" spans="2:9" s="561" customFormat="1">
      <c r="B84" s="912"/>
      <c r="C84" s="912"/>
      <c r="D84" s="913" t="s">
        <v>338</v>
      </c>
      <c r="E84" s="913"/>
      <c r="F84" s="560">
        <f>F82+F78</f>
        <v>252817000</v>
      </c>
      <c r="G84" s="560">
        <f>G82+G78</f>
        <v>499817000</v>
      </c>
      <c r="H84" s="560">
        <f>H82+H78</f>
        <v>333000000</v>
      </c>
      <c r="I84" s="560">
        <f>I82+I78</f>
        <v>414500000</v>
      </c>
    </row>
    <row r="88" spans="2:9">
      <c r="B88" s="914" t="s">
        <v>1590</v>
      </c>
      <c r="C88" s="915"/>
      <c r="D88" s="915"/>
      <c r="E88" s="915"/>
      <c r="F88" s="915"/>
      <c r="G88" s="915"/>
      <c r="H88" s="915"/>
      <c r="I88" s="915"/>
    </row>
    <row r="90" spans="2:9" s="556" customFormat="1">
      <c r="B90" s="911" t="s">
        <v>705</v>
      </c>
      <c r="C90" s="911"/>
      <c r="D90" s="911"/>
      <c r="E90" s="911"/>
      <c r="F90" s="911" t="s">
        <v>1532</v>
      </c>
      <c r="G90" s="911"/>
      <c r="H90" s="911"/>
      <c r="I90" s="911"/>
    </row>
    <row r="91" spans="2:9" s="556" customFormat="1">
      <c r="B91" s="911"/>
      <c r="C91" s="911"/>
      <c r="D91" s="911"/>
      <c r="E91" s="911"/>
      <c r="F91" s="911">
        <v>2015</v>
      </c>
      <c r="G91" s="911"/>
      <c r="H91" s="557">
        <v>2016</v>
      </c>
      <c r="I91" s="557">
        <v>2017</v>
      </c>
    </row>
    <row r="92" spans="2:9" s="556" customFormat="1">
      <c r="B92" s="911" t="s">
        <v>348</v>
      </c>
      <c r="C92" s="911"/>
      <c r="D92" s="911"/>
      <c r="E92" s="911"/>
      <c r="F92" s="557" t="s">
        <v>356</v>
      </c>
      <c r="G92" s="557" t="s">
        <v>444</v>
      </c>
      <c r="H92" s="916"/>
      <c r="I92" s="917"/>
    </row>
    <row r="93" spans="2:9" s="556" customFormat="1">
      <c r="B93" s="911"/>
      <c r="C93" s="911"/>
      <c r="D93" s="911"/>
      <c r="E93" s="911"/>
      <c r="F93" s="911"/>
      <c r="G93" s="911"/>
      <c r="H93" s="911"/>
      <c r="I93" s="911"/>
    </row>
    <row r="94" spans="2:9" s="556" customFormat="1">
      <c r="B94" s="912" t="s">
        <v>714</v>
      </c>
      <c r="C94" s="912"/>
      <c r="D94" s="911"/>
      <c r="E94" s="911"/>
      <c r="F94" s="558">
        <f>SUM(F95)</f>
        <v>713000</v>
      </c>
      <c r="G94" s="558">
        <f>SUM(G95)</f>
        <v>713000</v>
      </c>
      <c r="H94" s="558">
        <f>SUM(H95)</f>
        <v>0</v>
      </c>
      <c r="I94" s="558">
        <f>SUM(I95)</f>
        <v>120000000</v>
      </c>
    </row>
    <row r="95" spans="2:9" s="556" customFormat="1">
      <c r="B95" s="557">
        <v>630</v>
      </c>
      <c r="C95" s="557">
        <v>48</v>
      </c>
      <c r="D95" s="911" t="s">
        <v>430</v>
      </c>
      <c r="E95" s="911"/>
      <c r="F95" s="559">
        <v>713000</v>
      </c>
      <c r="G95" s="559">
        <v>713000</v>
      </c>
      <c r="H95" s="559">
        <v>0</v>
      </c>
      <c r="I95" s="559">
        <v>120000000</v>
      </c>
    </row>
    <row r="96" spans="2:9" s="561" customFormat="1">
      <c r="B96" s="912"/>
      <c r="C96" s="912"/>
      <c r="D96" s="913" t="s">
        <v>338</v>
      </c>
      <c r="E96" s="913"/>
      <c r="F96" s="560">
        <f>F94</f>
        <v>713000</v>
      </c>
      <c r="G96" s="560">
        <f>G94</f>
        <v>713000</v>
      </c>
      <c r="H96" s="560">
        <f>H94</f>
        <v>0</v>
      </c>
      <c r="I96" s="560">
        <f>I94</f>
        <v>120000000</v>
      </c>
    </row>
    <row r="99" spans="2:9">
      <c r="B99" s="914" t="s">
        <v>1591</v>
      </c>
      <c r="C99" s="915"/>
      <c r="D99" s="915"/>
      <c r="E99" s="915"/>
      <c r="F99" s="915"/>
      <c r="G99" s="915"/>
      <c r="H99" s="915"/>
      <c r="I99" s="915"/>
    </row>
    <row r="101" spans="2:9" s="556" customFormat="1">
      <c r="B101" s="911" t="s">
        <v>705</v>
      </c>
      <c r="C101" s="911"/>
      <c r="D101" s="911"/>
      <c r="E101" s="911"/>
      <c r="F101" s="911" t="s">
        <v>1532</v>
      </c>
      <c r="G101" s="911"/>
      <c r="H101" s="911"/>
      <c r="I101" s="911"/>
    </row>
    <row r="102" spans="2:9" s="556" customFormat="1">
      <c r="B102" s="911"/>
      <c r="C102" s="911"/>
      <c r="D102" s="911"/>
      <c r="E102" s="911"/>
      <c r="F102" s="911">
        <v>2015</v>
      </c>
      <c r="G102" s="911"/>
      <c r="H102" s="557">
        <v>2016</v>
      </c>
      <c r="I102" s="557">
        <v>2017</v>
      </c>
    </row>
    <row r="103" spans="2:9" s="556" customFormat="1">
      <c r="B103" s="911" t="s">
        <v>348</v>
      </c>
      <c r="C103" s="911"/>
      <c r="D103" s="911"/>
      <c r="E103" s="911"/>
      <c r="F103" s="557" t="s">
        <v>356</v>
      </c>
      <c r="G103" s="557" t="s">
        <v>444</v>
      </c>
      <c r="H103" s="916"/>
      <c r="I103" s="917"/>
    </row>
    <row r="104" spans="2:9" s="556" customFormat="1">
      <c r="B104" s="911"/>
      <c r="C104" s="911"/>
      <c r="D104" s="911"/>
      <c r="E104" s="911"/>
      <c r="F104" s="911"/>
      <c r="G104" s="911"/>
      <c r="H104" s="911"/>
      <c r="I104" s="911"/>
    </row>
    <row r="105" spans="2:9" s="556" customFormat="1">
      <c r="B105" s="912" t="s">
        <v>714</v>
      </c>
      <c r="C105" s="912"/>
      <c r="D105" s="911"/>
      <c r="E105" s="911"/>
      <c r="F105" s="558">
        <f>SUM(F106)</f>
        <v>25500000</v>
      </c>
      <c r="G105" s="558">
        <f>SUM(G106)</f>
        <v>26700000</v>
      </c>
      <c r="H105" s="558">
        <f>SUM(H106)</f>
        <v>35000000</v>
      </c>
      <c r="I105" s="558">
        <f>SUM(I106)</f>
        <v>40000000</v>
      </c>
    </row>
    <row r="106" spans="2:9" s="556" customFormat="1">
      <c r="B106" s="557">
        <v>630</v>
      </c>
      <c r="C106" s="557">
        <v>48</v>
      </c>
      <c r="D106" s="911" t="s">
        <v>430</v>
      </c>
      <c r="E106" s="911"/>
      <c r="F106" s="559">
        <v>25500000</v>
      </c>
      <c r="G106" s="559">
        <v>26700000</v>
      </c>
      <c r="H106" s="559">
        <v>35000000</v>
      </c>
      <c r="I106" s="559">
        <v>40000000</v>
      </c>
    </row>
    <row r="107" spans="2:9" s="561" customFormat="1">
      <c r="B107" s="912"/>
      <c r="C107" s="912"/>
      <c r="D107" s="913" t="s">
        <v>338</v>
      </c>
      <c r="E107" s="913"/>
      <c r="F107" s="560">
        <f>F105</f>
        <v>25500000</v>
      </c>
      <c r="G107" s="560">
        <f>G105</f>
        <v>26700000</v>
      </c>
      <c r="H107" s="560">
        <f>H105</f>
        <v>35000000</v>
      </c>
      <c r="I107" s="560">
        <f>I105</f>
        <v>40000000</v>
      </c>
    </row>
    <row r="110" spans="2:9" ht="25.5" customHeight="1">
      <c r="B110" s="918" t="s">
        <v>1592</v>
      </c>
      <c r="C110" s="919"/>
      <c r="D110" s="919"/>
      <c r="E110" s="919"/>
      <c r="F110" s="919"/>
      <c r="G110" s="919"/>
      <c r="H110" s="919"/>
      <c r="I110" s="919"/>
    </row>
    <row r="112" spans="2:9" s="556" customFormat="1">
      <c r="B112" s="911" t="s">
        <v>705</v>
      </c>
      <c r="C112" s="911"/>
      <c r="D112" s="911"/>
      <c r="E112" s="911"/>
      <c r="F112" s="911" t="s">
        <v>1532</v>
      </c>
      <c r="G112" s="911"/>
      <c r="H112" s="911"/>
      <c r="I112" s="911"/>
    </row>
    <row r="113" spans="2:9" s="556" customFormat="1">
      <c r="B113" s="911"/>
      <c r="C113" s="911"/>
      <c r="D113" s="911"/>
      <c r="E113" s="911"/>
      <c r="F113" s="911">
        <v>2015</v>
      </c>
      <c r="G113" s="911"/>
      <c r="H113" s="557">
        <v>2016</v>
      </c>
      <c r="I113" s="557">
        <v>2017</v>
      </c>
    </row>
    <row r="114" spans="2:9" s="556" customFormat="1">
      <c r="B114" s="911" t="s">
        <v>348</v>
      </c>
      <c r="C114" s="911"/>
      <c r="D114" s="911"/>
      <c r="E114" s="911"/>
      <c r="F114" s="557" t="s">
        <v>356</v>
      </c>
      <c r="G114" s="557" t="s">
        <v>444</v>
      </c>
      <c r="H114" s="916"/>
      <c r="I114" s="917"/>
    </row>
    <row r="115" spans="2:9" s="556" customFormat="1">
      <c r="B115" s="911"/>
      <c r="C115" s="911"/>
      <c r="D115" s="911"/>
      <c r="E115" s="911"/>
      <c r="F115" s="911"/>
      <c r="G115" s="911"/>
      <c r="H115" s="911"/>
      <c r="I115" s="911"/>
    </row>
    <row r="116" spans="2:9" s="556" customFormat="1">
      <c r="B116" s="912" t="s">
        <v>714</v>
      </c>
      <c r="C116" s="912"/>
      <c r="D116" s="911"/>
      <c r="E116" s="911"/>
      <c r="F116" s="558">
        <f>SUM(F117)</f>
        <v>47500000</v>
      </c>
      <c r="G116" s="558">
        <f>SUM(G117)</f>
        <v>47500000</v>
      </c>
      <c r="H116" s="558">
        <f>SUM(H117)</f>
        <v>65000000</v>
      </c>
      <c r="I116" s="558">
        <f>SUM(I117)</f>
        <v>0</v>
      </c>
    </row>
    <row r="117" spans="2:9" s="556" customFormat="1">
      <c r="B117" s="557">
        <v>630</v>
      </c>
      <c r="C117" s="557">
        <v>48</v>
      </c>
      <c r="D117" s="911" t="s">
        <v>430</v>
      </c>
      <c r="E117" s="911"/>
      <c r="F117" s="559">
        <v>47500000</v>
      </c>
      <c r="G117" s="559">
        <v>47500000</v>
      </c>
      <c r="H117" s="559">
        <v>65000000</v>
      </c>
      <c r="I117" s="559">
        <v>0</v>
      </c>
    </row>
    <row r="118" spans="2:9" s="561" customFormat="1">
      <c r="B118" s="912"/>
      <c r="C118" s="912"/>
      <c r="D118" s="913" t="s">
        <v>338</v>
      </c>
      <c r="E118" s="913"/>
      <c r="F118" s="560">
        <f>F116</f>
        <v>47500000</v>
      </c>
      <c r="G118" s="560">
        <f>G116</f>
        <v>47500000</v>
      </c>
      <c r="H118" s="560">
        <f>H116</f>
        <v>65000000</v>
      </c>
      <c r="I118" s="560">
        <f>I116</f>
        <v>0</v>
      </c>
    </row>
    <row r="121" spans="2:9">
      <c r="B121" s="914" t="s">
        <v>1593</v>
      </c>
      <c r="C121" s="915"/>
      <c r="D121" s="915"/>
      <c r="E121" s="915"/>
      <c r="F121" s="915"/>
      <c r="G121" s="915"/>
      <c r="H121" s="915"/>
      <c r="I121" s="915"/>
    </row>
    <row r="122" spans="2:9" ht="12" customHeight="1"/>
    <row r="123" spans="2:9" s="556" customFormat="1">
      <c r="B123" s="911" t="s">
        <v>705</v>
      </c>
      <c r="C123" s="911"/>
      <c r="D123" s="911"/>
      <c r="E123" s="911"/>
      <c r="F123" s="911" t="s">
        <v>1532</v>
      </c>
      <c r="G123" s="911"/>
      <c r="H123" s="911"/>
      <c r="I123" s="911"/>
    </row>
    <row r="124" spans="2:9" s="556" customFormat="1">
      <c r="B124" s="911"/>
      <c r="C124" s="911"/>
      <c r="D124" s="911"/>
      <c r="E124" s="911"/>
      <c r="F124" s="911">
        <v>2015</v>
      </c>
      <c r="G124" s="911"/>
      <c r="H124" s="557">
        <v>2016</v>
      </c>
      <c r="I124" s="557">
        <v>2017</v>
      </c>
    </row>
    <row r="125" spans="2:9" s="556" customFormat="1">
      <c r="B125" s="911" t="s">
        <v>348</v>
      </c>
      <c r="C125" s="911"/>
      <c r="D125" s="911"/>
      <c r="E125" s="911"/>
      <c r="F125" s="557" t="s">
        <v>356</v>
      </c>
      <c r="G125" s="557" t="s">
        <v>444</v>
      </c>
      <c r="H125" s="916"/>
      <c r="I125" s="917"/>
    </row>
    <row r="126" spans="2:9" s="556" customFormat="1">
      <c r="B126" s="911"/>
      <c r="C126" s="911"/>
      <c r="D126" s="911"/>
      <c r="E126" s="911"/>
      <c r="F126" s="911"/>
      <c r="G126" s="911"/>
      <c r="H126" s="911"/>
      <c r="I126" s="911"/>
    </row>
    <row r="127" spans="2:9" s="556" customFormat="1">
      <c r="B127" s="912" t="s">
        <v>714</v>
      </c>
      <c r="C127" s="912"/>
      <c r="D127" s="911"/>
      <c r="E127" s="911"/>
      <c r="F127" s="558">
        <f>SUM(F128)</f>
        <v>58000000</v>
      </c>
      <c r="G127" s="558">
        <f>SUM(G128)</f>
        <v>48660000</v>
      </c>
      <c r="H127" s="558">
        <f>SUM(H128)</f>
        <v>65000000</v>
      </c>
      <c r="I127" s="558">
        <f>SUM(I128)</f>
        <v>75000000</v>
      </c>
    </row>
    <row r="128" spans="2:9" s="556" customFormat="1">
      <c r="B128" s="557">
        <v>630</v>
      </c>
      <c r="C128" s="557">
        <v>48</v>
      </c>
      <c r="D128" s="911" t="s">
        <v>430</v>
      </c>
      <c r="E128" s="911"/>
      <c r="F128" s="559">
        <v>58000000</v>
      </c>
      <c r="G128" s="559">
        <v>48660000</v>
      </c>
      <c r="H128" s="559">
        <v>65000000</v>
      </c>
      <c r="I128" s="559">
        <v>75000000</v>
      </c>
    </row>
    <row r="129" spans="2:13" s="561" customFormat="1">
      <c r="B129" s="912"/>
      <c r="C129" s="912"/>
      <c r="D129" s="913" t="s">
        <v>338</v>
      </c>
      <c r="E129" s="913"/>
      <c r="F129" s="560">
        <f>F127</f>
        <v>58000000</v>
      </c>
      <c r="G129" s="560">
        <f>G127</f>
        <v>48660000</v>
      </c>
      <c r="H129" s="560">
        <f>H127</f>
        <v>65000000</v>
      </c>
      <c r="I129" s="560">
        <f>I127</f>
        <v>75000000</v>
      </c>
    </row>
    <row r="132" spans="2:13">
      <c r="B132" s="914" t="s">
        <v>1594</v>
      </c>
      <c r="C132" s="915"/>
      <c r="D132" s="915"/>
      <c r="E132" s="915"/>
      <c r="F132" s="915"/>
      <c r="G132" s="915"/>
      <c r="H132" s="915"/>
      <c r="I132" s="915"/>
    </row>
    <row r="134" spans="2:13" s="556" customFormat="1">
      <c r="B134" s="911" t="s">
        <v>705</v>
      </c>
      <c r="C134" s="911"/>
      <c r="D134" s="911"/>
      <c r="E134" s="911"/>
      <c r="F134" s="911" t="s">
        <v>1532</v>
      </c>
      <c r="G134" s="911"/>
      <c r="H134" s="911"/>
      <c r="I134" s="911"/>
    </row>
    <row r="135" spans="2:13" s="556" customFormat="1">
      <c r="B135" s="911"/>
      <c r="C135" s="911"/>
      <c r="D135" s="911"/>
      <c r="E135" s="911"/>
      <c r="F135" s="911">
        <v>2015</v>
      </c>
      <c r="G135" s="911"/>
      <c r="H135" s="557">
        <v>2016</v>
      </c>
      <c r="I135" s="557">
        <v>2017</v>
      </c>
    </row>
    <row r="136" spans="2:13" s="556" customFormat="1">
      <c r="B136" s="911" t="s">
        <v>348</v>
      </c>
      <c r="C136" s="911"/>
      <c r="D136" s="911"/>
      <c r="E136" s="911"/>
      <c r="F136" s="557" t="s">
        <v>356</v>
      </c>
      <c r="G136" s="557" t="s">
        <v>444</v>
      </c>
      <c r="H136" s="916"/>
      <c r="I136" s="917"/>
    </row>
    <row r="137" spans="2:13" s="556" customFormat="1">
      <c r="B137" s="911"/>
      <c r="C137" s="911"/>
      <c r="D137" s="911"/>
      <c r="E137" s="911"/>
      <c r="F137" s="911"/>
      <c r="G137" s="911"/>
      <c r="H137" s="911"/>
      <c r="I137" s="911"/>
    </row>
    <row r="138" spans="2:13" s="556" customFormat="1">
      <c r="B138" s="912" t="s">
        <v>714</v>
      </c>
      <c r="C138" s="912"/>
      <c r="D138" s="911"/>
      <c r="E138" s="911"/>
      <c r="F138" s="558">
        <f>SUM(F139)</f>
        <v>9000000</v>
      </c>
      <c r="G138" s="558">
        <f>SUM(G139)</f>
        <v>9000000</v>
      </c>
      <c r="H138" s="558">
        <f>SUM(H139)</f>
        <v>10000000</v>
      </c>
      <c r="I138" s="558">
        <f>SUM(I139)</f>
        <v>20000000</v>
      </c>
    </row>
    <row r="139" spans="2:13" s="556" customFormat="1">
      <c r="B139" s="557">
        <v>630</v>
      </c>
      <c r="C139" s="557">
        <v>48</v>
      </c>
      <c r="D139" s="911" t="s">
        <v>430</v>
      </c>
      <c r="E139" s="911"/>
      <c r="F139" s="559">
        <v>9000000</v>
      </c>
      <c r="G139" s="559">
        <v>9000000</v>
      </c>
      <c r="H139" s="559">
        <v>10000000</v>
      </c>
      <c r="I139" s="559">
        <v>20000000</v>
      </c>
    </row>
    <row r="140" spans="2:13" s="561" customFormat="1">
      <c r="B140" s="912"/>
      <c r="C140" s="912"/>
      <c r="D140" s="913" t="s">
        <v>338</v>
      </c>
      <c r="E140" s="913"/>
      <c r="F140" s="560">
        <f>F138</f>
        <v>9000000</v>
      </c>
      <c r="G140" s="560">
        <f>G138</f>
        <v>9000000</v>
      </c>
      <c r="H140" s="560">
        <f>H138</f>
        <v>10000000</v>
      </c>
      <c r="I140" s="560">
        <f>I138</f>
        <v>20000000</v>
      </c>
    </row>
    <row r="143" spans="2:13" ht="15">
      <c r="B143" s="890" t="s">
        <v>1595</v>
      </c>
      <c r="C143" s="890"/>
      <c r="D143" s="890"/>
      <c r="E143" s="890"/>
      <c r="F143" s="890"/>
      <c r="G143" s="890"/>
      <c r="H143" s="890"/>
      <c r="I143" s="890"/>
      <c r="J143" s="890"/>
      <c r="K143" s="890"/>
      <c r="L143" s="890"/>
      <c r="M143" s="890"/>
    </row>
    <row r="144" spans="2:13" ht="15">
      <c r="B144" s="887" t="s">
        <v>1596</v>
      </c>
      <c r="C144" s="888"/>
      <c r="D144" s="888"/>
      <c r="E144" s="888"/>
      <c r="F144" s="888"/>
      <c r="G144" s="888"/>
      <c r="H144" s="888"/>
      <c r="I144" s="888"/>
      <c r="J144" s="888"/>
      <c r="K144" s="888"/>
      <c r="L144" s="888"/>
      <c r="M144" s="889"/>
    </row>
    <row r="145" spans="2:13" ht="15">
      <c r="B145" s="891" t="s">
        <v>1597</v>
      </c>
      <c r="C145" s="892"/>
      <c r="D145" s="893"/>
      <c r="E145" s="891" t="s">
        <v>348</v>
      </c>
      <c r="F145" s="893"/>
      <c r="G145" s="900" t="s">
        <v>350</v>
      </c>
      <c r="H145" s="901"/>
      <c r="I145" s="902"/>
      <c r="J145" s="887" t="s">
        <v>1532</v>
      </c>
      <c r="K145" s="888"/>
      <c r="L145" s="888"/>
      <c r="M145" s="889"/>
    </row>
    <row r="146" spans="2:13" ht="15">
      <c r="B146" s="894"/>
      <c r="C146" s="895"/>
      <c r="D146" s="896"/>
      <c r="E146" s="894"/>
      <c r="F146" s="896"/>
      <c r="G146" s="903"/>
      <c r="H146" s="904"/>
      <c r="I146" s="905"/>
      <c r="J146" s="887">
        <v>2015</v>
      </c>
      <c r="K146" s="889"/>
      <c r="L146" s="909">
        <v>2016</v>
      </c>
      <c r="M146" s="909">
        <v>2017</v>
      </c>
    </row>
    <row r="147" spans="2:13" ht="15">
      <c r="B147" s="897"/>
      <c r="C147" s="898"/>
      <c r="D147" s="899"/>
      <c r="E147" s="897"/>
      <c r="F147" s="899"/>
      <c r="G147" s="906"/>
      <c r="H147" s="907"/>
      <c r="I147" s="908"/>
      <c r="J147" s="1" t="s">
        <v>356</v>
      </c>
      <c r="K147" s="1" t="s">
        <v>444</v>
      </c>
      <c r="L147" s="910"/>
      <c r="M147" s="910"/>
    </row>
    <row r="148" spans="2:13" ht="15">
      <c r="B148" s="878" t="s">
        <v>714</v>
      </c>
      <c r="C148" s="879"/>
      <c r="D148" s="879"/>
      <c r="E148" s="879"/>
      <c r="F148" s="879"/>
      <c r="G148" s="879"/>
      <c r="H148" s="879"/>
      <c r="I148" s="880"/>
      <c r="J148" s="34">
        <f>SUM(J149:J151)</f>
        <v>465614000</v>
      </c>
      <c r="K148" s="34">
        <f>SUM(K149:K151)</f>
        <v>590614000</v>
      </c>
      <c r="L148" s="34">
        <f>SUM(L149:L151)</f>
        <v>435614000</v>
      </c>
      <c r="M148" s="34">
        <f>SUM(M149:M151)</f>
        <v>435614000</v>
      </c>
    </row>
    <row r="149" spans="2:13" ht="15">
      <c r="B149" s="875">
        <v>630</v>
      </c>
      <c r="C149" s="876"/>
      <c r="D149" s="877"/>
      <c r="E149" s="875">
        <v>42</v>
      </c>
      <c r="F149" s="877"/>
      <c r="G149" s="884" t="s">
        <v>394</v>
      </c>
      <c r="H149" s="885"/>
      <c r="I149" s="886"/>
      <c r="J149" s="282">
        <v>614000</v>
      </c>
      <c r="K149" s="282">
        <v>614000</v>
      </c>
      <c r="L149" s="282">
        <v>614000</v>
      </c>
      <c r="M149" s="282">
        <v>614000</v>
      </c>
    </row>
    <row r="150" spans="2:13" ht="15">
      <c r="B150" s="881">
        <v>630</v>
      </c>
      <c r="C150" s="882"/>
      <c r="D150" s="883"/>
      <c r="E150" s="881">
        <v>46</v>
      </c>
      <c r="F150" s="883"/>
      <c r="G150" s="887" t="s">
        <v>396</v>
      </c>
      <c r="H150" s="888"/>
      <c r="I150" s="889"/>
      <c r="J150" s="26">
        <v>265000000</v>
      </c>
      <c r="K150" s="282">
        <v>390000000</v>
      </c>
      <c r="L150" s="282">
        <v>270000000</v>
      </c>
      <c r="M150" s="282">
        <v>270000000</v>
      </c>
    </row>
    <row r="151" spans="2:13" ht="15">
      <c r="B151" s="875">
        <v>630</v>
      </c>
      <c r="C151" s="876"/>
      <c r="D151" s="877"/>
      <c r="E151" s="875">
        <v>48</v>
      </c>
      <c r="F151" s="877"/>
      <c r="G151" s="875" t="s">
        <v>430</v>
      </c>
      <c r="H151" s="876"/>
      <c r="I151" s="877"/>
      <c r="J151" s="26">
        <v>200000000</v>
      </c>
      <c r="K151" s="282">
        <v>200000000</v>
      </c>
      <c r="L151" s="282">
        <v>165000000</v>
      </c>
      <c r="M151" s="282">
        <v>165000000</v>
      </c>
    </row>
    <row r="152" spans="2:13" ht="15">
      <c r="B152" s="878" t="s">
        <v>725</v>
      </c>
      <c r="C152" s="879"/>
      <c r="D152" s="879"/>
      <c r="E152" s="879"/>
      <c r="F152" s="879"/>
      <c r="G152" s="879"/>
      <c r="H152" s="879"/>
      <c r="I152" s="880"/>
      <c r="J152" s="34">
        <f>SUM(J153:J153)</f>
        <v>1110507000</v>
      </c>
      <c r="K152" s="34">
        <f>SUM(K153:K153)</f>
        <v>864514000</v>
      </c>
      <c r="L152" s="34">
        <f>SUM(L153:L153)</f>
        <v>2982750000</v>
      </c>
      <c r="M152" s="34">
        <f>SUM(M153:M153)</f>
        <v>2704154000</v>
      </c>
    </row>
    <row r="153" spans="2:13" ht="15">
      <c r="B153" s="881">
        <v>786</v>
      </c>
      <c r="C153" s="882"/>
      <c r="D153" s="883"/>
      <c r="E153" s="881">
        <v>48</v>
      </c>
      <c r="F153" s="883"/>
      <c r="G153" s="875" t="s">
        <v>430</v>
      </c>
      <c r="H153" s="876"/>
      <c r="I153" s="877"/>
      <c r="J153" s="282">
        <v>1110507000</v>
      </c>
      <c r="K153" s="282">
        <v>864514000</v>
      </c>
      <c r="L153" s="282">
        <v>2982750000</v>
      </c>
      <c r="M153" s="282">
        <v>2704154000</v>
      </c>
    </row>
    <row r="154" spans="2:13" ht="15">
      <c r="B154" s="872" t="s">
        <v>1598</v>
      </c>
      <c r="C154" s="873"/>
      <c r="D154" s="873"/>
      <c r="E154" s="873"/>
      <c r="F154" s="873"/>
      <c r="G154" s="873"/>
      <c r="H154" s="873"/>
      <c r="I154" s="874"/>
      <c r="J154" s="564">
        <f>SUM(J148,J152)</f>
        <v>1576121000</v>
      </c>
      <c r="K154" s="564">
        <f>SUM(K148,K152)</f>
        <v>1455128000</v>
      </c>
      <c r="L154" s="564">
        <f>SUM(L148,L152)</f>
        <v>3418364000</v>
      </c>
      <c r="M154" s="564">
        <f>SUM(M148,M152)</f>
        <v>3139768000</v>
      </c>
    </row>
  </sheetData>
  <mergeCells count="198">
    <mergeCell ref="B2:G2"/>
    <mergeCell ref="B5:I5"/>
    <mergeCell ref="B7:E7"/>
    <mergeCell ref="F7:I7"/>
    <mergeCell ref="B8:E8"/>
    <mergeCell ref="F8:G8"/>
    <mergeCell ref="D12:E12"/>
    <mergeCell ref="B13:C13"/>
    <mergeCell ref="D13:E13"/>
    <mergeCell ref="B16:I16"/>
    <mergeCell ref="B18:E18"/>
    <mergeCell ref="F18:I18"/>
    <mergeCell ref="B9:E9"/>
    <mergeCell ref="H9:I9"/>
    <mergeCell ref="B10:E10"/>
    <mergeCell ref="F10:I10"/>
    <mergeCell ref="B11:C11"/>
    <mergeCell ref="D11:E11"/>
    <mergeCell ref="B22:C22"/>
    <mergeCell ref="D22:E22"/>
    <mergeCell ref="D23:E23"/>
    <mergeCell ref="B24:C24"/>
    <mergeCell ref="D24:E24"/>
    <mergeCell ref="B27:I27"/>
    <mergeCell ref="B19:E19"/>
    <mergeCell ref="F19:G19"/>
    <mergeCell ref="B20:E20"/>
    <mergeCell ref="H20:I20"/>
    <mergeCell ref="B21:E21"/>
    <mergeCell ref="F21:I21"/>
    <mergeCell ref="B32:E32"/>
    <mergeCell ref="F32:I32"/>
    <mergeCell ref="B33:C33"/>
    <mergeCell ref="D33:E33"/>
    <mergeCell ref="D34:E34"/>
    <mergeCell ref="D35:E35"/>
    <mergeCell ref="B29:E29"/>
    <mergeCell ref="F29:I29"/>
    <mergeCell ref="B30:E30"/>
    <mergeCell ref="F30:G30"/>
    <mergeCell ref="B31:E31"/>
    <mergeCell ref="H31:I31"/>
    <mergeCell ref="D41:E41"/>
    <mergeCell ref="B42:C42"/>
    <mergeCell ref="D42:E42"/>
    <mergeCell ref="B45:I45"/>
    <mergeCell ref="B47:E47"/>
    <mergeCell ref="F47:I47"/>
    <mergeCell ref="D36:E36"/>
    <mergeCell ref="B37:C37"/>
    <mergeCell ref="D37:E37"/>
    <mergeCell ref="D38:E38"/>
    <mergeCell ref="D39:E39"/>
    <mergeCell ref="B40:C40"/>
    <mergeCell ref="D40:E40"/>
    <mergeCell ref="B51:C51"/>
    <mergeCell ref="D51:E51"/>
    <mergeCell ref="D52:E52"/>
    <mergeCell ref="B53:C53"/>
    <mergeCell ref="D53:E53"/>
    <mergeCell ref="B56:I56"/>
    <mergeCell ref="B48:E48"/>
    <mergeCell ref="F48:G48"/>
    <mergeCell ref="B49:E49"/>
    <mergeCell ref="H49:I49"/>
    <mergeCell ref="B50:E50"/>
    <mergeCell ref="F50:I50"/>
    <mergeCell ref="B61:E61"/>
    <mergeCell ref="F61:I61"/>
    <mergeCell ref="B62:C62"/>
    <mergeCell ref="D62:E62"/>
    <mergeCell ref="D63:E63"/>
    <mergeCell ref="D64:E64"/>
    <mergeCell ref="B58:E58"/>
    <mergeCell ref="F58:I58"/>
    <mergeCell ref="B59:E59"/>
    <mergeCell ref="F59:G59"/>
    <mergeCell ref="B60:E60"/>
    <mergeCell ref="H60:I60"/>
    <mergeCell ref="B72:I72"/>
    <mergeCell ref="B74:E74"/>
    <mergeCell ref="F74:I74"/>
    <mergeCell ref="B75:E75"/>
    <mergeCell ref="F75:G75"/>
    <mergeCell ref="B76:E76"/>
    <mergeCell ref="H76:I76"/>
    <mergeCell ref="B65:C65"/>
    <mergeCell ref="D65:E65"/>
    <mergeCell ref="D66:E66"/>
    <mergeCell ref="D67:E67"/>
    <mergeCell ref="B68:C68"/>
    <mergeCell ref="D68:E68"/>
    <mergeCell ref="D81:E81"/>
    <mergeCell ref="B82:C82"/>
    <mergeCell ref="D82:E82"/>
    <mergeCell ref="D83:E83"/>
    <mergeCell ref="B84:C84"/>
    <mergeCell ref="D84:E84"/>
    <mergeCell ref="B77:E77"/>
    <mergeCell ref="F77:I77"/>
    <mergeCell ref="B78:C78"/>
    <mergeCell ref="D78:E78"/>
    <mergeCell ref="D79:E79"/>
    <mergeCell ref="D80:E80"/>
    <mergeCell ref="B93:E93"/>
    <mergeCell ref="F93:I93"/>
    <mergeCell ref="B94:C94"/>
    <mergeCell ref="D94:E94"/>
    <mergeCell ref="D95:E95"/>
    <mergeCell ref="B96:C96"/>
    <mergeCell ref="D96:E96"/>
    <mergeCell ref="B88:I88"/>
    <mergeCell ref="B90:E90"/>
    <mergeCell ref="F90:I90"/>
    <mergeCell ref="B91:E91"/>
    <mergeCell ref="F91:G91"/>
    <mergeCell ref="B92:E92"/>
    <mergeCell ref="H92:I92"/>
    <mergeCell ref="B104:E104"/>
    <mergeCell ref="F104:I104"/>
    <mergeCell ref="B105:C105"/>
    <mergeCell ref="D105:E105"/>
    <mergeCell ref="D106:E106"/>
    <mergeCell ref="B107:C107"/>
    <mergeCell ref="D107:E107"/>
    <mergeCell ref="B99:I99"/>
    <mergeCell ref="B101:E101"/>
    <mergeCell ref="F101:I101"/>
    <mergeCell ref="B102:E102"/>
    <mergeCell ref="F102:G102"/>
    <mergeCell ref="B103:E103"/>
    <mergeCell ref="H103:I103"/>
    <mergeCell ref="B115:E115"/>
    <mergeCell ref="F115:I115"/>
    <mergeCell ref="B116:C116"/>
    <mergeCell ref="D116:E116"/>
    <mergeCell ref="D117:E117"/>
    <mergeCell ref="B118:C118"/>
    <mergeCell ref="D118:E118"/>
    <mergeCell ref="B110:I110"/>
    <mergeCell ref="B112:E112"/>
    <mergeCell ref="F112:I112"/>
    <mergeCell ref="B113:E113"/>
    <mergeCell ref="F113:G113"/>
    <mergeCell ref="B114:E114"/>
    <mergeCell ref="H114:I114"/>
    <mergeCell ref="B126:E126"/>
    <mergeCell ref="F126:I126"/>
    <mergeCell ref="B127:C127"/>
    <mergeCell ref="D127:E127"/>
    <mergeCell ref="D128:E128"/>
    <mergeCell ref="B129:C129"/>
    <mergeCell ref="D129:E129"/>
    <mergeCell ref="B121:I121"/>
    <mergeCell ref="B123:E123"/>
    <mergeCell ref="F123:I123"/>
    <mergeCell ref="B124:E124"/>
    <mergeCell ref="F124:G124"/>
    <mergeCell ref="B125:E125"/>
    <mergeCell ref="H125:I125"/>
    <mergeCell ref="B137:E137"/>
    <mergeCell ref="F137:I137"/>
    <mergeCell ref="B138:C138"/>
    <mergeCell ref="D138:E138"/>
    <mergeCell ref="D139:E139"/>
    <mergeCell ref="B140:C140"/>
    <mergeCell ref="D140:E140"/>
    <mergeCell ref="B132:I132"/>
    <mergeCell ref="B134:E134"/>
    <mergeCell ref="F134:I134"/>
    <mergeCell ref="B135:E135"/>
    <mergeCell ref="F135:G135"/>
    <mergeCell ref="B136:E136"/>
    <mergeCell ref="H136:I136"/>
    <mergeCell ref="B143:M143"/>
    <mergeCell ref="B144:M144"/>
    <mergeCell ref="B145:D147"/>
    <mergeCell ref="E145:F147"/>
    <mergeCell ref="G145:I147"/>
    <mergeCell ref="J145:M145"/>
    <mergeCell ref="J146:K146"/>
    <mergeCell ref="L146:L147"/>
    <mergeCell ref="M146:M147"/>
    <mergeCell ref="B154:I154"/>
    <mergeCell ref="B151:D151"/>
    <mergeCell ref="E151:F151"/>
    <mergeCell ref="G151:I151"/>
    <mergeCell ref="B152:I152"/>
    <mergeCell ref="B153:D153"/>
    <mergeCell ref="E153:F153"/>
    <mergeCell ref="G153:I153"/>
    <mergeCell ref="B148:I148"/>
    <mergeCell ref="B149:D149"/>
    <mergeCell ref="E149:F149"/>
    <mergeCell ref="G149:I149"/>
    <mergeCell ref="B150:D150"/>
    <mergeCell ref="E150:F150"/>
    <mergeCell ref="G150:I150"/>
  </mergeCells>
  <pageMargins left="0.7" right="0.7" top="0.75" bottom="0.75" header="0.3" footer="0.3"/>
  <pageSetup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>
  <dimension ref="C2:N41"/>
  <sheetViews>
    <sheetView topLeftCell="A28" workbookViewId="0">
      <selection activeCell="F19" sqref="F19:G21"/>
    </sheetView>
  </sheetViews>
  <sheetFormatPr defaultRowHeight="15"/>
  <cols>
    <col min="2" max="2" width="6.7109375" customWidth="1"/>
    <col min="10" max="10" width="15.7109375" customWidth="1"/>
    <col min="11" max="11" width="18.42578125" customWidth="1"/>
    <col min="12" max="12" width="15.140625" customWidth="1"/>
    <col min="13" max="13" width="13.140625" customWidth="1"/>
    <col min="14" max="14" width="13.5703125" customWidth="1"/>
  </cols>
  <sheetData>
    <row r="2" spans="3:14">
      <c r="C2" s="925" t="s">
        <v>1599</v>
      </c>
      <c r="D2" s="925"/>
      <c r="E2" s="925"/>
      <c r="F2" s="925"/>
      <c r="G2" s="925"/>
      <c r="H2" s="925"/>
    </row>
    <row r="3" spans="3:14">
      <c r="C3" s="887" t="s">
        <v>1600</v>
      </c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9"/>
    </row>
    <row r="4" spans="3:14" ht="15" customHeight="1">
      <c r="C4" s="891" t="s">
        <v>1597</v>
      </c>
      <c r="D4" s="892"/>
      <c r="E4" s="893"/>
      <c r="F4" s="891" t="s">
        <v>348</v>
      </c>
      <c r="G4" s="893"/>
      <c r="H4" s="900" t="s">
        <v>350</v>
      </c>
      <c r="I4" s="901"/>
      <c r="J4" s="902"/>
      <c r="K4" s="887" t="s">
        <v>1532</v>
      </c>
      <c r="L4" s="888"/>
      <c r="M4" s="888"/>
      <c r="N4" s="889"/>
    </row>
    <row r="5" spans="3:14" ht="15" customHeight="1">
      <c r="C5" s="894"/>
      <c r="D5" s="895"/>
      <c r="E5" s="896"/>
      <c r="F5" s="894"/>
      <c r="G5" s="896"/>
      <c r="H5" s="903"/>
      <c r="I5" s="904"/>
      <c r="J5" s="905"/>
      <c r="K5" s="887">
        <v>2015</v>
      </c>
      <c r="L5" s="889"/>
      <c r="M5" s="909">
        <v>2016</v>
      </c>
      <c r="N5" s="909">
        <v>2017</v>
      </c>
    </row>
    <row r="6" spans="3:14" ht="15" customHeight="1">
      <c r="C6" s="897"/>
      <c r="D6" s="898"/>
      <c r="E6" s="899"/>
      <c r="F6" s="897"/>
      <c r="G6" s="899"/>
      <c r="H6" s="906"/>
      <c r="I6" s="907"/>
      <c r="J6" s="908"/>
      <c r="K6" s="1" t="s">
        <v>356</v>
      </c>
      <c r="L6" s="1" t="s">
        <v>444</v>
      </c>
      <c r="M6" s="910"/>
      <c r="N6" s="910"/>
    </row>
    <row r="7" spans="3:14" ht="15" customHeight="1">
      <c r="C7" s="878" t="s">
        <v>714</v>
      </c>
      <c r="D7" s="879"/>
      <c r="E7" s="879"/>
      <c r="F7" s="879"/>
      <c r="G7" s="879"/>
      <c r="H7" s="879"/>
      <c r="I7" s="879"/>
      <c r="J7" s="880"/>
      <c r="K7" s="34">
        <f>SUM(K8:K8)</f>
        <v>13505000</v>
      </c>
      <c r="L7" s="34">
        <f>SUM(K7)</f>
        <v>13505000</v>
      </c>
      <c r="M7" s="34">
        <f>SUM(M8)</f>
        <v>20000000</v>
      </c>
      <c r="N7" s="34">
        <f>SUM(N8)</f>
        <v>30000000</v>
      </c>
    </row>
    <row r="8" spans="3:14">
      <c r="C8" s="875">
        <v>630</v>
      </c>
      <c r="D8" s="876"/>
      <c r="E8" s="877"/>
      <c r="F8" s="875">
        <v>46</v>
      </c>
      <c r="G8" s="877"/>
      <c r="H8" s="884" t="s">
        <v>396</v>
      </c>
      <c r="I8" s="885"/>
      <c r="J8" s="886"/>
      <c r="K8" s="282">
        <v>13505000</v>
      </c>
      <c r="L8" s="282">
        <v>13505000</v>
      </c>
      <c r="M8" s="282">
        <v>20000000</v>
      </c>
      <c r="N8" s="282">
        <v>30000000</v>
      </c>
    </row>
    <row r="9" spans="3:14">
      <c r="C9" s="878" t="s">
        <v>724</v>
      </c>
      <c r="D9" s="879"/>
      <c r="E9" s="879"/>
      <c r="F9" s="879"/>
      <c r="G9" s="879"/>
      <c r="H9" s="879"/>
      <c r="I9" s="879"/>
      <c r="J9" s="880"/>
      <c r="K9" s="34">
        <f>SUM(K10:K10)</f>
        <v>120948000</v>
      </c>
      <c r="L9" s="67">
        <f>SUM(L10)</f>
        <v>0</v>
      </c>
      <c r="M9" s="34">
        <f>SUM(M10)</f>
        <v>635593000</v>
      </c>
      <c r="N9" s="34">
        <f>SUM(N10)</f>
        <v>762712000</v>
      </c>
    </row>
    <row r="10" spans="3:14">
      <c r="C10" s="881">
        <v>786</v>
      </c>
      <c r="D10" s="882"/>
      <c r="E10" s="883"/>
      <c r="F10" s="881">
        <v>48</v>
      </c>
      <c r="G10" s="883"/>
      <c r="H10" s="875" t="s">
        <v>430</v>
      </c>
      <c r="I10" s="876"/>
      <c r="J10" s="877"/>
      <c r="K10" s="282">
        <v>120948000</v>
      </c>
      <c r="L10" s="281">
        <v>0</v>
      </c>
      <c r="M10" s="282">
        <v>635593000</v>
      </c>
      <c r="N10" s="282">
        <v>762712000</v>
      </c>
    </row>
    <row r="11" spans="3:14">
      <c r="C11" s="878" t="s">
        <v>725</v>
      </c>
      <c r="D11" s="879"/>
      <c r="E11" s="879"/>
      <c r="F11" s="879"/>
      <c r="G11" s="879"/>
      <c r="H11" s="879"/>
      <c r="I11" s="879"/>
      <c r="J11" s="880"/>
      <c r="K11" s="34">
        <f>SUM(K12:K12)</f>
        <v>24377000</v>
      </c>
      <c r="L11" s="34">
        <f>SUM(L12)</f>
        <v>4377000</v>
      </c>
      <c r="M11" s="67">
        <f>SUM(M12)</f>
        <v>0</v>
      </c>
      <c r="N11" s="67">
        <f>SUM(N12)</f>
        <v>0</v>
      </c>
    </row>
    <row r="12" spans="3:14">
      <c r="C12" s="875">
        <v>785</v>
      </c>
      <c r="D12" s="876"/>
      <c r="E12" s="877"/>
      <c r="F12" s="875">
        <v>48</v>
      </c>
      <c r="G12" s="877"/>
      <c r="H12" s="875" t="s">
        <v>430</v>
      </c>
      <c r="I12" s="876"/>
      <c r="J12" s="877"/>
      <c r="K12" s="282">
        <v>24377000</v>
      </c>
      <c r="L12" s="282">
        <v>4377000</v>
      </c>
      <c r="M12" s="281">
        <v>0</v>
      </c>
      <c r="N12" s="281">
        <v>0</v>
      </c>
    </row>
    <row r="13" spans="3:14">
      <c r="C13" s="872" t="s">
        <v>1598</v>
      </c>
      <c r="D13" s="873"/>
      <c r="E13" s="873"/>
      <c r="F13" s="873"/>
      <c r="G13" s="873"/>
      <c r="H13" s="873"/>
      <c r="I13" s="873"/>
      <c r="J13" s="874"/>
      <c r="K13" s="564">
        <f>SUM(K8+K10+K12)</f>
        <v>158830000</v>
      </c>
      <c r="L13" s="564">
        <f>SUM(L7,L10,L12)</f>
        <v>17882000</v>
      </c>
      <c r="M13" s="564">
        <f>SUM(M7,M10,M12)</f>
        <v>655593000</v>
      </c>
      <c r="N13" s="564">
        <f>SUM(N7,N9,N12)</f>
        <v>792712000</v>
      </c>
    </row>
    <row r="17" spans="3:14">
      <c r="C17" s="924" t="s">
        <v>1601</v>
      </c>
      <c r="D17" s="924"/>
      <c r="E17" s="924"/>
      <c r="F17" s="924"/>
      <c r="G17" s="924"/>
      <c r="H17" s="924"/>
    </row>
    <row r="18" spans="3:14">
      <c r="C18" s="887" t="s">
        <v>1600</v>
      </c>
      <c r="D18" s="888"/>
      <c r="E18" s="888"/>
      <c r="F18" s="888"/>
      <c r="G18" s="888"/>
      <c r="H18" s="888"/>
      <c r="I18" s="888"/>
      <c r="J18" s="888"/>
      <c r="K18" s="888"/>
      <c r="L18" s="888"/>
      <c r="M18" s="888"/>
      <c r="N18" s="889"/>
    </row>
    <row r="19" spans="3:14" ht="15" customHeight="1">
      <c r="C19" s="891" t="s">
        <v>1597</v>
      </c>
      <c r="D19" s="892"/>
      <c r="E19" s="893"/>
      <c r="F19" s="891" t="s">
        <v>348</v>
      </c>
      <c r="G19" s="893"/>
      <c r="H19" s="900" t="s">
        <v>350</v>
      </c>
      <c r="I19" s="901"/>
      <c r="J19" s="902"/>
      <c r="K19" s="887" t="s">
        <v>1532</v>
      </c>
      <c r="L19" s="888"/>
      <c r="M19" s="888"/>
      <c r="N19" s="889"/>
    </row>
    <row r="20" spans="3:14" ht="15" customHeight="1">
      <c r="C20" s="894"/>
      <c r="D20" s="895"/>
      <c r="E20" s="896"/>
      <c r="F20" s="894"/>
      <c r="G20" s="896"/>
      <c r="H20" s="903"/>
      <c r="I20" s="904"/>
      <c r="J20" s="905"/>
      <c r="K20" s="887">
        <v>2015</v>
      </c>
      <c r="L20" s="889"/>
      <c r="M20" s="909">
        <v>2016</v>
      </c>
      <c r="N20" s="909">
        <v>2017</v>
      </c>
    </row>
    <row r="21" spans="3:14" ht="15" customHeight="1">
      <c r="C21" s="897"/>
      <c r="D21" s="898"/>
      <c r="E21" s="899"/>
      <c r="F21" s="897"/>
      <c r="G21" s="899"/>
      <c r="H21" s="906"/>
      <c r="I21" s="907"/>
      <c r="J21" s="908"/>
      <c r="K21" s="1" t="s">
        <v>356</v>
      </c>
      <c r="L21" s="1" t="s">
        <v>444</v>
      </c>
      <c r="M21" s="910"/>
      <c r="N21" s="910"/>
    </row>
    <row r="22" spans="3:14" ht="15" customHeight="1">
      <c r="C22" s="878" t="s">
        <v>714</v>
      </c>
      <c r="D22" s="879"/>
      <c r="E22" s="879"/>
      <c r="F22" s="879"/>
      <c r="G22" s="879"/>
      <c r="H22" s="879"/>
      <c r="I22" s="879"/>
      <c r="J22" s="880"/>
      <c r="K22" s="426">
        <f>SUM(K23:K25)</f>
        <v>25530000</v>
      </c>
      <c r="L22" s="426">
        <f>SUM(L23,L24,L25)</f>
        <v>37600000</v>
      </c>
      <c r="M22" s="426">
        <f>SUM(M23:M25)</f>
        <v>16500000</v>
      </c>
      <c r="N22" s="426">
        <f>SUM(N23:N25)</f>
        <v>32500000</v>
      </c>
    </row>
    <row r="23" spans="3:14">
      <c r="C23" s="875">
        <v>630</v>
      </c>
      <c r="D23" s="876"/>
      <c r="E23" s="877"/>
      <c r="F23" s="875">
        <v>45</v>
      </c>
      <c r="G23" s="877"/>
      <c r="H23" s="884" t="s">
        <v>395</v>
      </c>
      <c r="I23" s="885"/>
      <c r="J23" s="886"/>
      <c r="K23" s="282">
        <v>1230000</v>
      </c>
      <c r="L23" s="282">
        <v>1300000</v>
      </c>
      <c r="M23" s="282">
        <v>1500000</v>
      </c>
      <c r="N23" s="282">
        <v>1500000</v>
      </c>
    </row>
    <row r="24" spans="3:14">
      <c r="C24" s="881">
        <v>630</v>
      </c>
      <c r="D24" s="882"/>
      <c r="E24" s="883"/>
      <c r="F24" s="881">
        <v>46</v>
      </c>
      <c r="G24" s="883"/>
      <c r="H24" s="875" t="s">
        <v>396</v>
      </c>
      <c r="I24" s="876"/>
      <c r="J24" s="877"/>
      <c r="K24" s="282">
        <v>14000000</v>
      </c>
      <c r="L24" s="282">
        <v>26000000</v>
      </c>
      <c r="M24" s="282">
        <v>5000000</v>
      </c>
      <c r="N24" s="282">
        <v>10000000</v>
      </c>
    </row>
    <row r="25" spans="3:14">
      <c r="C25" s="875">
        <v>630</v>
      </c>
      <c r="D25" s="876"/>
      <c r="E25" s="877"/>
      <c r="F25" s="875">
        <v>49</v>
      </c>
      <c r="G25" s="877"/>
      <c r="H25" s="875" t="s">
        <v>440</v>
      </c>
      <c r="I25" s="876"/>
      <c r="J25" s="877"/>
      <c r="K25" s="282">
        <v>10300000</v>
      </c>
      <c r="L25" s="282">
        <v>10300000</v>
      </c>
      <c r="M25" s="282">
        <v>10000000</v>
      </c>
      <c r="N25" s="282">
        <v>21000000</v>
      </c>
    </row>
    <row r="26" spans="3:14">
      <c r="C26" s="872" t="s">
        <v>1598</v>
      </c>
      <c r="D26" s="873"/>
      <c r="E26" s="873"/>
      <c r="F26" s="873"/>
      <c r="G26" s="873"/>
      <c r="H26" s="873"/>
      <c r="I26" s="873"/>
      <c r="J26" s="874"/>
      <c r="K26" s="564">
        <f>SUM(K22)</f>
        <v>25530000</v>
      </c>
      <c r="L26" s="564">
        <f>SUM(L22)</f>
        <v>37600000</v>
      </c>
      <c r="M26" s="564">
        <f>SUM(M22)</f>
        <v>16500000</v>
      </c>
      <c r="N26" s="564">
        <f>SUM(N22)</f>
        <v>32500000</v>
      </c>
    </row>
    <row r="29" spans="3:14">
      <c r="C29" s="565" t="s">
        <v>1602</v>
      </c>
      <c r="D29" s="565"/>
      <c r="E29" s="565"/>
      <c r="F29" s="565"/>
      <c r="G29" s="565"/>
      <c r="H29" s="565"/>
    </row>
    <row r="30" spans="3:14">
      <c r="C30" s="887" t="s">
        <v>1600</v>
      </c>
      <c r="D30" s="888"/>
      <c r="E30" s="888"/>
      <c r="F30" s="888"/>
      <c r="G30" s="888"/>
      <c r="H30" s="888"/>
      <c r="I30" s="888"/>
      <c r="J30" s="888"/>
      <c r="K30" s="888"/>
      <c r="L30" s="888"/>
      <c r="M30" s="888"/>
      <c r="N30" s="889"/>
    </row>
    <row r="31" spans="3:14">
      <c r="C31" s="891" t="s">
        <v>1597</v>
      </c>
      <c r="D31" s="892"/>
      <c r="E31" s="893"/>
      <c r="F31" s="891" t="s">
        <v>348</v>
      </c>
      <c r="G31" s="893"/>
      <c r="H31" s="900" t="s">
        <v>350</v>
      </c>
      <c r="I31" s="901"/>
      <c r="J31" s="902"/>
      <c r="K31" s="887" t="s">
        <v>1532</v>
      </c>
      <c r="L31" s="888"/>
      <c r="M31" s="888"/>
      <c r="N31" s="889"/>
    </row>
    <row r="32" spans="3:14">
      <c r="C32" s="894"/>
      <c r="D32" s="895"/>
      <c r="E32" s="896"/>
      <c r="F32" s="894"/>
      <c r="G32" s="896"/>
      <c r="H32" s="903"/>
      <c r="I32" s="904"/>
      <c r="J32" s="905"/>
      <c r="K32" s="887">
        <v>2015</v>
      </c>
      <c r="L32" s="889"/>
      <c r="M32" s="909">
        <v>2016</v>
      </c>
      <c r="N32" s="909">
        <v>2017</v>
      </c>
    </row>
    <row r="33" spans="3:14">
      <c r="C33" s="897"/>
      <c r="D33" s="898"/>
      <c r="E33" s="899"/>
      <c r="F33" s="897"/>
      <c r="G33" s="899"/>
      <c r="H33" s="906"/>
      <c r="I33" s="907"/>
      <c r="J33" s="908"/>
      <c r="K33" s="1" t="s">
        <v>356</v>
      </c>
      <c r="L33" s="1" t="s">
        <v>444</v>
      </c>
      <c r="M33" s="910"/>
      <c r="N33" s="910"/>
    </row>
    <row r="34" spans="3:14">
      <c r="C34" s="878" t="s">
        <v>714</v>
      </c>
      <c r="D34" s="879"/>
      <c r="E34" s="879"/>
      <c r="F34" s="879"/>
      <c r="G34" s="879"/>
      <c r="H34" s="879"/>
      <c r="I34" s="879"/>
      <c r="J34" s="880"/>
      <c r="K34" s="34">
        <f>SUM(K35:K38)</f>
        <v>62182000</v>
      </c>
      <c r="L34" s="34">
        <f>SUM(L35:L38)</f>
        <v>46124000</v>
      </c>
      <c r="M34" s="34">
        <f>SUM(M35:M38)</f>
        <v>66560000</v>
      </c>
      <c r="N34" s="34">
        <f>SUM(N35:N38)</f>
        <v>74620000</v>
      </c>
    </row>
    <row r="35" spans="3:14">
      <c r="C35" s="875">
        <v>630</v>
      </c>
      <c r="D35" s="876"/>
      <c r="E35" s="877"/>
      <c r="F35" s="875">
        <v>42</v>
      </c>
      <c r="G35" s="877"/>
      <c r="H35" s="884" t="s">
        <v>394</v>
      </c>
      <c r="I35" s="885"/>
      <c r="J35" s="886"/>
      <c r="K35" s="282">
        <v>13560000</v>
      </c>
      <c r="L35" s="282">
        <v>27670000</v>
      </c>
      <c r="M35" s="282">
        <v>3960000</v>
      </c>
      <c r="N35" s="282">
        <v>4060000</v>
      </c>
    </row>
    <row r="36" spans="3:14">
      <c r="C36" s="881">
        <v>630</v>
      </c>
      <c r="D36" s="882"/>
      <c r="E36" s="883"/>
      <c r="F36" s="881">
        <v>45</v>
      </c>
      <c r="G36" s="883"/>
      <c r="H36" s="884" t="s">
        <v>395</v>
      </c>
      <c r="I36" s="885"/>
      <c r="J36" s="886"/>
      <c r="K36" s="282">
        <v>14470000</v>
      </c>
      <c r="L36" s="282">
        <v>4700000</v>
      </c>
      <c r="M36" s="282">
        <v>16000000</v>
      </c>
      <c r="N36" s="282">
        <v>16000000</v>
      </c>
    </row>
    <row r="37" spans="3:14">
      <c r="C37" s="875">
        <v>630</v>
      </c>
      <c r="D37" s="876"/>
      <c r="E37" s="877"/>
      <c r="F37" s="875">
        <v>48</v>
      </c>
      <c r="G37" s="877"/>
      <c r="H37" s="923" t="s">
        <v>430</v>
      </c>
      <c r="I37" s="876"/>
      <c r="J37" s="877"/>
      <c r="K37" s="282">
        <v>20652000</v>
      </c>
      <c r="L37" s="282">
        <v>254000</v>
      </c>
      <c r="M37" s="282">
        <v>22800000</v>
      </c>
      <c r="N37" s="282">
        <v>0</v>
      </c>
    </row>
    <row r="38" spans="3:14">
      <c r="C38" s="875">
        <v>630</v>
      </c>
      <c r="D38" s="876"/>
      <c r="E38" s="877"/>
      <c r="F38" s="875">
        <v>49</v>
      </c>
      <c r="G38" s="877"/>
      <c r="H38" s="875" t="s">
        <v>440</v>
      </c>
      <c r="I38" s="876"/>
      <c r="J38" s="877"/>
      <c r="K38" s="282">
        <v>13500000</v>
      </c>
      <c r="L38" s="282">
        <v>13500000</v>
      </c>
      <c r="M38" s="282">
        <v>23800000</v>
      </c>
      <c r="N38" s="282">
        <v>54560000</v>
      </c>
    </row>
    <row r="39" spans="3:14">
      <c r="C39" s="878" t="s">
        <v>724</v>
      </c>
      <c r="D39" s="879"/>
      <c r="E39" s="879"/>
      <c r="F39" s="879"/>
      <c r="G39" s="879"/>
      <c r="H39" s="879"/>
      <c r="I39" s="879"/>
      <c r="J39" s="880"/>
      <c r="K39" s="26">
        <f>SUM(K40)</f>
        <v>120000000</v>
      </c>
      <c r="L39" s="26">
        <f>SUM(L40)</f>
        <v>120000000</v>
      </c>
      <c r="M39" s="26">
        <f>SUM(M40)</f>
        <v>107817000</v>
      </c>
      <c r="N39" s="26">
        <f>SUM(N40)</f>
        <v>0</v>
      </c>
    </row>
    <row r="40" spans="3:14">
      <c r="C40" s="875">
        <v>786</v>
      </c>
      <c r="D40" s="876"/>
      <c r="E40" s="877"/>
      <c r="F40" s="875">
        <v>48</v>
      </c>
      <c r="G40" s="877"/>
      <c r="H40" s="923" t="s">
        <v>430</v>
      </c>
      <c r="I40" s="876"/>
      <c r="J40" s="877"/>
      <c r="K40" s="282">
        <v>120000000</v>
      </c>
      <c r="L40" s="282">
        <v>120000000</v>
      </c>
      <c r="M40" s="282">
        <v>107817000</v>
      </c>
      <c r="N40" s="282">
        <v>0</v>
      </c>
    </row>
    <row r="41" spans="3:14">
      <c r="C41" s="872" t="s">
        <v>1598</v>
      </c>
      <c r="D41" s="873"/>
      <c r="E41" s="873"/>
      <c r="F41" s="873"/>
      <c r="G41" s="873"/>
      <c r="H41" s="873"/>
      <c r="I41" s="873"/>
      <c r="J41" s="874"/>
      <c r="K41" s="564">
        <f>SUM(K34,K39)</f>
        <v>182182000</v>
      </c>
      <c r="L41" s="564">
        <f>SUM(L34,L39)</f>
        <v>166124000</v>
      </c>
      <c r="M41" s="564">
        <f>SUM(M34,M39)</f>
        <v>174377000</v>
      </c>
      <c r="N41" s="564">
        <f>SUM(N34)</f>
        <v>74620000</v>
      </c>
    </row>
  </sheetData>
  <mergeCells count="68">
    <mergeCell ref="C2:H2"/>
    <mergeCell ref="C3:N3"/>
    <mergeCell ref="C4:E6"/>
    <mergeCell ref="F4:G6"/>
    <mergeCell ref="H4:J6"/>
    <mergeCell ref="K4:N4"/>
    <mergeCell ref="K5:L5"/>
    <mergeCell ref="M5:M6"/>
    <mergeCell ref="N5:N6"/>
    <mergeCell ref="C17:H17"/>
    <mergeCell ref="C7:J7"/>
    <mergeCell ref="C8:E8"/>
    <mergeCell ref="F8:G8"/>
    <mergeCell ref="H8:J8"/>
    <mergeCell ref="C9:J9"/>
    <mergeCell ref="C10:E10"/>
    <mergeCell ref="F10:G10"/>
    <mergeCell ref="H10:J10"/>
    <mergeCell ref="C11:J11"/>
    <mergeCell ref="C12:E12"/>
    <mergeCell ref="F12:G12"/>
    <mergeCell ref="H12:J12"/>
    <mergeCell ref="C13:J13"/>
    <mergeCell ref="C18:N18"/>
    <mergeCell ref="C19:E21"/>
    <mergeCell ref="F19:G21"/>
    <mergeCell ref="H19:J21"/>
    <mergeCell ref="K19:N19"/>
    <mergeCell ref="K20:L20"/>
    <mergeCell ref="M20:M21"/>
    <mergeCell ref="N20:N21"/>
    <mergeCell ref="C22:J22"/>
    <mergeCell ref="C23:E23"/>
    <mergeCell ref="F23:G23"/>
    <mergeCell ref="H23:J23"/>
    <mergeCell ref="C24:E24"/>
    <mergeCell ref="F24:G24"/>
    <mergeCell ref="H24:J24"/>
    <mergeCell ref="C25:E25"/>
    <mergeCell ref="F25:G25"/>
    <mergeCell ref="H25:J25"/>
    <mergeCell ref="C26:J26"/>
    <mergeCell ref="C30:N30"/>
    <mergeCell ref="M32:M33"/>
    <mergeCell ref="N32:N33"/>
    <mergeCell ref="C34:J34"/>
    <mergeCell ref="C35:E35"/>
    <mergeCell ref="F35:G35"/>
    <mergeCell ref="H35:J35"/>
    <mergeCell ref="C31:E33"/>
    <mergeCell ref="F31:G33"/>
    <mergeCell ref="H31:J33"/>
    <mergeCell ref="K31:N31"/>
    <mergeCell ref="K32:L32"/>
    <mergeCell ref="C36:E36"/>
    <mergeCell ref="F36:G36"/>
    <mergeCell ref="H36:J36"/>
    <mergeCell ref="C37:E37"/>
    <mergeCell ref="F37:G37"/>
    <mergeCell ref="H37:J37"/>
    <mergeCell ref="C41:J41"/>
    <mergeCell ref="C38:E38"/>
    <mergeCell ref="F38:G38"/>
    <mergeCell ref="H38:J38"/>
    <mergeCell ref="C39:J39"/>
    <mergeCell ref="C40:E40"/>
    <mergeCell ref="F40:G40"/>
    <mergeCell ref="H40:J40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>
  <dimension ref="B2:M21"/>
  <sheetViews>
    <sheetView workbookViewId="0">
      <selection activeCell="E15" sqref="E15:F17"/>
    </sheetView>
  </sheetViews>
  <sheetFormatPr defaultRowHeight="15"/>
  <cols>
    <col min="10" max="13" width="12.7109375" bestFit="1" customWidth="1"/>
  </cols>
  <sheetData>
    <row r="2" spans="2:13">
      <c r="B2" t="s">
        <v>1603</v>
      </c>
    </row>
    <row r="3" spans="2:13">
      <c r="B3" s="566" t="s">
        <v>1604</v>
      </c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8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34">
        <f>SUM(J8:J8)</f>
        <v>1642100000</v>
      </c>
      <c r="K7" s="34">
        <f>SUM(K8:K8)</f>
        <v>1642100000</v>
      </c>
      <c r="L7" s="34">
        <f>SUM(L8:L8)</f>
        <v>2236100000</v>
      </c>
      <c r="M7" s="34">
        <f>SUM(M8:M8)</f>
        <v>2536100000</v>
      </c>
    </row>
    <row r="8" spans="2:13">
      <c r="B8" s="875">
        <v>630</v>
      </c>
      <c r="C8" s="876"/>
      <c r="D8" s="877"/>
      <c r="E8" s="875">
        <v>48</v>
      </c>
      <c r="F8" s="877"/>
      <c r="G8" s="923" t="s">
        <v>430</v>
      </c>
      <c r="H8" s="876"/>
      <c r="I8" s="877"/>
      <c r="J8" s="282">
        <v>1642100000</v>
      </c>
      <c r="K8" s="282">
        <v>1642100000</v>
      </c>
      <c r="L8" s="282">
        <v>2236100000</v>
      </c>
      <c r="M8" s="282">
        <v>2536100000</v>
      </c>
    </row>
    <row r="9" spans="2:13">
      <c r="B9" s="872" t="s">
        <v>1598</v>
      </c>
      <c r="C9" s="873"/>
      <c r="D9" s="873"/>
      <c r="E9" s="873"/>
      <c r="F9" s="873"/>
      <c r="G9" s="873"/>
      <c r="H9" s="873"/>
      <c r="I9" s="874"/>
      <c r="J9" s="564">
        <f>SUM(J7)</f>
        <v>1642100000</v>
      </c>
      <c r="K9" s="564">
        <f>SUM(K7)</f>
        <v>1642100000</v>
      </c>
      <c r="L9" s="564">
        <f>SUM(L7)</f>
        <v>2236100000</v>
      </c>
      <c r="M9" s="564">
        <f>SUM(M7)</f>
        <v>2536100000</v>
      </c>
    </row>
    <row r="13" spans="2:13">
      <c r="B13" s="930" t="s">
        <v>1605</v>
      </c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</row>
    <row r="14" spans="2:13">
      <c r="B14" s="566" t="s">
        <v>1604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8"/>
    </row>
    <row r="15" spans="2:13">
      <c r="B15" s="891" t="s">
        <v>1597</v>
      </c>
      <c r="C15" s="892"/>
      <c r="D15" s="893"/>
      <c r="E15" s="891" t="s">
        <v>348</v>
      </c>
      <c r="F15" s="893"/>
      <c r="G15" s="900" t="s">
        <v>350</v>
      </c>
      <c r="H15" s="901"/>
      <c r="I15" s="902"/>
      <c r="J15" s="887" t="s">
        <v>1532</v>
      </c>
      <c r="K15" s="888"/>
      <c r="L15" s="888"/>
      <c r="M15" s="889"/>
    </row>
    <row r="16" spans="2:13">
      <c r="B16" s="894"/>
      <c r="C16" s="895"/>
      <c r="D16" s="896"/>
      <c r="E16" s="894"/>
      <c r="F16" s="896"/>
      <c r="G16" s="903"/>
      <c r="H16" s="904"/>
      <c r="I16" s="905"/>
      <c r="J16" s="887">
        <v>2015</v>
      </c>
      <c r="K16" s="889"/>
      <c r="L16" s="909">
        <v>2016</v>
      </c>
      <c r="M16" s="909">
        <v>2017</v>
      </c>
    </row>
    <row r="17" spans="2:13">
      <c r="B17" s="897"/>
      <c r="C17" s="898"/>
      <c r="D17" s="899"/>
      <c r="E17" s="897"/>
      <c r="F17" s="899"/>
      <c r="G17" s="906"/>
      <c r="H17" s="907"/>
      <c r="I17" s="908"/>
      <c r="J17" s="1" t="s">
        <v>356</v>
      </c>
      <c r="K17" s="1" t="s">
        <v>444</v>
      </c>
      <c r="L17" s="910"/>
      <c r="M17" s="910"/>
    </row>
    <row r="18" spans="2:13">
      <c r="B18" s="878" t="s">
        <v>714</v>
      </c>
      <c r="C18" s="879"/>
      <c r="D18" s="879"/>
      <c r="E18" s="879"/>
      <c r="F18" s="879"/>
      <c r="G18" s="879"/>
      <c r="H18" s="879"/>
      <c r="I18" s="880"/>
      <c r="J18" s="34">
        <f>SUM(J19:J20)</f>
        <v>52000000</v>
      </c>
      <c r="K18" s="34">
        <f>SUM(K19:K20)</f>
        <v>52000000</v>
      </c>
      <c r="L18" s="34">
        <f>SUM(L19:L20)</f>
        <v>57412000</v>
      </c>
      <c r="M18" s="34">
        <f>SUM(M19:M20)</f>
        <v>57953000</v>
      </c>
    </row>
    <row r="19" spans="2:13">
      <c r="B19" s="875">
        <v>630</v>
      </c>
      <c r="C19" s="876"/>
      <c r="D19" s="877"/>
      <c r="E19" s="875">
        <v>42</v>
      </c>
      <c r="F19" s="877"/>
      <c r="G19" s="923" t="s">
        <v>394</v>
      </c>
      <c r="H19" s="926"/>
      <c r="I19" s="927"/>
      <c r="J19" s="282">
        <v>0</v>
      </c>
      <c r="K19" s="282">
        <v>0</v>
      </c>
      <c r="L19" s="282">
        <v>5412000</v>
      </c>
      <c r="M19" s="282">
        <v>5953000</v>
      </c>
    </row>
    <row r="20" spans="2:13">
      <c r="B20" s="875">
        <v>630</v>
      </c>
      <c r="C20" s="876"/>
      <c r="D20" s="877"/>
      <c r="E20" s="875">
        <v>48</v>
      </c>
      <c r="F20" s="877"/>
      <c r="G20" s="923" t="s">
        <v>430</v>
      </c>
      <c r="H20" s="928"/>
      <c r="I20" s="929"/>
      <c r="J20" s="282">
        <v>52000000</v>
      </c>
      <c r="K20" s="282">
        <v>52000000</v>
      </c>
      <c r="L20" s="282">
        <v>52000000</v>
      </c>
      <c r="M20" s="282">
        <v>52000000</v>
      </c>
    </row>
    <row r="21" spans="2:13">
      <c r="B21" s="872" t="s">
        <v>1598</v>
      </c>
      <c r="C21" s="873"/>
      <c r="D21" s="873"/>
      <c r="E21" s="873"/>
      <c r="F21" s="873"/>
      <c r="G21" s="873"/>
      <c r="H21" s="873"/>
      <c r="I21" s="874"/>
      <c r="J21" s="564">
        <f>SUM(J18)</f>
        <v>52000000</v>
      </c>
      <c r="K21" s="564">
        <f>SUM(K18)</f>
        <v>52000000</v>
      </c>
      <c r="L21" s="564">
        <f>SUM(L18)</f>
        <v>57412000</v>
      </c>
      <c r="M21" s="564">
        <f>SUM(M18)</f>
        <v>57953000</v>
      </c>
    </row>
  </sheetData>
  <mergeCells count="28">
    <mergeCell ref="B13:M13"/>
    <mergeCell ref="B4:D6"/>
    <mergeCell ref="E4:F6"/>
    <mergeCell ref="G4:I6"/>
    <mergeCell ref="J4:M4"/>
    <mergeCell ref="J5:K5"/>
    <mergeCell ref="L5:L6"/>
    <mergeCell ref="M5:M6"/>
    <mergeCell ref="B7:I7"/>
    <mergeCell ref="B8:D8"/>
    <mergeCell ref="E8:F8"/>
    <mergeCell ref="G8:I8"/>
    <mergeCell ref="B9:I9"/>
    <mergeCell ref="B15:D17"/>
    <mergeCell ref="E15:F17"/>
    <mergeCell ref="G15:I17"/>
    <mergeCell ref="J15:M15"/>
    <mergeCell ref="J16:K16"/>
    <mergeCell ref="L16:L17"/>
    <mergeCell ref="M16:M17"/>
    <mergeCell ref="B21:I21"/>
    <mergeCell ref="B18:I18"/>
    <mergeCell ref="B19:D19"/>
    <mergeCell ref="E19:F19"/>
    <mergeCell ref="G19:I19"/>
    <mergeCell ref="B20:D20"/>
    <mergeCell ref="E20:F20"/>
    <mergeCell ref="G20:I20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>
  <dimension ref="B2:M53"/>
  <sheetViews>
    <sheetView workbookViewId="0">
      <selection activeCell="G15" sqref="G15:I17"/>
    </sheetView>
  </sheetViews>
  <sheetFormatPr defaultRowHeight="15"/>
  <cols>
    <col min="10" max="10" width="10.140625" bestFit="1" customWidth="1"/>
    <col min="11" max="13" width="11.140625" bestFit="1" customWidth="1"/>
  </cols>
  <sheetData>
    <row r="2" spans="2:13">
      <c r="B2" s="925" t="s">
        <v>1606</v>
      </c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925"/>
    </row>
    <row r="3" spans="2:13">
      <c r="B3" s="887" t="s">
        <v>1607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9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34">
        <f>SUM(J8:J8)</f>
        <v>28000000</v>
      </c>
      <c r="K7" s="34">
        <f>SUM(K8:K8)</f>
        <v>28000000</v>
      </c>
      <c r="L7" s="34">
        <f>SUM(L8:L8)</f>
        <v>29000000</v>
      </c>
      <c r="M7" s="34">
        <f>SUM(M8:M8)</f>
        <v>29000000</v>
      </c>
    </row>
    <row r="8" spans="2:13">
      <c r="B8" s="875">
        <v>630</v>
      </c>
      <c r="C8" s="876"/>
      <c r="D8" s="877"/>
      <c r="E8" s="875">
        <v>48</v>
      </c>
      <c r="F8" s="877"/>
      <c r="G8" s="923" t="s">
        <v>430</v>
      </c>
      <c r="H8" s="876"/>
      <c r="I8" s="877"/>
      <c r="J8" s="282">
        <v>28000000</v>
      </c>
      <c r="K8" s="282">
        <v>28000000</v>
      </c>
      <c r="L8" s="282">
        <v>29000000</v>
      </c>
      <c r="M8" s="282">
        <v>29000000</v>
      </c>
    </row>
    <row r="9" spans="2:13">
      <c r="B9" s="872" t="s">
        <v>1598</v>
      </c>
      <c r="C9" s="873"/>
      <c r="D9" s="873"/>
      <c r="E9" s="873"/>
      <c r="F9" s="873"/>
      <c r="G9" s="873"/>
      <c r="H9" s="873"/>
      <c r="I9" s="874"/>
      <c r="J9" s="564">
        <f>SUM(J7)</f>
        <v>28000000</v>
      </c>
      <c r="K9" s="564">
        <f>SUM(K7)</f>
        <v>28000000</v>
      </c>
      <c r="L9" s="564">
        <f>SUM(L7)</f>
        <v>29000000</v>
      </c>
      <c r="M9" s="564">
        <f>SUM(M7)</f>
        <v>29000000</v>
      </c>
    </row>
    <row r="13" spans="2:13">
      <c r="B13" s="925" t="s">
        <v>1608</v>
      </c>
      <c r="C13" s="925"/>
      <c r="D13" s="925"/>
      <c r="E13" s="925"/>
      <c r="F13" s="925"/>
      <c r="G13" s="925"/>
      <c r="H13" s="925"/>
      <c r="I13" s="925"/>
      <c r="J13" s="925"/>
      <c r="K13" s="925"/>
      <c r="L13" s="925"/>
      <c r="M13" s="925"/>
    </row>
    <row r="14" spans="2:13">
      <c r="B14" s="887" t="s">
        <v>1607</v>
      </c>
      <c r="C14" s="888"/>
      <c r="D14" s="888"/>
      <c r="E14" s="888"/>
      <c r="F14" s="888"/>
      <c r="G14" s="888"/>
      <c r="H14" s="888"/>
      <c r="I14" s="888"/>
      <c r="J14" s="888"/>
      <c r="K14" s="888"/>
      <c r="L14" s="888"/>
      <c r="M14" s="889"/>
    </row>
    <row r="15" spans="2:13">
      <c r="B15" s="891" t="s">
        <v>1597</v>
      </c>
      <c r="C15" s="892"/>
      <c r="D15" s="893"/>
      <c r="E15" s="891" t="s">
        <v>348</v>
      </c>
      <c r="F15" s="893"/>
      <c r="G15" s="900" t="s">
        <v>350</v>
      </c>
      <c r="H15" s="901"/>
      <c r="I15" s="902"/>
      <c r="J15" s="887" t="s">
        <v>1532</v>
      </c>
      <c r="K15" s="888"/>
      <c r="L15" s="888"/>
      <c r="M15" s="889"/>
    </row>
    <row r="16" spans="2:13">
      <c r="B16" s="894"/>
      <c r="C16" s="895"/>
      <c r="D16" s="896"/>
      <c r="E16" s="894"/>
      <c r="F16" s="896"/>
      <c r="G16" s="903"/>
      <c r="H16" s="904"/>
      <c r="I16" s="905"/>
      <c r="J16" s="887">
        <v>2015</v>
      </c>
      <c r="K16" s="889"/>
      <c r="L16" s="909">
        <v>2016</v>
      </c>
      <c r="M16" s="909">
        <v>2017</v>
      </c>
    </row>
    <row r="17" spans="2:13">
      <c r="B17" s="897"/>
      <c r="C17" s="898"/>
      <c r="D17" s="899"/>
      <c r="E17" s="897"/>
      <c r="F17" s="899"/>
      <c r="G17" s="906"/>
      <c r="H17" s="907"/>
      <c r="I17" s="908"/>
      <c r="J17" s="1" t="s">
        <v>356</v>
      </c>
      <c r="K17" s="1" t="s">
        <v>444</v>
      </c>
      <c r="L17" s="910"/>
      <c r="M17" s="910"/>
    </row>
    <row r="18" spans="2:13">
      <c r="B18" s="878" t="s">
        <v>714</v>
      </c>
      <c r="C18" s="879"/>
      <c r="D18" s="879"/>
      <c r="E18" s="879"/>
      <c r="F18" s="879"/>
      <c r="G18" s="879"/>
      <c r="H18" s="879"/>
      <c r="I18" s="880"/>
      <c r="J18" s="34">
        <f>SUM(J19:J19)</f>
        <v>13400000</v>
      </c>
      <c r="K18" s="34">
        <f>SUM(K19:K19)</f>
        <v>13400000</v>
      </c>
      <c r="L18" s="34">
        <f>SUM(L19:L19)</f>
        <v>14000000</v>
      </c>
      <c r="M18" s="34">
        <f>SUM(M19:M19)</f>
        <v>14000000</v>
      </c>
    </row>
    <row r="19" spans="2:13">
      <c r="B19" s="875">
        <v>630</v>
      </c>
      <c r="C19" s="876"/>
      <c r="D19" s="877"/>
      <c r="E19" s="875">
        <v>48</v>
      </c>
      <c r="F19" s="877"/>
      <c r="G19" s="923" t="s">
        <v>430</v>
      </c>
      <c r="H19" s="876"/>
      <c r="I19" s="877"/>
      <c r="J19" s="282">
        <v>13400000</v>
      </c>
      <c r="K19" s="282">
        <v>13400000</v>
      </c>
      <c r="L19" s="282">
        <v>14000000</v>
      </c>
      <c r="M19" s="282">
        <v>14000000</v>
      </c>
    </row>
    <row r="20" spans="2:13">
      <c r="B20" s="872" t="s">
        <v>1598</v>
      </c>
      <c r="C20" s="873"/>
      <c r="D20" s="873"/>
      <c r="E20" s="873"/>
      <c r="F20" s="873"/>
      <c r="G20" s="873"/>
      <c r="H20" s="873"/>
      <c r="I20" s="874"/>
      <c r="J20" s="564">
        <f>SUM(J18)</f>
        <v>13400000</v>
      </c>
      <c r="K20" s="564">
        <f>SUM(K18)</f>
        <v>13400000</v>
      </c>
      <c r="L20" s="564">
        <f>SUM(L18)</f>
        <v>14000000</v>
      </c>
      <c r="M20" s="564">
        <f>SUM(M18)</f>
        <v>14000000</v>
      </c>
    </row>
    <row r="23" spans="2:13">
      <c r="B23" s="930" t="s">
        <v>1609</v>
      </c>
      <c r="C23" s="930"/>
      <c r="D23" s="930"/>
      <c r="E23" s="930"/>
      <c r="F23" s="930"/>
      <c r="G23" s="930"/>
      <c r="H23" s="930"/>
      <c r="I23" s="930"/>
      <c r="J23" s="930"/>
      <c r="K23" s="930"/>
      <c r="L23" s="930"/>
      <c r="M23" s="930"/>
    </row>
    <row r="24" spans="2:13">
      <c r="B24" s="887" t="s">
        <v>1607</v>
      </c>
      <c r="C24" s="888"/>
      <c r="D24" s="888"/>
      <c r="E24" s="888"/>
      <c r="F24" s="888"/>
      <c r="G24" s="888"/>
      <c r="H24" s="888"/>
      <c r="I24" s="888"/>
      <c r="J24" s="888"/>
      <c r="K24" s="888"/>
      <c r="L24" s="888"/>
      <c r="M24" s="889"/>
    </row>
    <row r="25" spans="2:13">
      <c r="B25" s="891" t="s">
        <v>1597</v>
      </c>
      <c r="C25" s="892"/>
      <c r="D25" s="893"/>
      <c r="E25" s="891" t="s">
        <v>348</v>
      </c>
      <c r="F25" s="893"/>
      <c r="G25" s="900" t="s">
        <v>350</v>
      </c>
      <c r="H25" s="901"/>
      <c r="I25" s="902"/>
      <c r="J25" s="887" t="s">
        <v>1532</v>
      </c>
      <c r="K25" s="888"/>
      <c r="L25" s="888"/>
      <c r="M25" s="889"/>
    </row>
    <row r="26" spans="2:13">
      <c r="B26" s="894"/>
      <c r="C26" s="895"/>
      <c r="D26" s="896"/>
      <c r="E26" s="894"/>
      <c r="F26" s="896"/>
      <c r="G26" s="903"/>
      <c r="H26" s="904"/>
      <c r="I26" s="905"/>
      <c r="J26" s="887">
        <v>2015</v>
      </c>
      <c r="K26" s="889"/>
      <c r="L26" s="909">
        <v>2016</v>
      </c>
      <c r="M26" s="909">
        <v>2017</v>
      </c>
    </row>
    <row r="27" spans="2:13">
      <c r="B27" s="897"/>
      <c r="C27" s="898"/>
      <c r="D27" s="899"/>
      <c r="E27" s="897"/>
      <c r="F27" s="899"/>
      <c r="G27" s="906"/>
      <c r="H27" s="907"/>
      <c r="I27" s="908"/>
      <c r="J27" s="1" t="s">
        <v>356</v>
      </c>
      <c r="K27" s="1" t="s">
        <v>444</v>
      </c>
      <c r="L27" s="910"/>
      <c r="M27" s="910"/>
    </row>
    <row r="28" spans="2:13">
      <c r="B28" s="878" t="s">
        <v>714</v>
      </c>
      <c r="C28" s="879"/>
      <c r="D28" s="879"/>
      <c r="E28" s="879"/>
      <c r="F28" s="879"/>
      <c r="G28" s="879"/>
      <c r="H28" s="879"/>
      <c r="I28" s="880"/>
      <c r="J28" s="34">
        <f>SUM(J29:J30)</f>
        <v>10752000</v>
      </c>
      <c r="K28" s="34">
        <f>SUM(K29:K30)</f>
        <v>232935000</v>
      </c>
      <c r="L28" s="34">
        <f>SUM(L29:L30)</f>
        <v>236500000</v>
      </c>
      <c r="M28" s="34">
        <f>SUM(M29:M30)</f>
        <v>236500000</v>
      </c>
    </row>
    <row r="29" spans="2:13">
      <c r="B29" s="875">
        <v>630</v>
      </c>
      <c r="C29" s="876"/>
      <c r="D29" s="877"/>
      <c r="E29" s="875">
        <v>40</v>
      </c>
      <c r="F29" s="877"/>
      <c r="G29" s="923" t="s">
        <v>391</v>
      </c>
      <c r="H29" s="926"/>
      <c r="I29" s="927"/>
      <c r="J29" s="282">
        <v>10527000</v>
      </c>
      <c r="K29" s="282">
        <v>7935000</v>
      </c>
      <c r="L29" s="282">
        <v>11500000</v>
      </c>
      <c r="M29" s="282">
        <v>11500000</v>
      </c>
    </row>
    <row r="30" spans="2:13" ht="32.25" customHeight="1">
      <c r="B30" s="875">
        <v>630</v>
      </c>
      <c r="C30" s="876"/>
      <c r="D30" s="877"/>
      <c r="E30" s="875">
        <v>43</v>
      </c>
      <c r="F30" s="877"/>
      <c r="G30" s="931" t="s">
        <v>1610</v>
      </c>
      <c r="H30" s="932"/>
      <c r="I30" s="933"/>
      <c r="J30" s="282">
        <v>225000</v>
      </c>
      <c r="K30" s="282">
        <v>225000000</v>
      </c>
      <c r="L30" s="282">
        <v>225000000</v>
      </c>
      <c r="M30" s="282">
        <v>225000000</v>
      </c>
    </row>
    <row r="31" spans="2:13">
      <c r="B31" s="872" t="s">
        <v>1598</v>
      </c>
      <c r="C31" s="873"/>
      <c r="D31" s="873"/>
      <c r="E31" s="873"/>
      <c r="F31" s="873"/>
      <c r="G31" s="873"/>
      <c r="H31" s="873"/>
      <c r="I31" s="874"/>
      <c r="J31" s="564">
        <f>SUM(J28)</f>
        <v>10752000</v>
      </c>
      <c r="K31" s="564">
        <f>SUM(K28)</f>
        <v>232935000</v>
      </c>
      <c r="L31" s="564">
        <f>SUM(L28)</f>
        <v>236500000</v>
      </c>
      <c r="M31" s="564">
        <f>SUM(M28)</f>
        <v>236500000</v>
      </c>
    </row>
    <row r="35" spans="2:13">
      <c r="B35" s="890" t="s">
        <v>1535</v>
      </c>
      <c r="C35" s="890"/>
      <c r="D35" s="890"/>
      <c r="E35" s="890"/>
      <c r="F35" s="890"/>
      <c r="G35" s="890"/>
      <c r="H35" s="890"/>
      <c r="I35" s="890"/>
      <c r="J35" s="890"/>
      <c r="K35" s="890"/>
      <c r="L35" s="890"/>
      <c r="M35" s="890"/>
    </row>
    <row r="36" spans="2:13">
      <c r="B36" s="887" t="s">
        <v>1607</v>
      </c>
      <c r="C36" s="888"/>
      <c r="D36" s="888"/>
      <c r="E36" s="888"/>
      <c r="F36" s="888"/>
      <c r="G36" s="888"/>
      <c r="H36" s="888"/>
      <c r="I36" s="888"/>
      <c r="J36" s="888"/>
      <c r="K36" s="888"/>
      <c r="L36" s="888"/>
      <c r="M36" s="889"/>
    </row>
    <row r="37" spans="2:13">
      <c r="B37" s="891" t="s">
        <v>1597</v>
      </c>
      <c r="C37" s="892"/>
      <c r="D37" s="893"/>
      <c r="E37" s="891" t="s">
        <v>348</v>
      </c>
      <c r="F37" s="893"/>
      <c r="G37" s="900" t="s">
        <v>350</v>
      </c>
      <c r="H37" s="901"/>
      <c r="I37" s="902"/>
      <c r="J37" s="887" t="s">
        <v>1532</v>
      </c>
      <c r="K37" s="888"/>
      <c r="L37" s="888"/>
      <c r="M37" s="889"/>
    </row>
    <row r="38" spans="2:13">
      <c r="B38" s="894"/>
      <c r="C38" s="895"/>
      <c r="D38" s="896"/>
      <c r="E38" s="894"/>
      <c r="F38" s="896"/>
      <c r="G38" s="903"/>
      <c r="H38" s="904"/>
      <c r="I38" s="905"/>
      <c r="J38" s="887">
        <v>2015</v>
      </c>
      <c r="K38" s="889"/>
      <c r="L38" s="909">
        <v>2016</v>
      </c>
      <c r="M38" s="909">
        <v>2017</v>
      </c>
    </row>
    <row r="39" spans="2:13">
      <c r="B39" s="897"/>
      <c r="C39" s="898"/>
      <c r="D39" s="899"/>
      <c r="E39" s="897"/>
      <c r="F39" s="899"/>
      <c r="G39" s="906"/>
      <c r="H39" s="907"/>
      <c r="I39" s="908"/>
      <c r="J39" s="1" t="s">
        <v>356</v>
      </c>
      <c r="K39" s="1" t="s">
        <v>444</v>
      </c>
      <c r="L39" s="910"/>
      <c r="M39" s="910"/>
    </row>
    <row r="40" spans="2:13">
      <c r="B40" s="878" t="s">
        <v>714</v>
      </c>
      <c r="C40" s="879"/>
      <c r="D40" s="879"/>
      <c r="E40" s="879"/>
      <c r="F40" s="879"/>
      <c r="G40" s="879"/>
      <c r="H40" s="879"/>
      <c r="I40" s="880"/>
      <c r="J40" s="34">
        <f>SUM(J41:J41)</f>
        <v>4797000</v>
      </c>
      <c r="K40" s="34">
        <f>SUM(K41:K41)</f>
        <v>4797000</v>
      </c>
      <c r="L40" s="34">
        <f>SUM(L41:L41)</f>
        <v>5000000</v>
      </c>
      <c r="M40" s="34">
        <f>SUM(M41:M41)</f>
        <v>5000000</v>
      </c>
    </row>
    <row r="41" spans="2:13">
      <c r="B41" s="875">
        <v>785</v>
      </c>
      <c r="C41" s="876"/>
      <c r="D41" s="877"/>
      <c r="E41" s="875">
        <v>42</v>
      </c>
      <c r="F41" s="877"/>
      <c r="G41" s="923" t="s">
        <v>394</v>
      </c>
      <c r="H41" s="876"/>
      <c r="I41" s="877"/>
      <c r="J41" s="282">
        <v>4797000</v>
      </c>
      <c r="K41" s="282">
        <v>4797000</v>
      </c>
      <c r="L41" s="282">
        <v>5000000</v>
      </c>
      <c r="M41" s="282">
        <v>5000000</v>
      </c>
    </row>
    <row r="42" spans="2:13">
      <c r="B42" s="872" t="s">
        <v>1598</v>
      </c>
      <c r="C42" s="873"/>
      <c r="D42" s="873"/>
      <c r="E42" s="873"/>
      <c r="F42" s="873"/>
      <c r="G42" s="873"/>
      <c r="H42" s="873"/>
      <c r="I42" s="874"/>
      <c r="J42" s="564">
        <f>SUM(J40)</f>
        <v>4797000</v>
      </c>
      <c r="K42" s="564">
        <f>SUM(K40)</f>
        <v>4797000</v>
      </c>
      <c r="L42" s="564">
        <f>SUM(L40)</f>
        <v>5000000</v>
      </c>
      <c r="M42" s="564">
        <f>SUM(M40)</f>
        <v>5000000</v>
      </c>
    </row>
    <row r="46" spans="2:13">
      <c r="B46" s="890" t="s">
        <v>1559</v>
      </c>
      <c r="C46" s="890"/>
      <c r="D46" s="890"/>
      <c r="E46" s="890"/>
      <c r="F46" s="890"/>
      <c r="G46" s="890"/>
      <c r="H46" s="890"/>
      <c r="I46" s="890"/>
      <c r="J46" s="890"/>
      <c r="K46" s="890"/>
      <c r="L46" s="890"/>
      <c r="M46" s="890"/>
    </row>
    <row r="47" spans="2:13">
      <c r="B47" s="887" t="s">
        <v>1607</v>
      </c>
      <c r="C47" s="888"/>
      <c r="D47" s="888"/>
      <c r="E47" s="888"/>
      <c r="F47" s="888"/>
      <c r="G47" s="888"/>
      <c r="H47" s="888"/>
      <c r="I47" s="888"/>
      <c r="J47" s="888"/>
      <c r="K47" s="888"/>
      <c r="L47" s="888"/>
      <c r="M47" s="889"/>
    </row>
    <row r="48" spans="2:13">
      <c r="B48" s="891" t="s">
        <v>1597</v>
      </c>
      <c r="C48" s="892"/>
      <c r="D48" s="893"/>
      <c r="E48" s="891" t="s">
        <v>348</v>
      </c>
      <c r="F48" s="893"/>
      <c r="G48" s="900" t="s">
        <v>350</v>
      </c>
      <c r="H48" s="901"/>
      <c r="I48" s="902"/>
      <c r="J48" s="887" t="s">
        <v>1532</v>
      </c>
      <c r="K48" s="888"/>
      <c r="L48" s="888"/>
      <c r="M48" s="889"/>
    </row>
    <row r="49" spans="2:13">
      <c r="B49" s="894"/>
      <c r="C49" s="895"/>
      <c r="D49" s="896"/>
      <c r="E49" s="894"/>
      <c r="F49" s="896"/>
      <c r="G49" s="903"/>
      <c r="H49" s="904"/>
      <c r="I49" s="905"/>
      <c r="J49" s="887">
        <v>2015</v>
      </c>
      <c r="K49" s="889"/>
      <c r="L49" s="909">
        <v>2016</v>
      </c>
      <c r="M49" s="909">
        <v>2017</v>
      </c>
    </row>
    <row r="50" spans="2:13">
      <c r="B50" s="897"/>
      <c r="C50" s="898"/>
      <c r="D50" s="899"/>
      <c r="E50" s="897"/>
      <c r="F50" s="899"/>
      <c r="G50" s="906"/>
      <c r="H50" s="907"/>
      <c r="I50" s="908"/>
      <c r="J50" s="1" t="s">
        <v>356</v>
      </c>
      <c r="K50" s="1" t="s">
        <v>444</v>
      </c>
      <c r="L50" s="910"/>
      <c r="M50" s="910"/>
    </row>
    <row r="51" spans="2:13">
      <c r="B51" s="878" t="s">
        <v>714</v>
      </c>
      <c r="C51" s="879"/>
      <c r="D51" s="879"/>
      <c r="E51" s="879"/>
      <c r="F51" s="879"/>
      <c r="G51" s="879"/>
      <c r="H51" s="879"/>
      <c r="I51" s="880"/>
      <c r="J51" s="34">
        <f>SUM(J52:J52)</f>
        <v>3200000</v>
      </c>
      <c r="K51" s="34">
        <f>SUM(K52:K52)</f>
        <v>3200000</v>
      </c>
      <c r="L51" s="34">
        <f>SUM(L52:L52)</f>
        <v>3200000</v>
      </c>
      <c r="M51" s="34">
        <f>SUM(M52:M52)</f>
        <v>3200000</v>
      </c>
    </row>
    <row r="52" spans="2:13">
      <c r="B52" s="875">
        <v>631</v>
      </c>
      <c r="C52" s="876"/>
      <c r="D52" s="877"/>
      <c r="E52" s="875">
        <v>40</v>
      </c>
      <c r="F52" s="877"/>
      <c r="G52" s="923" t="s">
        <v>391</v>
      </c>
      <c r="H52" s="876"/>
      <c r="I52" s="877"/>
      <c r="J52" s="282">
        <v>3200000</v>
      </c>
      <c r="K52" s="282">
        <v>3200000</v>
      </c>
      <c r="L52" s="282">
        <v>3200000</v>
      </c>
      <c r="M52" s="282">
        <v>3200000</v>
      </c>
    </row>
    <row r="53" spans="2:13">
      <c r="B53" s="872" t="s">
        <v>1598</v>
      </c>
      <c r="C53" s="873"/>
      <c r="D53" s="873"/>
      <c r="E53" s="873"/>
      <c r="F53" s="873"/>
      <c r="G53" s="873"/>
      <c r="H53" s="873"/>
      <c r="I53" s="874"/>
      <c r="J53" s="564">
        <f>SUM(J51)</f>
        <v>3200000</v>
      </c>
      <c r="K53" s="564">
        <f>SUM(K51)</f>
        <v>3200000</v>
      </c>
      <c r="L53" s="564">
        <f>SUM(L51)</f>
        <v>3200000</v>
      </c>
      <c r="M53" s="564">
        <f>SUM(M51)</f>
        <v>3200000</v>
      </c>
    </row>
  </sheetData>
  <mergeCells count="73">
    <mergeCell ref="B13:M13"/>
    <mergeCell ref="B2:M2"/>
    <mergeCell ref="B3:M3"/>
    <mergeCell ref="B4:D6"/>
    <mergeCell ref="E4:F6"/>
    <mergeCell ref="G4:I6"/>
    <mergeCell ref="J4:M4"/>
    <mergeCell ref="J5:K5"/>
    <mergeCell ref="L5:L6"/>
    <mergeCell ref="M5:M6"/>
    <mergeCell ref="B7:I7"/>
    <mergeCell ref="B8:D8"/>
    <mergeCell ref="E8:F8"/>
    <mergeCell ref="G8:I8"/>
    <mergeCell ref="B9:I9"/>
    <mergeCell ref="B23:M23"/>
    <mergeCell ref="B14:M14"/>
    <mergeCell ref="B15:D17"/>
    <mergeCell ref="E15:F17"/>
    <mergeCell ref="G15:I17"/>
    <mergeCell ref="J15:M15"/>
    <mergeCell ref="J16:K16"/>
    <mergeCell ref="L16:L17"/>
    <mergeCell ref="M16:M17"/>
    <mergeCell ref="B18:I18"/>
    <mergeCell ref="B19:D19"/>
    <mergeCell ref="E19:F19"/>
    <mergeCell ref="G19:I19"/>
    <mergeCell ref="B20:I20"/>
    <mergeCell ref="B24:M24"/>
    <mergeCell ref="B25:D27"/>
    <mergeCell ref="E25:F27"/>
    <mergeCell ref="G25:I27"/>
    <mergeCell ref="J25:M25"/>
    <mergeCell ref="J26:K26"/>
    <mergeCell ref="L26:L27"/>
    <mergeCell ref="M26:M27"/>
    <mergeCell ref="B28:I28"/>
    <mergeCell ref="B29:D29"/>
    <mergeCell ref="E29:F29"/>
    <mergeCell ref="G29:I29"/>
    <mergeCell ref="B30:D30"/>
    <mergeCell ref="E30:F30"/>
    <mergeCell ref="G30:I30"/>
    <mergeCell ref="B46:M46"/>
    <mergeCell ref="B31:I31"/>
    <mergeCell ref="B35:M35"/>
    <mergeCell ref="B36:M36"/>
    <mergeCell ref="B37:D39"/>
    <mergeCell ref="E37:F39"/>
    <mergeCell ref="G37:I39"/>
    <mergeCell ref="J37:M37"/>
    <mergeCell ref="J38:K38"/>
    <mergeCell ref="L38:L39"/>
    <mergeCell ref="M38:M39"/>
    <mergeCell ref="B40:I40"/>
    <mergeCell ref="B41:D41"/>
    <mergeCell ref="E41:F41"/>
    <mergeCell ref="G41:I41"/>
    <mergeCell ref="B42:I42"/>
    <mergeCell ref="B47:M47"/>
    <mergeCell ref="B48:D50"/>
    <mergeCell ref="E48:F50"/>
    <mergeCell ref="G48:I50"/>
    <mergeCell ref="J48:M48"/>
    <mergeCell ref="J49:K49"/>
    <mergeCell ref="L49:L50"/>
    <mergeCell ref="M49:M50"/>
    <mergeCell ref="B51:I51"/>
    <mergeCell ref="B52:D52"/>
    <mergeCell ref="E52:F52"/>
    <mergeCell ref="G52:I52"/>
    <mergeCell ref="B53:I53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>
  <dimension ref="B2:M135"/>
  <sheetViews>
    <sheetView topLeftCell="A127" workbookViewId="0">
      <selection activeCell="G16" sqref="G16:I18"/>
    </sheetView>
  </sheetViews>
  <sheetFormatPr defaultRowHeight="15"/>
  <cols>
    <col min="10" max="13" width="11.140625" bestFit="1" customWidth="1"/>
  </cols>
  <sheetData>
    <row r="2" spans="2:13">
      <c r="B2" s="890" t="s">
        <v>1611</v>
      </c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</row>
    <row r="3" spans="2:13">
      <c r="B3" s="887" t="s">
        <v>1612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9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426">
        <f>SUM(J8:J10)</f>
        <v>360000000</v>
      </c>
      <c r="K7" s="426">
        <f>SUM(K8,K9,K10)</f>
        <v>308000000</v>
      </c>
      <c r="L7" s="426">
        <f>SUM(L8:L10)</f>
        <v>148291000</v>
      </c>
      <c r="M7" s="426">
        <f>SUM(M8:M10)</f>
        <v>0</v>
      </c>
    </row>
    <row r="8" spans="2:13">
      <c r="B8" s="875">
        <v>630</v>
      </c>
      <c r="C8" s="876"/>
      <c r="D8" s="877"/>
      <c r="E8" s="875">
        <v>42</v>
      </c>
      <c r="F8" s="877"/>
      <c r="G8" s="884" t="s">
        <v>394</v>
      </c>
      <c r="H8" s="885"/>
      <c r="I8" s="886"/>
      <c r="J8" s="282">
        <v>0</v>
      </c>
      <c r="K8" s="282">
        <v>5700000</v>
      </c>
      <c r="L8" s="282">
        <v>0</v>
      </c>
      <c r="M8" s="282">
        <v>0</v>
      </c>
    </row>
    <row r="9" spans="2:13">
      <c r="B9" s="881">
        <v>630</v>
      </c>
      <c r="C9" s="882"/>
      <c r="D9" s="883"/>
      <c r="E9" s="881">
        <v>46</v>
      </c>
      <c r="F9" s="883"/>
      <c r="G9" s="875" t="s">
        <v>396</v>
      </c>
      <c r="H9" s="876"/>
      <c r="I9" s="877"/>
      <c r="J9" s="282">
        <v>0</v>
      </c>
      <c r="K9" s="282">
        <v>3683000</v>
      </c>
      <c r="L9" s="282">
        <v>0</v>
      </c>
      <c r="M9" s="282">
        <v>0</v>
      </c>
    </row>
    <row r="10" spans="2:13">
      <c r="B10" s="875">
        <v>630</v>
      </c>
      <c r="C10" s="876"/>
      <c r="D10" s="877"/>
      <c r="E10" s="875">
        <v>48</v>
      </c>
      <c r="F10" s="877"/>
      <c r="G10" s="923" t="s">
        <v>430</v>
      </c>
      <c r="H10" s="876"/>
      <c r="I10" s="877"/>
      <c r="J10" s="282">
        <v>360000000</v>
      </c>
      <c r="K10" s="282">
        <v>298617000</v>
      </c>
      <c r="L10" s="282">
        <v>148291000</v>
      </c>
      <c r="M10" s="282">
        <v>0</v>
      </c>
    </row>
    <row r="11" spans="2:13">
      <c r="B11" s="872" t="s">
        <v>1598</v>
      </c>
      <c r="C11" s="873"/>
      <c r="D11" s="873"/>
      <c r="E11" s="873"/>
      <c r="F11" s="873"/>
      <c r="G11" s="873"/>
      <c r="H11" s="873"/>
      <c r="I11" s="874"/>
      <c r="J11" s="564">
        <f>SUM(J7)</f>
        <v>360000000</v>
      </c>
      <c r="K11" s="564">
        <f>SUM(K7)</f>
        <v>308000000</v>
      </c>
      <c r="L11" s="564">
        <f>SUM(L7)</f>
        <v>148291000</v>
      </c>
      <c r="M11" s="564">
        <f>SUM(M7)</f>
        <v>0</v>
      </c>
    </row>
    <row r="14" spans="2:13">
      <c r="B14" s="890" t="s">
        <v>1613</v>
      </c>
      <c r="C14" s="890"/>
      <c r="D14" s="890"/>
      <c r="E14" s="890"/>
      <c r="F14" s="890"/>
      <c r="G14" s="890"/>
      <c r="H14" s="890"/>
      <c r="I14" s="890"/>
      <c r="J14" s="890"/>
      <c r="K14" s="890"/>
      <c r="L14" s="890"/>
      <c r="M14" s="890"/>
    </row>
    <row r="15" spans="2:13">
      <c r="B15" s="887" t="s">
        <v>1612</v>
      </c>
      <c r="C15" s="888"/>
      <c r="D15" s="888"/>
      <c r="E15" s="888"/>
      <c r="F15" s="888"/>
      <c r="G15" s="888"/>
      <c r="H15" s="888"/>
      <c r="I15" s="888"/>
      <c r="J15" s="888"/>
      <c r="K15" s="888"/>
      <c r="L15" s="888"/>
      <c r="M15" s="889"/>
    </row>
    <row r="16" spans="2:13">
      <c r="B16" s="891" t="s">
        <v>1597</v>
      </c>
      <c r="C16" s="892"/>
      <c r="D16" s="893"/>
      <c r="E16" s="891" t="s">
        <v>348</v>
      </c>
      <c r="F16" s="893"/>
      <c r="G16" s="900" t="s">
        <v>350</v>
      </c>
      <c r="H16" s="901"/>
      <c r="I16" s="902"/>
      <c r="J16" s="887" t="s">
        <v>1532</v>
      </c>
      <c r="K16" s="888"/>
      <c r="L16" s="888"/>
      <c r="M16" s="889"/>
    </row>
    <row r="17" spans="2:13">
      <c r="B17" s="894"/>
      <c r="C17" s="895"/>
      <c r="D17" s="896"/>
      <c r="E17" s="894"/>
      <c r="F17" s="896"/>
      <c r="G17" s="903"/>
      <c r="H17" s="904"/>
      <c r="I17" s="905"/>
      <c r="J17" s="887">
        <v>2015</v>
      </c>
      <c r="K17" s="889"/>
      <c r="L17" s="909">
        <v>2016</v>
      </c>
      <c r="M17" s="909">
        <v>2017</v>
      </c>
    </row>
    <row r="18" spans="2:13">
      <c r="B18" s="897"/>
      <c r="C18" s="898"/>
      <c r="D18" s="899"/>
      <c r="E18" s="897"/>
      <c r="F18" s="899"/>
      <c r="G18" s="906"/>
      <c r="H18" s="907"/>
      <c r="I18" s="908"/>
      <c r="J18" s="1" t="s">
        <v>356</v>
      </c>
      <c r="K18" s="1" t="s">
        <v>444</v>
      </c>
      <c r="L18" s="910"/>
      <c r="M18" s="910"/>
    </row>
    <row r="19" spans="2:13">
      <c r="B19" s="878" t="s">
        <v>714</v>
      </c>
      <c r="C19" s="879"/>
      <c r="D19" s="879"/>
      <c r="E19" s="879"/>
      <c r="F19" s="879"/>
      <c r="G19" s="879"/>
      <c r="H19" s="879"/>
      <c r="I19" s="880"/>
      <c r="J19" s="34">
        <f>SUM(J20:J20)</f>
        <v>90000000</v>
      </c>
      <c r="K19" s="34">
        <f>SUM(K20:K20)</f>
        <v>72000000</v>
      </c>
      <c r="L19" s="34">
        <f>SUM(L20:L20)</f>
        <v>183000000</v>
      </c>
      <c r="M19" s="34">
        <f>SUM(M20:M20)</f>
        <v>144000000</v>
      </c>
    </row>
    <row r="20" spans="2:13">
      <c r="B20" s="875">
        <v>630</v>
      </c>
      <c r="C20" s="876"/>
      <c r="D20" s="877"/>
      <c r="E20" s="875">
        <v>42</v>
      </c>
      <c r="F20" s="877"/>
      <c r="G20" s="923" t="s">
        <v>394</v>
      </c>
      <c r="H20" s="876"/>
      <c r="I20" s="877"/>
      <c r="J20" s="282">
        <v>90000000</v>
      </c>
      <c r="K20" s="282">
        <v>72000000</v>
      </c>
      <c r="L20" s="282">
        <v>183000000</v>
      </c>
      <c r="M20" s="282">
        <v>144000000</v>
      </c>
    </row>
    <row r="21" spans="2:13">
      <c r="B21" s="872" t="s">
        <v>1598</v>
      </c>
      <c r="C21" s="873"/>
      <c r="D21" s="873"/>
      <c r="E21" s="873"/>
      <c r="F21" s="873"/>
      <c r="G21" s="873"/>
      <c r="H21" s="873"/>
      <c r="I21" s="874"/>
      <c r="J21" s="564">
        <f>SUM(J19)</f>
        <v>90000000</v>
      </c>
      <c r="K21" s="564">
        <f>SUM(K19)</f>
        <v>72000000</v>
      </c>
      <c r="L21" s="564">
        <f>SUM(L19)</f>
        <v>183000000</v>
      </c>
      <c r="M21" s="564">
        <f>SUM(M19)</f>
        <v>144000000</v>
      </c>
    </row>
    <row r="25" spans="2:13">
      <c r="B25" s="890" t="s">
        <v>1535</v>
      </c>
      <c r="C25" s="890"/>
      <c r="D25" s="890"/>
      <c r="E25" s="890"/>
      <c r="F25" s="890"/>
      <c r="G25" s="890"/>
      <c r="H25" s="890"/>
      <c r="I25" s="890"/>
      <c r="J25" s="890"/>
      <c r="K25" s="890"/>
      <c r="L25" s="890"/>
      <c r="M25" s="890"/>
    </row>
    <row r="26" spans="2:13">
      <c r="B26" s="887" t="s">
        <v>1612</v>
      </c>
      <c r="C26" s="888"/>
      <c r="D26" s="888"/>
      <c r="E26" s="888"/>
      <c r="F26" s="888"/>
      <c r="G26" s="888"/>
      <c r="H26" s="888"/>
      <c r="I26" s="888"/>
      <c r="J26" s="888"/>
      <c r="K26" s="888"/>
      <c r="L26" s="888"/>
      <c r="M26" s="889"/>
    </row>
    <row r="27" spans="2:13">
      <c r="B27" s="891" t="s">
        <v>1597</v>
      </c>
      <c r="C27" s="892"/>
      <c r="D27" s="893"/>
      <c r="E27" s="891" t="s">
        <v>348</v>
      </c>
      <c r="F27" s="893"/>
      <c r="G27" s="900" t="s">
        <v>350</v>
      </c>
      <c r="H27" s="901"/>
      <c r="I27" s="902"/>
      <c r="J27" s="887" t="s">
        <v>1532</v>
      </c>
      <c r="K27" s="888"/>
      <c r="L27" s="888"/>
      <c r="M27" s="889"/>
    </row>
    <row r="28" spans="2:13">
      <c r="B28" s="894"/>
      <c r="C28" s="895"/>
      <c r="D28" s="896"/>
      <c r="E28" s="894"/>
      <c r="F28" s="896"/>
      <c r="G28" s="903"/>
      <c r="H28" s="904"/>
      <c r="I28" s="905"/>
      <c r="J28" s="887">
        <v>2015</v>
      </c>
      <c r="K28" s="889"/>
      <c r="L28" s="909">
        <v>2016</v>
      </c>
      <c r="M28" s="909">
        <v>2017</v>
      </c>
    </row>
    <row r="29" spans="2:13">
      <c r="B29" s="897"/>
      <c r="C29" s="898"/>
      <c r="D29" s="899"/>
      <c r="E29" s="897"/>
      <c r="F29" s="899"/>
      <c r="G29" s="906"/>
      <c r="H29" s="907"/>
      <c r="I29" s="908"/>
      <c r="J29" s="1" t="s">
        <v>356</v>
      </c>
      <c r="K29" s="1" t="s">
        <v>444</v>
      </c>
      <c r="L29" s="910"/>
      <c r="M29" s="910"/>
    </row>
    <row r="30" spans="2:13">
      <c r="B30" s="878" t="s">
        <v>714</v>
      </c>
      <c r="C30" s="879"/>
      <c r="D30" s="879"/>
      <c r="E30" s="879"/>
      <c r="F30" s="879"/>
      <c r="G30" s="879"/>
      <c r="H30" s="879"/>
      <c r="I30" s="880"/>
      <c r="J30" s="34">
        <f>SUM(J31:J31)</f>
        <v>43481000</v>
      </c>
      <c r="K30" s="34">
        <f>SUM(K31:K31)</f>
        <v>100841000</v>
      </c>
      <c r="L30" s="34">
        <f>SUM(L31:L31)</f>
        <v>137590000</v>
      </c>
      <c r="M30" s="34">
        <f>SUM(M31:M31)</f>
        <v>183511000</v>
      </c>
    </row>
    <row r="31" spans="2:13">
      <c r="B31" s="875">
        <v>630</v>
      </c>
      <c r="C31" s="876"/>
      <c r="D31" s="877"/>
      <c r="E31" s="875">
        <v>42</v>
      </c>
      <c r="F31" s="877"/>
      <c r="G31" s="884" t="s">
        <v>394</v>
      </c>
      <c r="H31" s="885"/>
      <c r="I31" s="886"/>
      <c r="J31" s="282">
        <v>43481000</v>
      </c>
      <c r="K31" s="282">
        <v>100841000</v>
      </c>
      <c r="L31" s="282">
        <v>137590000</v>
      </c>
      <c r="M31" s="282">
        <v>183511000</v>
      </c>
    </row>
    <row r="32" spans="2:13">
      <c r="B32" s="878" t="s">
        <v>725</v>
      </c>
      <c r="C32" s="879"/>
      <c r="D32" s="879"/>
      <c r="E32" s="879"/>
      <c r="F32" s="879"/>
      <c r="G32" s="879"/>
      <c r="H32" s="879"/>
      <c r="I32" s="880"/>
      <c r="J32" s="34">
        <f>SUM(J33:J33)</f>
        <v>0</v>
      </c>
      <c r="K32" s="34">
        <f>SUM(K33:K33)</f>
        <v>11348000</v>
      </c>
      <c r="L32" s="34">
        <f>SUM(L33:L33)</f>
        <v>0</v>
      </c>
      <c r="M32" s="34">
        <f>SUM(M33:M33)</f>
        <v>0</v>
      </c>
    </row>
    <row r="33" spans="2:13">
      <c r="B33" s="875">
        <v>785</v>
      </c>
      <c r="C33" s="876"/>
      <c r="D33" s="877"/>
      <c r="E33" s="875">
        <v>42</v>
      </c>
      <c r="F33" s="877"/>
      <c r="G33" s="884" t="s">
        <v>394</v>
      </c>
      <c r="H33" s="885"/>
      <c r="I33" s="886"/>
      <c r="J33" s="282">
        <v>0</v>
      </c>
      <c r="K33" s="282">
        <v>11348000</v>
      </c>
      <c r="L33" s="282">
        <v>0</v>
      </c>
      <c r="M33" s="282">
        <v>0</v>
      </c>
    </row>
    <row r="34" spans="2:13">
      <c r="B34" s="872" t="s">
        <v>1598</v>
      </c>
      <c r="C34" s="873"/>
      <c r="D34" s="873"/>
      <c r="E34" s="873"/>
      <c r="F34" s="873"/>
      <c r="G34" s="873"/>
      <c r="H34" s="873"/>
      <c r="I34" s="874"/>
      <c r="J34" s="564">
        <f>SUM(J30,J32)</f>
        <v>43481000</v>
      </c>
      <c r="K34" s="564">
        <f>SUM(K30,K32)</f>
        <v>112189000</v>
      </c>
      <c r="L34" s="564">
        <f>SUM(L30,L32)</f>
        <v>137590000</v>
      </c>
      <c r="M34" s="564">
        <f>SUM(M30,M32)</f>
        <v>183511000</v>
      </c>
    </row>
    <row r="37" spans="2:13">
      <c r="B37" s="930" t="s">
        <v>1614</v>
      </c>
      <c r="C37" s="930"/>
      <c r="D37" s="930"/>
      <c r="E37" s="930"/>
      <c r="F37" s="930"/>
      <c r="G37" s="930"/>
      <c r="H37" s="930"/>
      <c r="I37" s="930"/>
      <c r="J37" s="930"/>
      <c r="K37" s="930"/>
      <c r="L37" s="930"/>
      <c r="M37" s="930"/>
    </row>
    <row r="38" spans="2:13">
      <c r="B38" s="887" t="s">
        <v>1612</v>
      </c>
      <c r="C38" s="888"/>
      <c r="D38" s="888"/>
      <c r="E38" s="888"/>
      <c r="F38" s="888"/>
      <c r="G38" s="888"/>
      <c r="H38" s="888"/>
      <c r="I38" s="888"/>
      <c r="J38" s="888"/>
      <c r="K38" s="888"/>
      <c r="L38" s="888"/>
      <c r="M38" s="889"/>
    </row>
    <row r="39" spans="2:13">
      <c r="B39" s="891" t="s">
        <v>1597</v>
      </c>
      <c r="C39" s="892"/>
      <c r="D39" s="893"/>
      <c r="E39" s="891" t="s">
        <v>348</v>
      </c>
      <c r="F39" s="893"/>
      <c r="G39" s="900" t="s">
        <v>350</v>
      </c>
      <c r="H39" s="901"/>
      <c r="I39" s="902"/>
      <c r="J39" s="887" t="s">
        <v>1532</v>
      </c>
      <c r="K39" s="888"/>
      <c r="L39" s="888"/>
      <c r="M39" s="889"/>
    </row>
    <row r="40" spans="2:13">
      <c r="B40" s="894"/>
      <c r="C40" s="895"/>
      <c r="D40" s="896"/>
      <c r="E40" s="894"/>
      <c r="F40" s="896"/>
      <c r="G40" s="903"/>
      <c r="H40" s="904"/>
      <c r="I40" s="905"/>
      <c r="J40" s="887">
        <v>2015</v>
      </c>
      <c r="K40" s="889"/>
      <c r="L40" s="909">
        <v>2016</v>
      </c>
      <c r="M40" s="909">
        <v>2017</v>
      </c>
    </row>
    <row r="41" spans="2:13">
      <c r="B41" s="897"/>
      <c r="C41" s="898"/>
      <c r="D41" s="899"/>
      <c r="E41" s="897"/>
      <c r="F41" s="899"/>
      <c r="G41" s="906"/>
      <c r="H41" s="907"/>
      <c r="I41" s="908"/>
      <c r="J41" s="1" t="s">
        <v>356</v>
      </c>
      <c r="K41" s="1" t="s">
        <v>444</v>
      </c>
      <c r="L41" s="910"/>
      <c r="M41" s="910"/>
    </row>
    <row r="42" spans="2:13">
      <c r="B42" s="878" t="s">
        <v>714</v>
      </c>
      <c r="C42" s="879"/>
      <c r="D42" s="879"/>
      <c r="E42" s="879"/>
      <c r="F42" s="879"/>
      <c r="G42" s="879"/>
      <c r="H42" s="879"/>
      <c r="I42" s="880"/>
      <c r="J42" s="34">
        <f>SUM(J43:J44)</f>
        <v>2327000</v>
      </c>
      <c r="K42" s="34">
        <f>SUM(K43:K44)</f>
        <v>2327000</v>
      </c>
      <c r="L42" s="34">
        <f>SUM(L43:L44)</f>
        <v>3827000</v>
      </c>
      <c r="M42" s="34">
        <f>SUM(M43:M44)</f>
        <v>3827000</v>
      </c>
    </row>
    <row r="43" spans="2:13">
      <c r="B43" s="875">
        <v>630</v>
      </c>
      <c r="C43" s="876"/>
      <c r="D43" s="877"/>
      <c r="E43" s="875">
        <v>42</v>
      </c>
      <c r="F43" s="877"/>
      <c r="G43" s="923" t="s">
        <v>394</v>
      </c>
      <c r="H43" s="926"/>
      <c r="I43" s="927"/>
      <c r="J43" s="282">
        <v>0</v>
      </c>
      <c r="K43" s="282">
        <v>0</v>
      </c>
      <c r="L43" s="282">
        <v>1500000</v>
      </c>
      <c r="M43" s="282">
        <v>1500000</v>
      </c>
    </row>
    <row r="44" spans="2:13">
      <c r="B44" s="875">
        <v>631</v>
      </c>
      <c r="C44" s="876"/>
      <c r="D44" s="877"/>
      <c r="E44" s="875">
        <v>40</v>
      </c>
      <c r="F44" s="877"/>
      <c r="G44" s="923" t="s">
        <v>391</v>
      </c>
      <c r="H44" s="928"/>
      <c r="I44" s="929"/>
      <c r="J44" s="282">
        <v>2327000</v>
      </c>
      <c r="K44" s="282">
        <v>2327000</v>
      </c>
      <c r="L44" s="282">
        <v>2327000</v>
      </c>
      <c r="M44" s="282">
        <v>2327000</v>
      </c>
    </row>
    <row r="45" spans="2:13">
      <c r="B45" s="872" t="s">
        <v>1598</v>
      </c>
      <c r="C45" s="873"/>
      <c r="D45" s="873"/>
      <c r="E45" s="873"/>
      <c r="F45" s="873"/>
      <c r="G45" s="873"/>
      <c r="H45" s="873"/>
      <c r="I45" s="874"/>
      <c r="J45" s="564">
        <f>SUM(J42)</f>
        <v>2327000</v>
      </c>
      <c r="K45" s="564">
        <f>SUM(K42)</f>
        <v>2327000</v>
      </c>
      <c r="L45" s="564">
        <f>SUM(L42)</f>
        <v>3827000</v>
      </c>
      <c r="M45" s="564">
        <f>SUM(M42)</f>
        <v>3827000</v>
      </c>
    </row>
    <row r="48" spans="2:13">
      <c r="B48" s="930" t="s">
        <v>1615</v>
      </c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30"/>
    </row>
    <row r="49" spans="2:13">
      <c r="B49" s="887" t="s">
        <v>1612</v>
      </c>
      <c r="C49" s="888"/>
      <c r="D49" s="888"/>
      <c r="E49" s="888"/>
      <c r="F49" s="888"/>
      <c r="G49" s="888"/>
      <c r="H49" s="888"/>
      <c r="I49" s="888"/>
      <c r="J49" s="888"/>
      <c r="K49" s="888"/>
      <c r="L49" s="888"/>
      <c r="M49" s="889"/>
    </row>
    <row r="50" spans="2:13">
      <c r="B50" s="891" t="s">
        <v>1597</v>
      </c>
      <c r="C50" s="892"/>
      <c r="D50" s="893"/>
      <c r="E50" s="891" t="s">
        <v>348</v>
      </c>
      <c r="F50" s="893"/>
      <c r="G50" s="900" t="s">
        <v>350</v>
      </c>
      <c r="H50" s="901"/>
      <c r="I50" s="902"/>
      <c r="J50" s="887" t="s">
        <v>1532</v>
      </c>
      <c r="K50" s="888"/>
      <c r="L50" s="888"/>
      <c r="M50" s="889"/>
    </row>
    <row r="51" spans="2:13">
      <c r="B51" s="894"/>
      <c r="C51" s="895"/>
      <c r="D51" s="896"/>
      <c r="E51" s="894"/>
      <c r="F51" s="896"/>
      <c r="G51" s="903"/>
      <c r="H51" s="904"/>
      <c r="I51" s="905"/>
      <c r="J51" s="887">
        <v>2015</v>
      </c>
      <c r="K51" s="889"/>
      <c r="L51" s="909">
        <v>2016</v>
      </c>
      <c r="M51" s="909">
        <v>2017</v>
      </c>
    </row>
    <row r="52" spans="2:13">
      <c r="B52" s="897"/>
      <c r="C52" s="898"/>
      <c r="D52" s="899"/>
      <c r="E52" s="897"/>
      <c r="F52" s="899"/>
      <c r="G52" s="906"/>
      <c r="H52" s="907"/>
      <c r="I52" s="908"/>
      <c r="J52" s="1" t="s">
        <v>356</v>
      </c>
      <c r="K52" s="1" t="s">
        <v>444</v>
      </c>
      <c r="L52" s="910"/>
      <c r="M52" s="910"/>
    </row>
    <row r="53" spans="2:13">
      <c r="B53" s="878" t="s">
        <v>714</v>
      </c>
      <c r="C53" s="879"/>
      <c r="D53" s="879"/>
      <c r="E53" s="879"/>
      <c r="F53" s="879"/>
      <c r="G53" s="879"/>
      <c r="H53" s="879"/>
      <c r="I53" s="880"/>
      <c r="J53" s="34">
        <f>SUM(J54:J55)</f>
        <v>142000000</v>
      </c>
      <c r="K53" s="34">
        <f>SUM(K54:K55)</f>
        <v>142000000</v>
      </c>
      <c r="L53" s="34">
        <f>SUM(L54:L55)</f>
        <v>160000000</v>
      </c>
      <c r="M53" s="34">
        <f>SUM(M54:M55)</f>
        <v>180000000</v>
      </c>
    </row>
    <row r="54" spans="2:13">
      <c r="B54" s="875">
        <v>630</v>
      </c>
      <c r="C54" s="876"/>
      <c r="D54" s="877"/>
      <c r="E54" s="875">
        <v>46</v>
      </c>
      <c r="F54" s="877"/>
      <c r="G54" s="923" t="s">
        <v>396</v>
      </c>
      <c r="H54" s="926"/>
      <c r="I54" s="927"/>
      <c r="J54" s="282">
        <v>0</v>
      </c>
      <c r="K54" s="282">
        <v>11017000</v>
      </c>
      <c r="L54" s="282">
        <v>0</v>
      </c>
      <c r="M54" s="282">
        <v>0</v>
      </c>
    </row>
    <row r="55" spans="2:13">
      <c r="B55" s="875">
        <v>630</v>
      </c>
      <c r="C55" s="876"/>
      <c r="D55" s="877"/>
      <c r="E55" s="875">
        <v>48</v>
      </c>
      <c r="F55" s="877"/>
      <c r="G55" s="923" t="s">
        <v>430</v>
      </c>
      <c r="H55" s="928"/>
      <c r="I55" s="929"/>
      <c r="J55" s="282">
        <v>142000000</v>
      </c>
      <c r="K55" s="282">
        <v>130983000</v>
      </c>
      <c r="L55" s="282">
        <v>160000000</v>
      </c>
      <c r="M55" s="282">
        <v>180000000</v>
      </c>
    </row>
    <row r="56" spans="2:13">
      <c r="B56" s="872" t="s">
        <v>1598</v>
      </c>
      <c r="C56" s="873"/>
      <c r="D56" s="873"/>
      <c r="E56" s="873"/>
      <c r="F56" s="873"/>
      <c r="G56" s="873"/>
      <c r="H56" s="873"/>
      <c r="I56" s="874"/>
      <c r="J56" s="564">
        <f>SUM(J53)</f>
        <v>142000000</v>
      </c>
      <c r="K56" s="564">
        <f>SUM(K53)</f>
        <v>142000000</v>
      </c>
      <c r="L56" s="564">
        <f>SUM(L53)</f>
        <v>160000000</v>
      </c>
      <c r="M56" s="564">
        <f>SUM(M53)</f>
        <v>180000000</v>
      </c>
    </row>
    <row r="59" spans="2:13">
      <c r="B59" s="890" t="s">
        <v>1616</v>
      </c>
      <c r="C59" s="890"/>
      <c r="D59" s="890"/>
      <c r="E59" s="890"/>
      <c r="F59" s="890"/>
      <c r="G59" s="890"/>
      <c r="H59" s="890"/>
      <c r="I59" s="890"/>
      <c r="J59" s="890"/>
      <c r="K59" s="890"/>
      <c r="L59" s="890"/>
      <c r="M59" s="890"/>
    </row>
    <row r="60" spans="2:13">
      <c r="B60" s="887" t="s">
        <v>1612</v>
      </c>
      <c r="C60" s="888"/>
      <c r="D60" s="888"/>
      <c r="E60" s="888"/>
      <c r="F60" s="888"/>
      <c r="G60" s="888"/>
      <c r="H60" s="888"/>
      <c r="I60" s="888"/>
      <c r="J60" s="888"/>
      <c r="K60" s="888"/>
      <c r="L60" s="888"/>
      <c r="M60" s="889"/>
    </row>
    <row r="61" spans="2:13">
      <c r="B61" s="891" t="s">
        <v>1597</v>
      </c>
      <c r="C61" s="892"/>
      <c r="D61" s="893"/>
      <c r="E61" s="891" t="s">
        <v>348</v>
      </c>
      <c r="F61" s="893"/>
      <c r="G61" s="900" t="s">
        <v>350</v>
      </c>
      <c r="H61" s="901"/>
      <c r="I61" s="902"/>
      <c r="J61" s="887" t="s">
        <v>1532</v>
      </c>
      <c r="K61" s="888"/>
      <c r="L61" s="888"/>
      <c r="M61" s="889"/>
    </row>
    <row r="62" spans="2:13">
      <c r="B62" s="894"/>
      <c r="C62" s="895"/>
      <c r="D62" s="896"/>
      <c r="E62" s="894"/>
      <c r="F62" s="896"/>
      <c r="G62" s="903"/>
      <c r="H62" s="904"/>
      <c r="I62" s="905"/>
      <c r="J62" s="887">
        <v>2015</v>
      </c>
      <c r="K62" s="889"/>
      <c r="L62" s="909">
        <v>2016</v>
      </c>
      <c r="M62" s="909">
        <v>2017</v>
      </c>
    </row>
    <row r="63" spans="2:13">
      <c r="B63" s="897"/>
      <c r="C63" s="898"/>
      <c r="D63" s="899"/>
      <c r="E63" s="897"/>
      <c r="F63" s="899"/>
      <c r="G63" s="906"/>
      <c r="H63" s="907"/>
      <c r="I63" s="908"/>
      <c r="J63" s="1" t="s">
        <v>356</v>
      </c>
      <c r="K63" s="1" t="s">
        <v>444</v>
      </c>
      <c r="L63" s="910"/>
      <c r="M63" s="910"/>
    </row>
    <row r="64" spans="2:13">
      <c r="B64" s="878" t="s">
        <v>714</v>
      </c>
      <c r="C64" s="879"/>
      <c r="D64" s="879"/>
      <c r="E64" s="879"/>
      <c r="F64" s="879"/>
      <c r="G64" s="879"/>
      <c r="H64" s="879"/>
      <c r="I64" s="880"/>
      <c r="J64" s="34">
        <f>SUM(J65:J65)</f>
        <v>30000000</v>
      </c>
      <c r="K64" s="34">
        <f>SUM(K65:K65)</f>
        <v>25500000</v>
      </c>
      <c r="L64" s="34">
        <f>SUM(L65:L65)</f>
        <v>30000000</v>
      </c>
      <c r="M64" s="34">
        <f>SUM(M65:M65)</f>
        <v>40000000</v>
      </c>
    </row>
    <row r="65" spans="2:13">
      <c r="B65" s="875">
        <v>630</v>
      </c>
      <c r="C65" s="876"/>
      <c r="D65" s="877"/>
      <c r="E65" s="875">
        <v>48</v>
      </c>
      <c r="F65" s="877"/>
      <c r="G65" s="923" t="s">
        <v>430</v>
      </c>
      <c r="H65" s="876"/>
      <c r="I65" s="877"/>
      <c r="J65" s="282">
        <v>30000000</v>
      </c>
      <c r="K65" s="282">
        <v>25500000</v>
      </c>
      <c r="L65" s="282">
        <v>30000000</v>
      </c>
      <c r="M65" s="282">
        <v>40000000</v>
      </c>
    </row>
    <row r="66" spans="2:13">
      <c r="B66" s="872" t="s">
        <v>1598</v>
      </c>
      <c r="C66" s="873"/>
      <c r="D66" s="873"/>
      <c r="E66" s="873"/>
      <c r="F66" s="873"/>
      <c r="G66" s="873"/>
      <c r="H66" s="873"/>
      <c r="I66" s="874"/>
      <c r="J66" s="564">
        <f>SUM(J64)</f>
        <v>30000000</v>
      </c>
      <c r="K66" s="564">
        <f>SUM(K64)</f>
        <v>25500000</v>
      </c>
      <c r="L66" s="564">
        <f>SUM(L64)</f>
        <v>30000000</v>
      </c>
      <c r="M66" s="564">
        <f>SUM(M64)</f>
        <v>40000000</v>
      </c>
    </row>
    <row r="70" spans="2:13">
      <c r="B70" s="890" t="s">
        <v>1617</v>
      </c>
      <c r="C70" s="890"/>
      <c r="D70" s="890"/>
      <c r="E70" s="890"/>
      <c r="F70" s="890"/>
      <c r="G70" s="890"/>
      <c r="H70" s="890"/>
      <c r="I70" s="890"/>
      <c r="J70" s="890"/>
      <c r="K70" s="890"/>
      <c r="L70" s="890"/>
      <c r="M70" s="890"/>
    </row>
    <row r="71" spans="2:13">
      <c r="B71" s="887" t="s">
        <v>1612</v>
      </c>
      <c r="C71" s="888"/>
      <c r="D71" s="888"/>
      <c r="E71" s="888"/>
      <c r="F71" s="888"/>
      <c r="G71" s="888"/>
      <c r="H71" s="888"/>
      <c r="I71" s="888"/>
      <c r="J71" s="888"/>
      <c r="K71" s="888"/>
      <c r="L71" s="888"/>
      <c r="M71" s="889"/>
    </row>
    <row r="72" spans="2:13">
      <c r="B72" s="891" t="s">
        <v>1597</v>
      </c>
      <c r="C72" s="892"/>
      <c r="D72" s="893"/>
      <c r="E72" s="891" t="s">
        <v>348</v>
      </c>
      <c r="F72" s="893"/>
      <c r="G72" s="900" t="s">
        <v>350</v>
      </c>
      <c r="H72" s="901"/>
      <c r="I72" s="902"/>
      <c r="J72" s="887" t="s">
        <v>1532</v>
      </c>
      <c r="K72" s="888"/>
      <c r="L72" s="888"/>
      <c r="M72" s="889"/>
    </row>
    <row r="73" spans="2:13">
      <c r="B73" s="894"/>
      <c r="C73" s="895"/>
      <c r="D73" s="896"/>
      <c r="E73" s="894"/>
      <c r="F73" s="896"/>
      <c r="G73" s="903"/>
      <c r="H73" s="904"/>
      <c r="I73" s="905"/>
      <c r="J73" s="887">
        <v>2015</v>
      </c>
      <c r="K73" s="889"/>
      <c r="L73" s="909">
        <v>2016</v>
      </c>
      <c r="M73" s="909">
        <v>2017</v>
      </c>
    </row>
    <row r="74" spans="2:13">
      <c r="B74" s="897"/>
      <c r="C74" s="898"/>
      <c r="D74" s="899"/>
      <c r="E74" s="897"/>
      <c r="F74" s="899"/>
      <c r="G74" s="906"/>
      <c r="H74" s="907"/>
      <c r="I74" s="908"/>
      <c r="J74" s="1" t="s">
        <v>356</v>
      </c>
      <c r="K74" s="1" t="s">
        <v>444</v>
      </c>
      <c r="L74" s="910"/>
      <c r="M74" s="910"/>
    </row>
    <row r="75" spans="2:13">
      <c r="B75" s="878" t="s">
        <v>714</v>
      </c>
      <c r="C75" s="879"/>
      <c r="D75" s="879"/>
      <c r="E75" s="879"/>
      <c r="F75" s="879"/>
      <c r="G75" s="879"/>
      <c r="H75" s="879"/>
      <c r="I75" s="880"/>
      <c r="J75" s="34">
        <f>SUM(J76:J77)</f>
        <v>103072000</v>
      </c>
      <c r="K75" s="34">
        <f>SUM(K76:K77)</f>
        <v>103072000</v>
      </c>
      <c r="L75" s="34">
        <f>SUM(L76:L77)</f>
        <v>154500000</v>
      </c>
      <c r="M75" s="34">
        <f>SUM(M76:M77)</f>
        <v>154500000</v>
      </c>
    </row>
    <row r="76" spans="2:13">
      <c r="B76" s="875">
        <v>630</v>
      </c>
      <c r="C76" s="876"/>
      <c r="D76" s="877"/>
      <c r="E76" s="875">
        <v>42</v>
      </c>
      <c r="F76" s="877"/>
      <c r="G76" s="884" t="s">
        <v>394</v>
      </c>
      <c r="H76" s="885"/>
      <c r="I76" s="886"/>
      <c r="J76" s="282">
        <v>3895000</v>
      </c>
      <c r="K76" s="282">
        <v>3895000</v>
      </c>
      <c r="L76" s="282">
        <v>4000000</v>
      </c>
      <c r="M76" s="282">
        <v>4000000</v>
      </c>
    </row>
    <row r="77" spans="2:13">
      <c r="B77" s="881">
        <v>630</v>
      </c>
      <c r="C77" s="882"/>
      <c r="D77" s="883"/>
      <c r="E77" s="881">
        <v>48</v>
      </c>
      <c r="F77" s="883"/>
      <c r="G77" s="875" t="s">
        <v>430</v>
      </c>
      <c r="H77" s="876"/>
      <c r="I77" s="877"/>
      <c r="J77" s="282">
        <v>99177000</v>
      </c>
      <c r="K77" s="282">
        <v>99177000</v>
      </c>
      <c r="L77" s="282">
        <v>150500000</v>
      </c>
      <c r="M77" s="282">
        <v>150500000</v>
      </c>
    </row>
    <row r="78" spans="2:13">
      <c r="B78" s="878" t="s">
        <v>725</v>
      </c>
      <c r="C78" s="879"/>
      <c r="D78" s="879"/>
      <c r="E78" s="879"/>
      <c r="F78" s="879"/>
      <c r="G78" s="879"/>
      <c r="H78" s="879"/>
      <c r="I78" s="880"/>
      <c r="J78" s="34">
        <f>SUM(J79:J80)</f>
        <v>100000000</v>
      </c>
      <c r="K78" s="34">
        <f>SUM(K79:K80)</f>
        <v>284500000</v>
      </c>
      <c r="L78" s="34">
        <f>SUM(L79:L80)</f>
        <v>240825000</v>
      </c>
      <c r="M78" s="34">
        <f>SUM(M79:M80)</f>
        <v>669000000</v>
      </c>
    </row>
    <row r="79" spans="2:13">
      <c r="B79" s="875">
        <v>785</v>
      </c>
      <c r="C79" s="876"/>
      <c r="D79" s="877"/>
      <c r="E79" s="875">
        <v>42</v>
      </c>
      <c r="F79" s="877"/>
      <c r="G79" s="884" t="s">
        <v>394</v>
      </c>
      <c r="H79" s="885"/>
      <c r="I79" s="886"/>
      <c r="J79" s="282">
        <v>3000000</v>
      </c>
      <c r="K79" s="282">
        <v>3000000</v>
      </c>
      <c r="L79" s="282">
        <v>8000000</v>
      </c>
      <c r="M79" s="282">
        <v>8000000</v>
      </c>
    </row>
    <row r="80" spans="2:13">
      <c r="B80" s="881">
        <v>785</v>
      </c>
      <c r="C80" s="882"/>
      <c r="D80" s="883"/>
      <c r="E80" s="881">
        <v>48</v>
      </c>
      <c r="F80" s="883"/>
      <c r="G80" s="875" t="s">
        <v>430</v>
      </c>
      <c r="H80" s="876"/>
      <c r="I80" s="877"/>
      <c r="J80" s="282">
        <v>97000000</v>
      </c>
      <c r="K80" s="282">
        <v>281500000</v>
      </c>
      <c r="L80" s="282">
        <v>232825000</v>
      </c>
      <c r="M80" s="282">
        <v>661000000</v>
      </c>
    </row>
    <row r="81" spans="2:13">
      <c r="B81" s="872" t="s">
        <v>1598</v>
      </c>
      <c r="C81" s="873"/>
      <c r="D81" s="873"/>
      <c r="E81" s="873"/>
      <c r="F81" s="873"/>
      <c r="G81" s="873"/>
      <c r="H81" s="873"/>
      <c r="I81" s="874"/>
      <c r="J81" s="564">
        <f>SUM(J75,J78)</f>
        <v>203072000</v>
      </c>
      <c r="K81" s="564">
        <f>SUM(K75,K78)</f>
        <v>387572000</v>
      </c>
      <c r="L81" s="564">
        <f>SUM(L75,L78)</f>
        <v>395325000</v>
      </c>
      <c r="M81" s="564">
        <f>SUM(M75,M78)</f>
        <v>823500000</v>
      </c>
    </row>
    <row r="84" spans="2:13">
      <c r="B84" s="890" t="s">
        <v>1618</v>
      </c>
      <c r="C84" s="890"/>
      <c r="D84" s="890"/>
      <c r="E84" s="890"/>
      <c r="F84" s="890"/>
      <c r="G84" s="890"/>
      <c r="H84" s="890"/>
      <c r="I84" s="890"/>
      <c r="J84" s="890"/>
      <c r="K84" s="890"/>
      <c r="L84" s="890"/>
      <c r="M84" s="890"/>
    </row>
    <row r="85" spans="2:13">
      <c r="B85" s="887" t="s">
        <v>1612</v>
      </c>
      <c r="C85" s="888"/>
      <c r="D85" s="888"/>
      <c r="E85" s="888"/>
      <c r="F85" s="888"/>
      <c r="G85" s="888"/>
      <c r="H85" s="888"/>
      <c r="I85" s="888"/>
      <c r="J85" s="888"/>
      <c r="K85" s="888"/>
      <c r="L85" s="888"/>
      <c r="M85" s="889"/>
    </row>
    <row r="86" spans="2:13">
      <c r="B86" s="891" t="s">
        <v>1597</v>
      </c>
      <c r="C86" s="892"/>
      <c r="D86" s="893"/>
      <c r="E86" s="891" t="s">
        <v>348</v>
      </c>
      <c r="F86" s="893"/>
      <c r="G86" s="900" t="s">
        <v>350</v>
      </c>
      <c r="H86" s="901"/>
      <c r="I86" s="902"/>
      <c r="J86" s="887" t="s">
        <v>1532</v>
      </c>
      <c r="K86" s="888"/>
      <c r="L86" s="888"/>
      <c r="M86" s="889"/>
    </row>
    <row r="87" spans="2:13">
      <c r="B87" s="894"/>
      <c r="C87" s="895"/>
      <c r="D87" s="896"/>
      <c r="E87" s="894"/>
      <c r="F87" s="896"/>
      <c r="G87" s="903"/>
      <c r="H87" s="904"/>
      <c r="I87" s="905"/>
      <c r="J87" s="887">
        <v>2015</v>
      </c>
      <c r="K87" s="889"/>
      <c r="L87" s="909">
        <v>2016</v>
      </c>
      <c r="M87" s="909">
        <v>2017</v>
      </c>
    </row>
    <row r="88" spans="2:13">
      <c r="B88" s="897"/>
      <c r="C88" s="898"/>
      <c r="D88" s="899"/>
      <c r="E88" s="897"/>
      <c r="F88" s="899"/>
      <c r="G88" s="906"/>
      <c r="H88" s="907"/>
      <c r="I88" s="908"/>
      <c r="J88" s="1" t="s">
        <v>356</v>
      </c>
      <c r="K88" s="1" t="s">
        <v>444</v>
      </c>
      <c r="L88" s="910"/>
      <c r="M88" s="910"/>
    </row>
    <row r="89" spans="2:13">
      <c r="B89" s="878" t="s">
        <v>714</v>
      </c>
      <c r="C89" s="879"/>
      <c r="D89" s="879"/>
      <c r="E89" s="879"/>
      <c r="F89" s="879"/>
      <c r="G89" s="879"/>
      <c r="H89" s="879"/>
      <c r="I89" s="880"/>
      <c r="J89" s="34">
        <f>SUM(J90:J90)</f>
        <v>40000000</v>
      </c>
      <c r="K89" s="34">
        <f>SUM(K90:K90)</f>
        <v>40000000</v>
      </c>
      <c r="L89" s="34">
        <f>SUM(L90:L90)</f>
        <v>60000000</v>
      </c>
      <c r="M89" s="34">
        <f>SUM(M90:M90)</f>
        <v>70000000</v>
      </c>
    </row>
    <row r="90" spans="2:13">
      <c r="B90" s="875">
        <v>630</v>
      </c>
      <c r="C90" s="876"/>
      <c r="D90" s="877"/>
      <c r="E90" s="875">
        <v>48</v>
      </c>
      <c r="F90" s="877"/>
      <c r="G90" s="923" t="s">
        <v>430</v>
      </c>
      <c r="H90" s="876"/>
      <c r="I90" s="877"/>
      <c r="J90" s="282">
        <v>40000000</v>
      </c>
      <c r="K90" s="282">
        <v>40000000</v>
      </c>
      <c r="L90" s="282">
        <v>60000000</v>
      </c>
      <c r="M90" s="282">
        <v>70000000</v>
      </c>
    </row>
    <row r="91" spans="2:13">
      <c r="B91" s="872" t="s">
        <v>1598</v>
      </c>
      <c r="C91" s="873"/>
      <c r="D91" s="873"/>
      <c r="E91" s="873"/>
      <c r="F91" s="873"/>
      <c r="G91" s="873"/>
      <c r="H91" s="873"/>
      <c r="I91" s="874"/>
      <c r="J91" s="564">
        <f>SUM(J89)</f>
        <v>40000000</v>
      </c>
      <c r="K91" s="564">
        <f>SUM(K89)</f>
        <v>40000000</v>
      </c>
      <c r="L91" s="564">
        <f>SUM(L89)</f>
        <v>60000000</v>
      </c>
      <c r="M91" s="564">
        <f>SUM(M89)</f>
        <v>70000000</v>
      </c>
    </row>
    <row r="94" spans="2:13">
      <c r="B94" s="890" t="s">
        <v>1619</v>
      </c>
      <c r="C94" s="890"/>
      <c r="D94" s="890"/>
      <c r="E94" s="890"/>
      <c r="F94" s="890"/>
      <c r="G94" s="890"/>
      <c r="H94" s="890"/>
      <c r="I94" s="890"/>
      <c r="J94" s="890"/>
      <c r="K94" s="890"/>
      <c r="L94" s="890"/>
      <c r="M94" s="890"/>
    </row>
    <row r="95" spans="2:13">
      <c r="B95" s="887" t="s">
        <v>1612</v>
      </c>
      <c r="C95" s="888"/>
      <c r="D95" s="888"/>
      <c r="E95" s="888"/>
      <c r="F95" s="888"/>
      <c r="G95" s="888"/>
      <c r="H95" s="888"/>
      <c r="I95" s="888"/>
      <c r="J95" s="888"/>
      <c r="K95" s="888"/>
      <c r="L95" s="888"/>
      <c r="M95" s="889"/>
    </row>
    <row r="96" spans="2:13">
      <c r="B96" s="891" t="s">
        <v>1597</v>
      </c>
      <c r="C96" s="892"/>
      <c r="D96" s="893"/>
      <c r="E96" s="891" t="s">
        <v>348</v>
      </c>
      <c r="F96" s="893"/>
      <c r="G96" s="900" t="s">
        <v>350</v>
      </c>
      <c r="H96" s="901"/>
      <c r="I96" s="902"/>
      <c r="J96" s="887" t="s">
        <v>1532</v>
      </c>
      <c r="K96" s="888"/>
      <c r="L96" s="888"/>
      <c r="M96" s="889"/>
    </row>
    <row r="97" spans="2:13">
      <c r="B97" s="894"/>
      <c r="C97" s="895"/>
      <c r="D97" s="896"/>
      <c r="E97" s="894"/>
      <c r="F97" s="896"/>
      <c r="G97" s="903"/>
      <c r="H97" s="904"/>
      <c r="I97" s="905"/>
      <c r="J97" s="887">
        <v>2015</v>
      </c>
      <c r="K97" s="889"/>
      <c r="L97" s="909">
        <v>2016</v>
      </c>
      <c r="M97" s="909">
        <v>2017</v>
      </c>
    </row>
    <row r="98" spans="2:13">
      <c r="B98" s="897"/>
      <c r="C98" s="898"/>
      <c r="D98" s="899"/>
      <c r="E98" s="897"/>
      <c r="F98" s="899"/>
      <c r="G98" s="906"/>
      <c r="H98" s="907"/>
      <c r="I98" s="908"/>
      <c r="J98" s="1" t="s">
        <v>356</v>
      </c>
      <c r="K98" s="1" t="s">
        <v>444</v>
      </c>
      <c r="L98" s="910"/>
      <c r="M98" s="910"/>
    </row>
    <row r="99" spans="2:13">
      <c r="B99" s="878" t="s">
        <v>714</v>
      </c>
      <c r="C99" s="879"/>
      <c r="D99" s="879"/>
      <c r="E99" s="879"/>
      <c r="F99" s="879"/>
      <c r="G99" s="879"/>
      <c r="H99" s="879"/>
      <c r="I99" s="880"/>
      <c r="J99" s="34">
        <f>SUM(J100:J100)</f>
        <v>25000000</v>
      </c>
      <c r="K99" s="34">
        <f>SUM(K100:K100)</f>
        <v>25000000</v>
      </c>
      <c r="L99" s="34">
        <f>SUM(L100:L100)</f>
        <v>30000000</v>
      </c>
      <c r="M99" s="34">
        <f>SUM(M100:M100)</f>
        <v>40000000</v>
      </c>
    </row>
    <row r="100" spans="2:13">
      <c r="B100" s="875">
        <v>630</v>
      </c>
      <c r="C100" s="876"/>
      <c r="D100" s="877"/>
      <c r="E100" s="875">
        <v>48</v>
      </c>
      <c r="F100" s="877"/>
      <c r="G100" s="923" t="s">
        <v>430</v>
      </c>
      <c r="H100" s="876"/>
      <c r="I100" s="877"/>
      <c r="J100" s="282">
        <v>25000000</v>
      </c>
      <c r="K100" s="282">
        <v>25000000</v>
      </c>
      <c r="L100" s="282">
        <v>30000000</v>
      </c>
      <c r="M100" s="282">
        <v>40000000</v>
      </c>
    </row>
    <row r="101" spans="2:13">
      <c r="B101" s="872" t="s">
        <v>1598</v>
      </c>
      <c r="C101" s="873"/>
      <c r="D101" s="873"/>
      <c r="E101" s="873"/>
      <c r="F101" s="873"/>
      <c r="G101" s="873"/>
      <c r="H101" s="873"/>
      <c r="I101" s="874"/>
      <c r="J101" s="564">
        <f>SUM(J99)</f>
        <v>25000000</v>
      </c>
      <c r="K101" s="564">
        <f>SUM(K99)</f>
        <v>25000000</v>
      </c>
      <c r="L101" s="564">
        <f>SUM(L99)</f>
        <v>30000000</v>
      </c>
      <c r="M101" s="564">
        <f>SUM(M99)</f>
        <v>40000000</v>
      </c>
    </row>
    <row r="104" spans="2:13">
      <c r="B104" s="890" t="s">
        <v>1620</v>
      </c>
      <c r="C104" s="890"/>
      <c r="D104" s="890"/>
      <c r="E104" s="890"/>
      <c r="F104" s="890"/>
      <c r="G104" s="890"/>
      <c r="H104" s="890"/>
      <c r="I104" s="890"/>
      <c r="J104" s="890"/>
      <c r="K104" s="890"/>
      <c r="L104" s="890"/>
      <c r="M104" s="890"/>
    </row>
    <row r="105" spans="2:13">
      <c r="B105" s="887" t="s">
        <v>1612</v>
      </c>
      <c r="C105" s="888"/>
      <c r="D105" s="888"/>
      <c r="E105" s="888"/>
      <c r="F105" s="888"/>
      <c r="G105" s="888"/>
      <c r="H105" s="888"/>
      <c r="I105" s="888"/>
      <c r="J105" s="888"/>
      <c r="K105" s="888"/>
      <c r="L105" s="888"/>
      <c r="M105" s="889"/>
    </row>
    <row r="106" spans="2:13">
      <c r="B106" s="891" t="s">
        <v>1597</v>
      </c>
      <c r="C106" s="892"/>
      <c r="D106" s="893"/>
      <c r="E106" s="891" t="s">
        <v>348</v>
      </c>
      <c r="F106" s="893"/>
      <c r="G106" s="900" t="s">
        <v>350</v>
      </c>
      <c r="H106" s="901"/>
      <c r="I106" s="902"/>
      <c r="J106" s="887" t="s">
        <v>1532</v>
      </c>
      <c r="K106" s="888"/>
      <c r="L106" s="888"/>
      <c r="M106" s="889"/>
    </row>
    <row r="107" spans="2:13">
      <c r="B107" s="894"/>
      <c r="C107" s="895"/>
      <c r="D107" s="896"/>
      <c r="E107" s="894"/>
      <c r="F107" s="896"/>
      <c r="G107" s="903"/>
      <c r="H107" s="904"/>
      <c r="I107" s="905"/>
      <c r="J107" s="887">
        <v>2015</v>
      </c>
      <c r="K107" s="889"/>
      <c r="L107" s="909">
        <v>2016</v>
      </c>
      <c r="M107" s="909">
        <v>2017</v>
      </c>
    </row>
    <row r="108" spans="2:13">
      <c r="B108" s="897"/>
      <c r="C108" s="898"/>
      <c r="D108" s="899"/>
      <c r="E108" s="897"/>
      <c r="F108" s="899"/>
      <c r="G108" s="906"/>
      <c r="H108" s="907"/>
      <c r="I108" s="908"/>
      <c r="J108" s="1" t="s">
        <v>356</v>
      </c>
      <c r="K108" s="1" t="s">
        <v>444</v>
      </c>
      <c r="L108" s="910"/>
      <c r="M108" s="910"/>
    </row>
    <row r="109" spans="2:13">
      <c r="B109" s="878" t="s">
        <v>714</v>
      </c>
      <c r="C109" s="879"/>
      <c r="D109" s="879"/>
      <c r="E109" s="879"/>
      <c r="F109" s="879"/>
      <c r="G109" s="879"/>
      <c r="H109" s="879"/>
      <c r="I109" s="880"/>
      <c r="J109" s="34">
        <f>SUM(J110:J111)</f>
        <v>21279000</v>
      </c>
      <c r="K109" s="34">
        <f>SUM(K110:K111)</f>
        <v>21279000</v>
      </c>
      <c r="L109" s="34">
        <f>SUM(L110:L111)</f>
        <v>9150000</v>
      </c>
      <c r="M109" s="34">
        <f>SUM(M110:M111)</f>
        <v>12050000</v>
      </c>
    </row>
    <row r="110" spans="2:13">
      <c r="B110" s="875">
        <v>630</v>
      </c>
      <c r="C110" s="876"/>
      <c r="D110" s="877"/>
      <c r="E110" s="875">
        <v>42</v>
      </c>
      <c r="F110" s="877"/>
      <c r="G110" s="884" t="s">
        <v>394</v>
      </c>
      <c r="H110" s="885"/>
      <c r="I110" s="886"/>
      <c r="J110" s="282">
        <v>1050000</v>
      </c>
      <c r="K110" s="282">
        <v>1050000</v>
      </c>
      <c r="L110" s="282">
        <v>1050000</v>
      </c>
      <c r="M110" s="282">
        <v>1050000</v>
      </c>
    </row>
    <row r="111" spans="2:13">
      <c r="B111" s="881">
        <v>630</v>
      </c>
      <c r="C111" s="882"/>
      <c r="D111" s="883"/>
      <c r="E111" s="881">
        <v>48</v>
      </c>
      <c r="F111" s="883"/>
      <c r="G111" s="875" t="s">
        <v>430</v>
      </c>
      <c r="H111" s="876"/>
      <c r="I111" s="877"/>
      <c r="J111" s="282">
        <v>20229000</v>
      </c>
      <c r="K111" s="282">
        <v>20229000</v>
      </c>
      <c r="L111" s="282">
        <v>8100000</v>
      </c>
      <c r="M111" s="282">
        <v>11000000</v>
      </c>
    </row>
    <row r="112" spans="2:13">
      <c r="B112" s="878" t="s">
        <v>725</v>
      </c>
      <c r="C112" s="879"/>
      <c r="D112" s="879"/>
      <c r="E112" s="879"/>
      <c r="F112" s="879"/>
      <c r="G112" s="879"/>
      <c r="H112" s="879"/>
      <c r="I112" s="880"/>
      <c r="J112" s="34">
        <f>SUM(J113:J114)</f>
        <v>30210000</v>
      </c>
      <c r="K112" s="34">
        <f>SUM(K113:K114)</f>
        <v>30210000</v>
      </c>
      <c r="L112" s="34">
        <f>SUM(L113:L114)</f>
        <v>63600000</v>
      </c>
      <c r="M112" s="34">
        <f>SUM(M113:M114)</f>
        <v>114948000</v>
      </c>
    </row>
    <row r="113" spans="2:13">
      <c r="B113" s="875">
        <v>785</v>
      </c>
      <c r="C113" s="876"/>
      <c r="D113" s="877"/>
      <c r="E113" s="875">
        <v>42</v>
      </c>
      <c r="F113" s="877"/>
      <c r="G113" s="884" t="s">
        <v>394</v>
      </c>
      <c r="H113" s="885"/>
      <c r="I113" s="886"/>
      <c r="J113" s="282">
        <v>2300000</v>
      </c>
      <c r="K113" s="282">
        <v>2300000</v>
      </c>
      <c r="L113" s="282">
        <v>3600000</v>
      </c>
      <c r="M113" s="282">
        <v>3600000</v>
      </c>
    </row>
    <row r="114" spans="2:13">
      <c r="B114" s="881">
        <v>785</v>
      </c>
      <c r="C114" s="882"/>
      <c r="D114" s="883"/>
      <c r="E114" s="881">
        <v>48</v>
      </c>
      <c r="F114" s="883"/>
      <c r="G114" s="875" t="s">
        <v>430</v>
      </c>
      <c r="H114" s="876"/>
      <c r="I114" s="877"/>
      <c r="J114" s="282">
        <v>27910000</v>
      </c>
      <c r="K114" s="282">
        <v>27910000</v>
      </c>
      <c r="L114" s="282">
        <v>60000000</v>
      </c>
      <c r="M114" s="282">
        <v>111348000</v>
      </c>
    </row>
    <row r="115" spans="2:13">
      <c r="B115" s="872" t="s">
        <v>1598</v>
      </c>
      <c r="C115" s="873"/>
      <c r="D115" s="873"/>
      <c r="E115" s="873"/>
      <c r="F115" s="873"/>
      <c r="G115" s="873"/>
      <c r="H115" s="873"/>
      <c r="I115" s="874"/>
      <c r="J115" s="564">
        <f>SUM(J109,J112)</f>
        <v>51489000</v>
      </c>
      <c r="K115" s="564">
        <f>SUM(K109,K112)</f>
        <v>51489000</v>
      </c>
      <c r="L115" s="564">
        <f>SUM(L109,L112)</f>
        <v>72750000</v>
      </c>
      <c r="M115" s="564">
        <f>SUM(M109,M112)</f>
        <v>126998000</v>
      </c>
    </row>
    <row r="118" spans="2:13">
      <c r="B118" s="890" t="s">
        <v>1621</v>
      </c>
      <c r="C118" s="890"/>
      <c r="D118" s="890"/>
      <c r="E118" s="890"/>
      <c r="F118" s="890"/>
      <c r="G118" s="890"/>
      <c r="H118" s="890"/>
      <c r="I118" s="890"/>
      <c r="J118" s="890"/>
      <c r="K118" s="890"/>
      <c r="L118" s="890"/>
      <c r="M118" s="890"/>
    </row>
    <row r="119" spans="2:13">
      <c r="B119" s="887" t="s">
        <v>1612</v>
      </c>
      <c r="C119" s="888"/>
      <c r="D119" s="888"/>
      <c r="E119" s="888"/>
      <c r="F119" s="888"/>
      <c r="G119" s="888"/>
      <c r="H119" s="888"/>
      <c r="I119" s="888"/>
      <c r="J119" s="888"/>
      <c r="K119" s="888"/>
      <c r="L119" s="888"/>
      <c r="M119" s="889"/>
    </row>
    <row r="120" spans="2:13">
      <c r="B120" s="891" t="s">
        <v>1597</v>
      </c>
      <c r="C120" s="892"/>
      <c r="D120" s="893"/>
      <c r="E120" s="891" t="s">
        <v>348</v>
      </c>
      <c r="F120" s="893"/>
      <c r="G120" s="900" t="s">
        <v>350</v>
      </c>
      <c r="H120" s="901"/>
      <c r="I120" s="902"/>
      <c r="J120" s="887" t="s">
        <v>1532</v>
      </c>
      <c r="K120" s="888"/>
      <c r="L120" s="888"/>
      <c r="M120" s="889"/>
    </row>
    <row r="121" spans="2:13">
      <c r="B121" s="894"/>
      <c r="C121" s="895"/>
      <c r="D121" s="896"/>
      <c r="E121" s="894"/>
      <c r="F121" s="896"/>
      <c r="G121" s="903"/>
      <c r="H121" s="904"/>
      <c r="I121" s="905"/>
      <c r="J121" s="887">
        <v>2015</v>
      </c>
      <c r="K121" s="889"/>
      <c r="L121" s="909">
        <v>2016</v>
      </c>
      <c r="M121" s="909">
        <v>2017</v>
      </c>
    </row>
    <row r="122" spans="2:13">
      <c r="B122" s="897"/>
      <c r="C122" s="898"/>
      <c r="D122" s="899"/>
      <c r="E122" s="897"/>
      <c r="F122" s="899"/>
      <c r="G122" s="906"/>
      <c r="H122" s="907"/>
      <c r="I122" s="908"/>
      <c r="J122" s="1" t="s">
        <v>356</v>
      </c>
      <c r="K122" s="1" t="s">
        <v>444</v>
      </c>
      <c r="L122" s="910"/>
      <c r="M122" s="910"/>
    </row>
    <row r="123" spans="2:13">
      <c r="B123" s="878" t="s">
        <v>714</v>
      </c>
      <c r="C123" s="879"/>
      <c r="D123" s="879"/>
      <c r="E123" s="879"/>
      <c r="F123" s="879"/>
      <c r="G123" s="879"/>
      <c r="H123" s="879"/>
      <c r="I123" s="880"/>
      <c r="J123" s="34">
        <f>SUM(J124:J124)</f>
        <v>2600000</v>
      </c>
      <c r="K123" s="34">
        <f>SUM(K124:K124)</f>
        <v>2600000</v>
      </c>
      <c r="L123" s="34">
        <f>SUM(L124:L124)</f>
        <v>8000000</v>
      </c>
      <c r="M123" s="34">
        <f>SUM(M124:M124)</f>
        <v>8000000</v>
      </c>
    </row>
    <row r="124" spans="2:13">
      <c r="B124" s="875">
        <v>630</v>
      </c>
      <c r="C124" s="876"/>
      <c r="D124" s="877"/>
      <c r="E124" s="875">
        <v>48</v>
      </c>
      <c r="F124" s="877"/>
      <c r="G124" s="923" t="s">
        <v>430</v>
      </c>
      <c r="H124" s="876"/>
      <c r="I124" s="877"/>
      <c r="J124" s="282">
        <v>2600000</v>
      </c>
      <c r="K124" s="282">
        <v>2600000</v>
      </c>
      <c r="L124" s="282">
        <v>8000000</v>
      </c>
      <c r="M124" s="282">
        <v>8000000</v>
      </c>
    </row>
    <row r="125" spans="2:13">
      <c r="B125" s="872" t="s">
        <v>1598</v>
      </c>
      <c r="C125" s="873"/>
      <c r="D125" s="873"/>
      <c r="E125" s="873"/>
      <c r="F125" s="873"/>
      <c r="G125" s="873"/>
      <c r="H125" s="873"/>
      <c r="I125" s="874"/>
      <c r="J125" s="564">
        <f>SUM(J123)</f>
        <v>2600000</v>
      </c>
      <c r="K125" s="564">
        <f>SUM(K123)</f>
        <v>2600000</v>
      </c>
      <c r="L125" s="564">
        <f>SUM(L123)</f>
        <v>8000000</v>
      </c>
      <c r="M125" s="564">
        <f>SUM(M123)</f>
        <v>8000000</v>
      </c>
    </row>
    <row r="128" spans="2:13">
      <c r="B128" s="890" t="s">
        <v>1622</v>
      </c>
      <c r="C128" s="890"/>
      <c r="D128" s="890"/>
      <c r="E128" s="890"/>
      <c r="F128" s="890"/>
      <c r="G128" s="890"/>
      <c r="H128" s="890"/>
      <c r="I128" s="890"/>
      <c r="J128" s="890"/>
      <c r="K128" s="890"/>
      <c r="L128" s="890"/>
      <c r="M128" s="890"/>
    </row>
    <row r="129" spans="2:13">
      <c r="B129" s="887" t="s">
        <v>1612</v>
      </c>
      <c r="C129" s="888"/>
      <c r="D129" s="888"/>
      <c r="E129" s="888"/>
      <c r="F129" s="888"/>
      <c r="G129" s="888"/>
      <c r="H129" s="888"/>
      <c r="I129" s="888"/>
      <c r="J129" s="888"/>
      <c r="K129" s="888"/>
      <c r="L129" s="888"/>
      <c r="M129" s="889"/>
    </row>
    <row r="130" spans="2:13">
      <c r="B130" s="891" t="s">
        <v>1597</v>
      </c>
      <c r="C130" s="892"/>
      <c r="D130" s="893"/>
      <c r="E130" s="891" t="s">
        <v>348</v>
      </c>
      <c r="F130" s="893"/>
      <c r="G130" s="900" t="s">
        <v>350</v>
      </c>
      <c r="H130" s="901"/>
      <c r="I130" s="902"/>
      <c r="J130" s="887" t="s">
        <v>1532</v>
      </c>
      <c r="K130" s="888"/>
      <c r="L130" s="888"/>
      <c r="M130" s="889"/>
    </row>
    <row r="131" spans="2:13">
      <c r="B131" s="894"/>
      <c r="C131" s="895"/>
      <c r="D131" s="896"/>
      <c r="E131" s="894"/>
      <c r="F131" s="896"/>
      <c r="G131" s="903"/>
      <c r="H131" s="904"/>
      <c r="I131" s="905"/>
      <c r="J131" s="887">
        <v>2015</v>
      </c>
      <c r="K131" s="889"/>
      <c r="L131" s="909">
        <v>2016</v>
      </c>
      <c r="M131" s="909">
        <v>2017</v>
      </c>
    </row>
    <row r="132" spans="2:13">
      <c r="B132" s="897"/>
      <c r="C132" s="898"/>
      <c r="D132" s="899"/>
      <c r="E132" s="897"/>
      <c r="F132" s="899"/>
      <c r="G132" s="906"/>
      <c r="H132" s="907"/>
      <c r="I132" s="908"/>
      <c r="J132" s="1" t="s">
        <v>356</v>
      </c>
      <c r="K132" s="1" t="s">
        <v>444</v>
      </c>
      <c r="L132" s="910"/>
      <c r="M132" s="910"/>
    </row>
    <row r="133" spans="2:13">
      <c r="B133" s="878" t="s">
        <v>714</v>
      </c>
      <c r="C133" s="879"/>
      <c r="D133" s="879"/>
      <c r="E133" s="879"/>
      <c r="F133" s="879"/>
      <c r="G133" s="879"/>
      <c r="H133" s="879"/>
      <c r="I133" s="880"/>
      <c r="J133" s="34">
        <f>SUM(J134:J134)</f>
        <v>46278000</v>
      </c>
      <c r="K133" s="34">
        <f>SUM(K134:K134)</f>
        <v>154278000</v>
      </c>
      <c r="L133" s="34">
        <f>SUM(L134:L134)</f>
        <v>150000000</v>
      </c>
      <c r="M133" s="34">
        <f>SUM(M134:M134)</f>
        <v>150000000</v>
      </c>
    </row>
    <row r="134" spans="2:13">
      <c r="B134" s="875">
        <v>630</v>
      </c>
      <c r="C134" s="876"/>
      <c r="D134" s="877"/>
      <c r="E134" s="875">
        <v>48</v>
      </c>
      <c r="F134" s="877"/>
      <c r="G134" s="923" t="s">
        <v>430</v>
      </c>
      <c r="H134" s="876"/>
      <c r="I134" s="877"/>
      <c r="J134" s="282">
        <v>46278000</v>
      </c>
      <c r="K134" s="282">
        <v>154278000</v>
      </c>
      <c r="L134" s="282">
        <v>150000000</v>
      </c>
      <c r="M134" s="282">
        <v>150000000</v>
      </c>
    </row>
    <row r="135" spans="2:13">
      <c r="B135" s="872" t="s">
        <v>1598</v>
      </c>
      <c r="C135" s="873"/>
      <c r="D135" s="873"/>
      <c r="E135" s="873"/>
      <c r="F135" s="873"/>
      <c r="G135" s="873"/>
      <c r="H135" s="873"/>
      <c r="I135" s="874"/>
      <c r="J135" s="564">
        <f>SUM(J133)</f>
        <v>46278000</v>
      </c>
      <c r="K135" s="564">
        <f>SUM(K133)</f>
        <v>154278000</v>
      </c>
      <c r="L135" s="564">
        <f>SUM(L133)</f>
        <v>150000000</v>
      </c>
      <c r="M135" s="564">
        <f>SUM(M133)</f>
        <v>150000000</v>
      </c>
    </row>
  </sheetData>
  <mergeCells count="204">
    <mergeCell ref="B2:M2"/>
    <mergeCell ref="B3:M3"/>
    <mergeCell ref="B4:D6"/>
    <mergeCell ref="E4:F6"/>
    <mergeCell ref="G4:I6"/>
    <mergeCell ref="J4:M4"/>
    <mergeCell ref="J5:K5"/>
    <mergeCell ref="L5:L6"/>
    <mergeCell ref="M5:M6"/>
    <mergeCell ref="B10:D10"/>
    <mergeCell ref="E10:F10"/>
    <mergeCell ref="G10:I10"/>
    <mergeCell ref="B11:I11"/>
    <mergeCell ref="B14:M14"/>
    <mergeCell ref="B15:M15"/>
    <mergeCell ref="B7:I7"/>
    <mergeCell ref="B8:D8"/>
    <mergeCell ref="E8:F8"/>
    <mergeCell ref="G8:I8"/>
    <mergeCell ref="B9:D9"/>
    <mergeCell ref="E9:F9"/>
    <mergeCell ref="G9:I9"/>
    <mergeCell ref="B19:I19"/>
    <mergeCell ref="B20:D20"/>
    <mergeCell ref="E20:F20"/>
    <mergeCell ref="G20:I20"/>
    <mergeCell ref="B21:I21"/>
    <mergeCell ref="B25:M25"/>
    <mergeCell ref="B16:D18"/>
    <mergeCell ref="E16:F18"/>
    <mergeCell ref="G16:I18"/>
    <mergeCell ref="J16:M16"/>
    <mergeCell ref="J17:K17"/>
    <mergeCell ref="L17:L18"/>
    <mergeCell ref="M17:M18"/>
    <mergeCell ref="B30:I30"/>
    <mergeCell ref="B31:D31"/>
    <mergeCell ref="E31:F31"/>
    <mergeCell ref="G31:I31"/>
    <mergeCell ref="B32:I32"/>
    <mergeCell ref="B33:D33"/>
    <mergeCell ref="E33:F33"/>
    <mergeCell ref="G33:I33"/>
    <mergeCell ref="B26:M26"/>
    <mergeCell ref="B27:D29"/>
    <mergeCell ref="E27:F29"/>
    <mergeCell ref="G27:I29"/>
    <mergeCell ref="J27:M27"/>
    <mergeCell ref="J28:K28"/>
    <mergeCell ref="L28:L29"/>
    <mergeCell ref="M28:M29"/>
    <mergeCell ref="B42:I42"/>
    <mergeCell ref="B43:D43"/>
    <mergeCell ref="E43:F43"/>
    <mergeCell ref="G43:I43"/>
    <mergeCell ref="B44:D44"/>
    <mergeCell ref="E44:F44"/>
    <mergeCell ref="G44:I44"/>
    <mergeCell ref="B34:I34"/>
    <mergeCell ref="B37:M37"/>
    <mergeCell ref="B38:M38"/>
    <mergeCell ref="B39:D41"/>
    <mergeCell ref="E39:F41"/>
    <mergeCell ref="G39:I41"/>
    <mergeCell ref="J39:M39"/>
    <mergeCell ref="J40:K40"/>
    <mergeCell ref="L40:L41"/>
    <mergeCell ref="M40:M41"/>
    <mergeCell ref="B53:I53"/>
    <mergeCell ref="B54:D54"/>
    <mergeCell ref="E54:F54"/>
    <mergeCell ref="G54:I54"/>
    <mergeCell ref="B55:D55"/>
    <mergeCell ref="E55:F55"/>
    <mergeCell ref="G55:I55"/>
    <mergeCell ref="B45:I45"/>
    <mergeCell ref="B48:M48"/>
    <mergeCell ref="B49:M49"/>
    <mergeCell ref="B50:D52"/>
    <mergeCell ref="E50:F52"/>
    <mergeCell ref="G50:I52"/>
    <mergeCell ref="J50:M50"/>
    <mergeCell ref="J51:K51"/>
    <mergeCell ref="L51:L52"/>
    <mergeCell ref="M51:M52"/>
    <mergeCell ref="B56:I56"/>
    <mergeCell ref="B59:M59"/>
    <mergeCell ref="B60:M60"/>
    <mergeCell ref="B61:D63"/>
    <mergeCell ref="E61:F63"/>
    <mergeCell ref="G61:I63"/>
    <mergeCell ref="J61:M61"/>
    <mergeCell ref="J62:K62"/>
    <mergeCell ref="L62:L63"/>
    <mergeCell ref="M62:M63"/>
    <mergeCell ref="B71:M71"/>
    <mergeCell ref="B72:D74"/>
    <mergeCell ref="E72:F74"/>
    <mergeCell ref="G72:I74"/>
    <mergeCell ref="J72:M72"/>
    <mergeCell ref="J73:K73"/>
    <mergeCell ref="L73:L74"/>
    <mergeCell ref="M73:M74"/>
    <mergeCell ref="B64:I64"/>
    <mergeCell ref="B65:D65"/>
    <mergeCell ref="E65:F65"/>
    <mergeCell ref="G65:I65"/>
    <mergeCell ref="B66:I66"/>
    <mergeCell ref="B70:M70"/>
    <mergeCell ref="B78:I78"/>
    <mergeCell ref="B79:D79"/>
    <mergeCell ref="E79:F79"/>
    <mergeCell ref="G79:I79"/>
    <mergeCell ref="B80:D80"/>
    <mergeCell ref="E80:F80"/>
    <mergeCell ref="G80:I80"/>
    <mergeCell ref="B75:I75"/>
    <mergeCell ref="B76:D76"/>
    <mergeCell ref="E76:F76"/>
    <mergeCell ref="G76:I76"/>
    <mergeCell ref="B77:D77"/>
    <mergeCell ref="E77:F77"/>
    <mergeCell ref="G77:I77"/>
    <mergeCell ref="B81:I81"/>
    <mergeCell ref="B84:M84"/>
    <mergeCell ref="B85:M85"/>
    <mergeCell ref="B86:D88"/>
    <mergeCell ref="E86:F88"/>
    <mergeCell ref="G86:I88"/>
    <mergeCell ref="J86:M86"/>
    <mergeCell ref="J87:K87"/>
    <mergeCell ref="L87:L88"/>
    <mergeCell ref="M87:M88"/>
    <mergeCell ref="B95:M95"/>
    <mergeCell ref="B96:D98"/>
    <mergeCell ref="E96:F98"/>
    <mergeCell ref="G96:I98"/>
    <mergeCell ref="J96:M96"/>
    <mergeCell ref="J97:K97"/>
    <mergeCell ref="L97:L98"/>
    <mergeCell ref="M97:M98"/>
    <mergeCell ref="B89:I89"/>
    <mergeCell ref="B90:D90"/>
    <mergeCell ref="E90:F90"/>
    <mergeCell ref="G90:I90"/>
    <mergeCell ref="B91:I91"/>
    <mergeCell ref="B94:M94"/>
    <mergeCell ref="B105:M105"/>
    <mergeCell ref="B106:D108"/>
    <mergeCell ref="E106:F108"/>
    <mergeCell ref="G106:I108"/>
    <mergeCell ref="J106:M106"/>
    <mergeCell ref="J107:K107"/>
    <mergeCell ref="L107:L108"/>
    <mergeCell ref="M107:M108"/>
    <mergeCell ref="B99:I99"/>
    <mergeCell ref="B100:D100"/>
    <mergeCell ref="E100:F100"/>
    <mergeCell ref="G100:I100"/>
    <mergeCell ref="B101:I101"/>
    <mergeCell ref="B104:M104"/>
    <mergeCell ref="B112:I112"/>
    <mergeCell ref="B113:D113"/>
    <mergeCell ref="E113:F113"/>
    <mergeCell ref="G113:I113"/>
    <mergeCell ref="B114:D114"/>
    <mergeCell ref="E114:F114"/>
    <mergeCell ref="G114:I114"/>
    <mergeCell ref="B109:I109"/>
    <mergeCell ref="B110:D110"/>
    <mergeCell ref="E110:F110"/>
    <mergeCell ref="G110:I110"/>
    <mergeCell ref="B111:D111"/>
    <mergeCell ref="E111:F111"/>
    <mergeCell ref="G111:I111"/>
    <mergeCell ref="B123:I123"/>
    <mergeCell ref="B124:D124"/>
    <mergeCell ref="E124:F124"/>
    <mergeCell ref="G124:I124"/>
    <mergeCell ref="B125:I125"/>
    <mergeCell ref="B128:M128"/>
    <mergeCell ref="B115:I115"/>
    <mergeCell ref="B118:M118"/>
    <mergeCell ref="B119:M119"/>
    <mergeCell ref="B120:D122"/>
    <mergeCell ref="E120:F122"/>
    <mergeCell ref="G120:I122"/>
    <mergeCell ref="J120:M120"/>
    <mergeCell ref="J121:K121"/>
    <mergeCell ref="L121:L122"/>
    <mergeCell ref="M121:M122"/>
    <mergeCell ref="B133:I133"/>
    <mergeCell ref="B134:D134"/>
    <mergeCell ref="E134:F134"/>
    <mergeCell ref="G134:I134"/>
    <mergeCell ref="B135:I135"/>
    <mergeCell ref="B129:M129"/>
    <mergeCell ref="B130:D132"/>
    <mergeCell ref="E130:F132"/>
    <mergeCell ref="G130:I132"/>
    <mergeCell ref="J130:M130"/>
    <mergeCell ref="J131:K131"/>
    <mergeCell ref="L131:L132"/>
    <mergeCell ref="M131:M132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>
  <dimension ref="B2:M11"/>
  <sheetViews>
    <sheetView workbookViewId="0">
      <selection activeCell="H20" sqref="H20"/>
    </sheetView>
  </sheetViews>
  <sheetFormatPr defaultRowHeight="15"/>
  <cols>
    <col min="10" max="13" width="11.140625" bestFit="1" customWidth="1"/>
  </cols>
  <sheetData>
    <row r="2" spans="2:13">
      <c r="B2" s="924" t="s">
        <v>1623</v>
      </c>
      <c r="C2" s="924"/>
      <c r="D2" s="924"/>
      <c r="E2" s="924"/>
      <c r="F2" s="924"/>
      <c r="G2" s="924"/>
    </row>
    <row r="3" spans="2:13">
      <c r="B3" s="887" t="s">
        <v>1624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9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426">
        <f>SUM(J8:J10)</f>
        <v>295351000</v>
      </c>
      <c r="K7" s="426">
        <f>SUM(K8,K9,K10)</f>
        <v>295351000</v>
      </c>
      <c r="L7" s="426">
        <f>SUM(L8:L10)</f>
        <v>201083000</v>
      </c>
      <c r="M7" s="426">
        <f>SUM(M8:M10)</f>
        <v>230000000</v>
      </c>
    </row>
    <row r="8" spans="2:13">
      <c r="B8" s="875">
        <v>630</v>
      </c>
      <c r="C8" s="876"/>
      <c r="D8" s="877"/>
      <c r="E8" s="875">
        <v>48</v>
      </c>
      <c r="F8" s="877"/>
      <c r="G8" s="884" t="s">
        <v>430</v>
      </c>
      <c r="H8" s="885"/>
      <c r="I8" s="886"/>
      <c r="J8" s="282">
        <v>211267000</v>
      </c>
      <c r="K8" s="282">
        <v>211267000</v>
      </c>
      <c r="L8" s="282">
        <v>200000000</v>
      </c>
      <c r="M8" s="282">
        <v>210000000</v>
      </c>
    </row>
    <row r="9" spans="2:13">
      <c r="B9" s="881">
        <v>630</v>
      </c>
      <c r="C9" s="882"/>
      <c r="D9" s="883"/>
      <c r="E9" s="881">
        <v>46</v>
      </c>
      <c r="F9" s="883"/>
      <c r="G9" s="875" t="s">
        <v>396</v>
      </c>
      <c r="H9" s="876"/>
      <c r="I9" s="877"/>
      <c r="J9" s="282">
        <v>0</v>
      </c>
      <c r="K9" s="282">
        <v>1241000</v>
      </c>
      <c r="L9" s="282">
        <v>0</v>
      </c>
      <c r="M9" s="282">
        <v>0</v>
      </c>
    </row>
    <row r="10" spans="2:13">
      <c r="B10" s="875">
        <v>630</v>
      </c>
      <c r="C10" s="876"/>
      <c r="D10" s="877"/>
      <c r="E10" s="875">
        <v>48</v>
      </c>
      <c r="F10" s="877"/>
      <c r="G10" s="923" t="s">
        <v>430</v>
      </c>
      <c r="H10" s="876"/>
      <c r="I10" s="877"/>
      <c r="J10" s="282">
        <v>84084000</v>
      </c>
      <c r="K10" s="282">
        <v>82843000</v>
      </c>
      <c r="L10" s="282">
        <v>1083000</v>
      </c>
      <c r="M10" s="282">
        <v>20000000</v>
      </c>
    </row>
    <row r="11" spans="2:13">
      <c r="B11" s="872" t="s">
        <v>1598</v>
      </c>
      <c r="C11" s="873"/>
      <c r="D11" s="873"/>
      <c r="E11" s="873"/>
      <c r="F11" s="873"/>
      <c r="G11" s="873"/>
      <c r="H11" s="873"/>
      <c r="I11" s="874"/>
      <c r="J11" s="564">
        <f>SUM(J7)</f>
        <v>295351000</v>
      </c>
      <c r="K11" s="564">
        <f>SUM(K7)</f>
        <v>295351000</v>
      </c>
      <c r="L11" s="564">
        <f>SUM(L7)</f>
        <v>201083000</v>
      </c>
      <c r="M11" s="564">
        <f>SUM(M7)</f>
        <v>230000000</v>
      </c>
    </row>
  </sheetData>
  <mergeCells count="20">
    <mergeCell ref="B2:G2"/>
    <mergeCell ref="B3:M3"/>
    <mergeCell ref="B4:D6"/>
    <mergeCell ref="E4:F6"/>
    <mergeCell ref="G4:I6"/>
    <mergeCell ref="J4:M4"/>
    <mergeCell ref="J5:K5"/>
    <mergeCell ref="L5:L6"/>
    <mergeCell ref="M5:M6"/>
    <mergeCell ref="B10:D10"/>
    <mergeCell ref="E10:F10"/>
    <mergeCell ref="G10:I10"/>
    <mergeCell ref="B11:I11"/>
    <mergeCell ref="B7:I7"/>
    <mergeCell ref="B8:D8"/>
    <mergeCell ref="E8:F8"/>
    <mergeCell ref="G8:I8"/>
    <mergeCell ref="B9:D9"/>
    <mergeCell ref="E9:F9"/>
    <mergeCell ref="G9:I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1:R46"/>
  <sheetViews>
    <sheetView workbookViewId="0">
      <selection activeCell="C2" sqref="C2"/>
    </sheetView>
  </sheetViews>
  <sheetFormatPr defaultRowHeight="15"/>
  <cols>
    <col min="2" max="3" width="14.5703125" customWidth="1"/>
    <col min="4" max="4" width="15.7109375" customWidth="1"/>
    <col min="5" max="5" width="28.7109375" customWidth="1"/>
    <col min="6" max="6" width="43.7109375" customWidth="1"/>
    <col min="7" max="7" width="17.85546875" customWidth="1"/>
    <col min="8" max="8" width="18.140625" customWidth="1"/>
    <col min="9" max="9" width="17.42578125" customWidth="1"/>
    <col min="10" max="10" width="17.5703125" customWidth="1"/>
    <col min="11" max="11" width="16.28515625" customWidth="1"/>
    <col min="12" max="12" width="14.7109375" customWidth="1"/>
    <col min="13" max="14" width="15.42578125" customWidth="1"/>
    <col min="15" max="15" width="15.140625" customWidth="1"/>
    <col min="16" max="16" width="15.5703125" customWidth="1"/>
    <col min="17" max="17" width="15.28515625" customWidth="1"/>
    <col min="18" max="18" width="14.85546875" customWidth="1"/>
  </cols>
  <sheetData>
    <row r="1" spans="2:18" ht="15.75" thickBot="1"/>
    <row r="2" spans="2:18" ht="15.75" thickBot="1">
      <c r="B2" s="574"/>
      <c r="C2" s="575"/>
      <c r="D2" s="575" t="s">
        <v>454</v>
      </c>
      <c r="E2" s="576"/>
    </row>
    <row r="3" spans="2:18">
      <c r="B3" s="702" t="s">
        <v>452</v>
      </c>
      <c r="C3" s="701" t="s">
        <v>817</v>
      </c>
      <c r="D3" s="759" t="s">
        <v>706</v>
      </c>
      <c r="E3" s="701" t="s">
        <v>349</v>
      </c>
      <c r="F3" s="685" t="s">
        <v>350</v>
      </c>
      <c r="G3" s="686" t="s">
        <v>443</v>
      </c>
      <c r="H3" s="687"/>
      <c r="I3" s="687"/>
      <c r="J3" s="687"/>
      <c r="K3" s="687"/>
      <c r="L3" s="687"/>
      <c r="M3" s="687"/>
      <c r="N3" s="687"/>
      <c r="O3" s="687"/>
      <c r="P3" s="687"/>
      <c r="Q3" s="687"/>
      <c r="R3" s="688"/>
    </row>
    <row r="4" spans="2:18" ht="29.25" customHeight="1">
      <c r="B4" s="684"/>
      <c r="C4" s="701"/>
      <c r="D4" s="760"/>
      <c r="E4" s="701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702"/>
      <c r="D5" s="761"/>
      <c r="E5" s="702"/>
      <c r="F5" s="685"/>
      <c r="G5" s="51" t="s">
        <v>356</v>
      </c>
      <c r="H5" s="51" t="s">
        <v>444</v>
      </c>
      <c r="I5" s="51" t="s">
        <v>358</v>
      </c>
      <c r="J5" s="51" t="s">
        <v>444</v>
      </c>
      <c r="K5" s="51" t="s">
        <v>356</v>
      </c>
      <c r="L5" s="51" t="s">
        <v>444</v>
      </c>
      <c r="M5" s="51" t="s">
        <v>356</v>
      </c>
      <c r="N5" s="51" t="s">
        <v>444</v>
      </c>
      <c r="O5" s="51" t="s">
        <v>356</v>
      </c>
      <c r="P5" s="51" t="s">
        <v>444</v>
      </c>
      <c r="Q5" s="51" t="s">
        <v>356</v>
      </c>
      <c r="R5" s="51" t="s">
        <v>444</v>
      </c>
    </row>
    <row r="6" spans="2:18" ht="15" customHeight="1" thickBot="1">
      <c r="B6" s="139">
        <v>1001</v>
      </c>
      <c r="C6" s="751" t="s">
        <v>454</v>
      </c>
      <c r="D6" s="751"/>
      <c r="E6" s="751"/>
      <c r="F6" s="752"/>
      <c r="G6" s="100">
        <f>SUM(G7)</f>
        <v>68030000</v>
      </c>
      <c r="H6" s="100">
        <f>SUM(H7)</f>
        <v>70930000</v>
      </c>
      <c r="I6" s="100">
        <f>SUM(I7)</f>
        <v>0</v>
      </c>
      <c r="J6" s="101">
        <v>0</v>
      </c>
      <c r="K6" s="101">
        <v>0</v>
      </c>
      <c r="L6" s="102">
        <v>0</v>
      </c>
      <c r="M6" s="102">
        <v>0</v>
      </c>
      <c r="N6" s="102">
        <v>0</v>
      </c>
      <c r="O6" s="102">
        <f>SUM(O7)</f>
        <v>2960000</v>
      </c>
      <c r="P6" s="102">
        <f>SUM(P7)</f>
        <v>2960000</v>
      </c>
      <c r="Q6" s="102">
        <f>SUM(Q7)</f>
        <v>70990000</v>
      </c>
      <c r="R6" s="102">
        <f>SUM(R7)</f>
        <v>73890000</v>
      </c>
    </row>
    <row r="7" spans="2:18" ht="15" customHeight="1">
      <c r="B7" s="756"/>
      <c r="C7" s="162">
        <v>2</v>
      </c>
      <c r="D7" s="99"/>
      <c r="E7" s="98"/>
      <c r="F7" s="99" t="s">
        <v>818</v>
      </c>
      <c r="G7" s="103">
        <f>SUM(G9+G12+G19+G21)</f>
        <v>68030000</v>
      </c>
      <c r="H7" s="103">
        <f>SUM(H9+H12+H19+H21)</f>
        <v>70930000</v>
      </c>
      <c r="I7" s="103">
        <v>0</v>
      </c>
      <c r="J7" s="103">
        <v>0</v>
      </c>
      <c r="K7" s="103">
        <v>0</v>
      </c>
      <c r="L7" s="103">
        <v>0</v>
      </c>
      <c r="M7" s="103">
        <v>0</v>
      </c>
      <c r="N7" s="103">
        <v>0</v>
      </c>
      <c r="O7" s="103">
        <f>SUM(O9+O12+O19+O21)</f>
        <v>2960000</v>
      </c>
      <c r="P7" s="103">
        <f>SUM(P9+P12+P19+P21)</f>
        <v>2960000</v>
      </c>
      <c r="Q7" s="103">
        <f>SUM(Q9+Q12+Q19+Q21)</f>
        <v>70990000</v>
      </c>
      <c r="R7" s="103">
        <f>SUM(R9+R12+R19+R21)</f>
        <v>73890000</v>
      </c>
    </row>
    <row r="8" spans="2:18">
      <c r="B8" s="757"/>
      <c r="C8" s="144"/>
      <c r="D8" s="2">
        <v>20</v>
      </c>
      <c r="E8" s="94"/>
      <c r="F8" s="1" t="s">
        <v>818</v>
      </c>
      <c r="G8" s="4">
        <v>68030000</v>
      </c>
      <c r="H8" s="4">
        <v>70930000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2960000</v>
      </c>
      <c r="P8" s="4">
        <v>2960000</v>
      </c>
      <c r="Q8" s="4">
        <v>70990000</v>
      </c>
      <c r="R8" s="4">
        <v>73890000</v>
      </c>
    </row>
    <row r="9" spans="2:18">
      <c r="B9" s="757"/>
      <c r="C9" s="150"/>
      <c r="D9" s="33">
        <v>40</v>
      </c>
      <c r="E9" s="33"/>
      <c r="F9" s="33" t="s">
        <v>391</v>
      </c>
      <c r="G9" s="34">
        <f>SUM(G10:G11)</f>
        <v>25970000</v>
      </c>
      <c r="H9" s="34">
        <f>SUM(H10:H11)</f>
        <v>28870000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25970000</v>
      </c>
      <c r="R9" s="34">
        <f>SUM(R10:R11)</f>
        <v>28870000</v>
      </c>
    </row>
    <row r="10" spans="2:18">
      <c r="B10" s="757"/>
      <c r="C10" s="144"/>
      <c r="D10" s="2"/>
      <c r="E10" s="2">
        <v>401</v>
      </c>
      <c r="F10" s="1" t="s">
        <v>399</v>
      </c>
      <c r="G10" s="4">
        <v>18958000</v>
      </c>
      <c r="H10" s="4">
        <v>21047000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18958000</v>
      </c>
      <c r="R10" s="4">
        <v>21047000</v>
      </c>
    </row>
    <row r="11" spans="2:18">
      <c r="B11" s="757"/>
      <c r="C11" s="144"/>
      <c r="D11" s="2"/>
      <c r="E11" s="2">
        <v>402</v>
      </c>
      <c r="F11" s="1" t="s">
        <v>361</v>
      </c>
      <c r="G11" s="4">
        <v>7012000</v>
      </c>
      <c r="H11" s="4">
        <v>7823000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7012000</v>
      </c>
      <c r="R11" s="4">
        <v>7823000</v>
      </c>
    </row>
    <row r="12" spans="2:18">
      <c r="B12" s="757"/>
      <c r="C12" s="150"/>
      <c r="D12" s="631">
        <v>42</v>
      </c>
      <c r="E12" s="33"/>
      <c r="F12" s="33" t="s">
        <v>394</v>
      </c>
      <c r="G12" s="34">
        <f>SUM(G13:G18)</f>
        <v>38050000</v>
      </c>
      <c r="H12" s="34">
        <f>SUM(H13:H18)</f>
        <v>38050000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f>SUM(O13:O18)</f>
        <v>2960000</v>
      </c>
      <c r="P12" s="34">
        <f>SUM(P13:P18)</f>
        <v>2960000</v>
      </c>
      <c r="Q12" s="34">
        <f>SUM(Q13:Q18)</f>
        <v>41010000</v>
      </c>
      <c r="R12" s="34">
        <f>SUM(R13:R18)</f>
        <v>41010000</v>
      </c>
    </row>
    <row r="13" spans="2:18">
      <c r="B13" s="757"/>
      <c r="C13" s="144"/>
      <c r="D13" s="2"/>
      <c r="E13" s="2">
        <v>420</v>
      </c>
      <c r="F13" s="1" t="s">
        <v>400</v>
      </c>
      <c r="G13" s="4">
        <v>13700000</v>
      </c>
      <c r="H13" s="4">
        <v>13700000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1600000</v>
      </c>
      <c r="P13" s="4">
        <v>1600000</v>
      </c>
      <c r="Q13" s="4">
        <v>15300000</v>
      </c>
      <c r="R13" s="4">
        <v>15300000</v>
      </c>
    </row>
    <row r="14" spans="2:18" ht="30">
      <c r="B14" s="757"/>
      <c r="C14" s="144"/>
      <c r="D14" s="2"/>
      <c r="E14" s="2">
        <v>421</v>
      </c>
      <c r="F14" s="14" t="s">
        <v>401</v>
      </c>
      <c r="G14" s="4">
        <v>9100000</v>
      </c>
      <c r="H14" s="4">
        <v>9100000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40000</v>
      </c>
      <c r="P14" s="4">
        <v>40000</v>
      </c>
      <c r="Q14" s="4">
        <v>9140000</v>
      </c>
      <c r="R14" s="4">
        <v>9140000</v>
      </c>
    </row>
    <row r="15" spans="2:18">
      <c r="B15" s="757"/>
      <c r="C15" s="144"/>
      <c r="D15" s="2"/>
      <c r="E15" s="2">
        <v>423</v>
      </c>
      <c r="F15" s="1" t="s">
        <v>402</v>
      </c>
      <c r="G15" s="4">
        <v>2180000</v>
      </c>
      <c r="H15" s="4">
        <v>2180000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20000</v>
      </c>
      <c r="P15" s="4">
        <v>20000</v>
      </c>
      <c r="Q15" s="4">
        <v>2200000</v>
      </c>
      <c r="R15" s="4">
        <v>2200000</v>
      </c>
    </row>
    <row r="16" spans="2:18">
      <c r="B16" s="757"/>
      <c r="C16" s="144"/>
      <c r="D16" s="2"/>
      <c r="E16" s="2">
        <v>424</v>
      </c>
      <c r="F16" s="1" t="s">
        <v>403</v>
      </c>
      <c r="G16" s="4">
        <v>1450000</v>
      </c>
      <c r="H16" s="4">
        <v>1450000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1450000</v>
      </c>
      <c r="R16" s="4">
        <v>1450000</v>
      </c>
    </row>
    <row r="17" spans="2:18">
      <c r="B17" s="757"/>
      <c r="C17" s="144"/>
      <c r="D17" s="2"/>
      <c r="E17" s="2">
        <v>425</v>
      </c>
      <c r="F17" s="1" t="s">
        <v>404</v>
      </c>
      <c r="G17" s="4">
        <v>4290000</v>
      </c>
      <c r="H17" s="4">
        <v>4290000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300000</v>
      </c>
      <c r="P17" s="4">
        <v>300000</v>
      </c>
      <c r="Q17" s="4">
        <v>4590000</v>
      </c>
      <c r="R17" s="4">
        <v>4590000</v>
      </c>
    </row>
    <row r="18" spans="2:18">
      <c r="B18" s="757"/>
      <c r="C18" s="144"/>
      <c r="D18" s="2"/>
      <c r="E18" s="2">
        <v>426</v>
      </c>
      <c r="F18" s="1" t="s">
        <v>405</v>
      </c>
      <c r="G18" s="4">
        <v>7330000</v>
      </c>
      <c r="H18" s="4">
        <v>7330000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1000000</v>
      </c>
      <c r="P18" s="4">
        <v>1000000</v>
      </c>
      <c r="Q18" s="4">
        <v>8330000</v>
      </c>
      <c r="R18" s="4">
        <v>8330000</v>
      </c>
    </row>
    <row r="19" spans="2:18">
      <c r="B19" s="757"/>
      <c r="C19" s="150"/>
      <c r="D19" s="631">
        <v>46</v>
      </c>
      <c r="E19" s="33"/>
      <c r="F19" s="33" t="s">
        <v>396</v>
      </c>
      <c r="G19" s="34">
        <f>SUM(G20)</f>
        <v>2110000</v>
      </c>
      <c r="H19" s="34">
        <f>SUM(H20)</f>
        <v>1910000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f>SUM(Q20)</f>
        <v>2110000</v>
      </c>
      <c r="R19" s="34">
        <f>SUM(R20)</f>
        <v>1910000</v>
      </c>
    </row>
    <row r="20" spans="2:18">
      <c r="B20" s="757"/>
      <c r="C20" s="144"/>
      <c r="D20" s="1"/>
      <c r="E20" s="2">
        <v>464</v>
      </c>
      <c r="F20" s="1" t="s">
        <v>423</v>
      </c>
      <c r="G20" s="4">
        <v>2110000</v>
      </c>
      <c r="H20" s="4">
        <v>1910000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2110000</v>
      </c>
      <c r="R20" s="4">
        <v>1910000</v>
      </c>
    </row>
    <row r="21" spans="2:18">
      <c r="B21" s="757"/>
      <c r="C21" s="150"/>
      <c r="D21" s="631">
        <v>48</v>
      </c>
      <c r="E21" s="33"/>
      <c r="F21" s="67" t="s">
        <v>430</v>
      </c>
      <c r="G21" s="34">
        <f>SUM(G22:G25)</f>
        <v>1900000</v>
      </c>
      <c r="H21" s="34">
        <f>SUM(H22:H25)</f>
        <v>2100000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f>SUM(Q22:Q25)</f>
        <v>1900000</v>
      </c>
      <c r="R21" s="34">
        <f>SUM(R22:R25)</f>
        <v>2100000</v>
      </c>
    </row>
    <row r="22" spans="2:18">
      <c r="B22" s="757"/>
      <c r="C22" s="141"/>
      <c r="D22" s="1"/>
      <c r="E22" s="2">
        <v>480</v>
      </c>
      <c r="F22" s="1" t="s">
        <v>431</v>
      </c>
      <c r="G22" s="4">
        <v>700000</v>
      </c>
      <c r="H22" s="4">
        <v>880000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700000</v>
      </c>
      <c r="R22" s="4">
        <v>880000</v>
      </c>
    </row>
    <row r="23" spans="2:18">
      <c r="B23" s="757"/>
      <c r="C23" s="141"/>
      <c r="D23" s="1"/>
      <c r="E23" s="2">
        <v>481</v>
      </c>
      <c r="F23" s="1" t="s">
        <v>432</v>
      </c>
      <c r="G23" s="4">
        <v>600000</v>
      </c>
      <c r="H23" s="4">
        <v>480000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600000</v>
      </c>
      <c r="R23" s="4">
        <v>480000</v>
      </c>
    </row>
    <row r="24" spans="2:18">
      <c r="B24" s="757"/>
      <c r="C24" s="141"/>
      <c r="D24" s="1"/>
      <c r="E24" s="2">
        <v>483</v>
      </c>
      <c r="F24" s="1" t="s">
        <v>434</v>
      </c>
      <c r="G24" s="4">
        <v>500000</v>
      </c>
      <c r="H24" s="4">
        <v>660000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500000</v>
      </c>
      <c r="R24" s="4">
        <v>660000</v>
      </c>
    </row>
    <row r="25" spans="2:18">
      <c r="B25" s="757"/>
      <c r="C25" s="141"/>
      <c r="D25" s="1"/>
      <c r="E25" s="2">
        <v>485</v>
      </c>
      <c r="F25" s="1" t="s">
        <v>436</v>
      </c>
      <c r="G25" s="4">
        <v>100000</v>
      </c>
      <c r="H25" s="4">
        <v>80000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100000</v>
      </c>
      <c r="R25" s="4">
        <v>80000</v>
      </c>
    </row>
    <row r="26" spans="2:18">
      <c r="B26" s="757"/>
      <c r="C26" s="751" t="s">
        <v>454</v>
      </c>
      <c r="D26" s="751"/>
      <c r="E26" s="751"/>
      <c r="F26" s="752"/>
      <c r="G26" s="159">
        <f>SUM(G27)</f>
        <v>68030000</v>
      </c>
      <c r="H26" s="159">
        <f>SUM(H27)</f>
        <v>70930000</v>
      </c>
      <c r="I26" s="159">
        <f>SUM(I27)</f>
        <v>0</v>
      </c>
      <c r="J26" s="160">
        <v>0</v>
      </c>
      <c r="K26" s="160">
        <v>0</v>
      </c>
      <c r="L26" s="161">
        <v>0</v>
      </c>
      <c r="M26" s="161">
        <v>0</v>
      </c>
      <c r="N26" s="161">
        <v>0</v>
      </c>
      <c r="O26" s="161">
        <f>SUM(O27)</f>
        <v>2960000</v>
      </c>
      <c r="P26" s="161">
        <f>SUM(P27)</f>
        <v>2960000</v>
      </c>
      <c r="Q26" s="161">
        <f>SUM(Q27)</f>
        <v>70990000</v>
      </c>
      <c r="R26" s="161">
        <f>SUM(R27)</f>
        <v>73890000</v>
      </c>
    </row>
    <row r="27" spans="2:18">
      <c r="B27" s="757"/>
      <c r="C27" s="162">
        <v>2</v>
      </c>
      <c r="D27" s="99"/>
      <c r="E27" s="98"/>
      <c r="F27" s="99" t="s">
        <v>818</v>
      </c>
      <c r="G27" s="103">
        <f>SUM(G29+G32+G39+G41)</f>
        <v>68030000</v>
      </c>
      <c r="H27" s="103">
        <f>SUM(H29+H32+H39+H41)</f>
        <v>70930000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f>SUM(O29+O32+O39+O41)</f>
        <v>2960000</v>
      </c>
      <c r="P27" s="103">
        <f>SUM(P29+P32+P39+P41)</f>
        <v>2960000</v>
      </c>
      <c r="Q27" s="103">
        <f>SUM(Q29+Q32+Q39+Q41)</f>
        <v>70990000</v>
      </c>
      <c r="R27" s="103">
        <f>SUM(R29+R32+R39+R41)</f>
        <v>73890000</v>
      </c>
    </row>
    <row r="28" spans="2:18">
      <c r="B28" s="757"/>
      <c r="C28" s="144"/>
      <c r="D28" s="2">
        <v>20</v>
      </c>
      <c r="E28" s="131"/>
      <c r="F28" s="1" t="s">
        <v>818</v>
      </c>
      <c r="G28" s="4">
        <v>68030000</v>
      </c>
      <c r="H28" s="4">
        <v>70930000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2960000</v>
      </c>
      <c r="P28" s="4">
        <v>2960000</v>
      </c>
      <c r="Q28" s="4">
        <v>70990000</v>
      </c>
      <c r="R28" s="4">
        <v>73890000</v>
      </c>
    </row>
    <row r="29" spans="2:18">
      <c r="B29" s="757"/>
      <c r="C29" s="150"/>
      <c r="D29" s="631">
        <v>40</v>
      </c>
      <c r="E29" s="33"/>
      <c r="F29" s="33" t="s">
        <v>391</v>
      </c>
      <c r="G29" s="34">
        <f>SUM(G30:G31)</f>
        <v>25970000</v>
      </c>
      <c r="H29" s="34">
        <f>SUM(H30:H31)</f>
        <v>28870000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f>SUM(Q30:Q31)</f>
        <v>25970000</v>
      </c>
      <c r="R29" s="34">
        <f>SUM(R30:R31)</f>
        <v>28870000</v>
      </c>
    </row>
    <row r="30" spans="2:18">
      <c r="B30" s="757"/>
      <c r="C30" s="144"/>
      <c r="D30" s="1"/>
      <c r="E30" s="2">
        <v>401</v>
      </c>
      <c r="F30" s="1" t="s">
        <v>399</v>
      </c>
      <c r="G30" s="4">
        <v>18958000</v>
      </c>
      <c r="H30" s="4">
        <v>21047000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18958000</v>
      </c>
      <c r="R30" s="4">
        <v>21047000</v>
      </c>
    </row>
    <row r="31" spans="2:18">
      <c r="B31" s="757"/>
      <c r="C31" s="144"/>
      <c r="D31" s="1"/>
      <c r="E31" s="2">
        <v>402</v>
      </c>
      <c r="F31" s="1" t="s">
        <v>361</v>
      </c>
      <c r="G31" s="4">
        <v>7012000</v>
      </c>
      <c r="H31" s="4">
        <v>7823000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7012000</v>
      </c>
      <c r="R31" s="4">
        <v>7823000</v>
      </c>
    </row>
    <row r="32" spans="2:18">
      <c r="B32" s="757"/>
      <c r="C32" s="150"/>
      <c r="D32" s="631">
        <v>42</v>
      </c>
      <c r="E32" s="33"/>
      <c r="F32" s="33" t="s">
        <v>394</v>
      </c>
      <c r="G32" s="34">
        <f>SUM(G33:G38)</f>
        <v>38050000</v>
      </c>
      <c r="H32" s="34">
        <f>SUM(H33:H38)</f>
        <v>38050000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f>SUM(O33:O38)</f>
        <v>2960000</v>
      </c>
      <c r="P32" s="34">
        <f>SUM(P33:P38)</f>
        <v>2960000</v>
      </c>
      <c r="Q32" s="34">
        <f>SUM(Q33:Q38)</f>
        <v>41010000</v>
      </c>
      <c r="R32" s="34">
        <f>SUM(R33:R38)</f>
        <v>41010000</v>
      </c>
    </row>
    <row r="33" spans="2:18">
      <c r="B33" s="757"/>
      <c r="C33" s="144"/>
      <c r="D33" s="1"/>
      <c r="E33" s="2">
        <v>420</v>
      </c>
      <c r="F33" s="1" t="s">
        <v>400</v>
      </c>
      <c r="G33" s="4">
        <v>13700000</v>
      </c>
      <c r="H33" s="4">
        <v>13700000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1600000</v>
      </c>
      <c r="P33" s="4">
        <v>1600000</v>
      </c>
      <c r="Q33" s="4">
        <v>15300000</v>
      </c>
      <c r="R33" s="4">
        <v>15300000</v>
      </c>
    </row>
    <row r="34" spans="2:18" ht="30">
      <c r="B34" s="757"/>
      <c r="C34" s="144"/>
      <c r="D34" s="1"/>
      <c r="E34" s="2">
        <v>421</v>
      </c>
      <c r="F34" s="14" t="s">
        <v>401</v>
      </c>
      <c r="G34" s="4">
        <v>9100000</v>
      </c>
      <c r="H34" s="4">
        <v>9100000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40000</v>
      </c>
      <c r="P34" s="4">
        <v>40000</v>
      </c>
      <c r="Q34" s="4">
        <v>9140000</v>
      </c>
      <c r="R34" s="4">
        <v>9140000</v>
      </c>
    </row>
    <row r="35" spans="2:18">
      <c r="B35" s="757"/>
      <c r="C35" s="144"/>
      <c r="D35" s="1"/>
      <c r="E35" s="2">
        <v>423</v>
      </c>
      <c r="F35" s="1" t="s">
        <v>402</v>
      </c>
      <c r="G35" s="4">
        <v>2180000</v>
      </c>
      <c r="H35" s="4">
        <v>2180000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20000</v>
      </c>
      <c r="P35" s="4">
        <v>20000</v>
      </c>
      <c r="Q35" s="4">
        <v>2200000</v>
      </c>
      <c r="R35" s="4">
        <v>2200000</v>
      </c>
    </row>
    <row r="36" spans="2:18">
      <c r="B36" s="757"/>
      <c r="C36" s="144"/>
      <c r="D36" s="1"/>
      <c r="E36" s="2">
        <v>424</v>
      </c>
      <c r="F36" s="1" t="s">
        <v>403</v>
      </c>
      <c r="G36" s="4">
        <v>1450000</v>
      </c>
      <c r="H36" s="4">
        <v>1450000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1450000</v>
      </c>
      <c r="R36" s="4">
        <v>1450000</v>
      </c>
    </row>
    <row r="37" spans="2:18">
      <c r="B37" s="757"/>
      <c r="C37" s="144"/>
      <c r="D37" s="1"/>
      <c r="E37" s="2">
        <v>425</v>
      </c>
      <c r="F37" s="1" t="s">
        <v>404</v>
      </c>
      <c r="G37" s="4">
        <v>4290000</v>
      </c>
      <c r="H37" s="4">
        <v>4290000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300000</v>
      </c>
      <c r="P37" s="4">
        <v>300000</v>
      </c>
      <c r="Q37" s="4">
        <v>4590000</v>
      </c>
      <c r="R37" s="4">
        <v>4590000</v>
      </c>
    </row>
    <row r="38" spans="2:18">
      <c r="B38" s="757"/>
      <c r="C38" s="144"/>
      <c r="D38" s="1"/>
      <c r="E38" s="2">
        <v>426</v>
      </c>
      <c r="F38" s="1" t="s">
        <v>405</v>
      </c>
      <c r="G38" s="4">
        <v>7330000</v>
      </c>
      <c r="H38" s="4">
        <v>7330000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1000000</v>
      </c>
      <c r="P38" s="4">
        <v>1000000</v>
      </c>
      <c r="Q38" s="4">
        <v>8330000</v>
      </c>
      <c r="R38" s="4">
        <v>8330000</v>
      </c>
    </row>
    <row r="39" spans="2:18">
      <c r="B39" s="757"/>
      <c r="C39" s="150"/>
      <c r="D39" s="631">
        <v>46</v>
      </c>
      <c r="E39" s="33"/>
      <c r="F39" s="33" t="s">
        <v>396</v>
      </c>
      <c r="G39" s="34">
        <f>SUM(G40)</f>
        <v>2110000</v>
      </c>
      <c r="H39" s="34">
        <f>SUM(H40)</f>
        <v>1910000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f>SUM(Q40)</f>
        <v>2110000</v>
      </c>
      <c r="R39" s="34">
        <f>SUM(R40)</f>
        <v>1910000</v>
      </c>
    </row>
    <row r="40" spans="2:18">
      <c r="B40" s="757"/>
      <c r="C40" s="144"/>
      <c r="D40" s="1"/>
      <c r="E40" s="2">
        <v>464</v>
      </c>
      <c r="F40" s="1" t="s">
        <v>423</v>
      </c>
      <c r="G40" s="4">
        <v>2110000</v>
      </c>
      <c r="H40" s="4">
        <v>1910000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2110000</v>
      </c>
      <c r="R40" s="4">
        <v>1910000</v>
      </c>
    </row>
    <row r="41" spans="2:18">
      <c r="B41" s="757"/>
      <c r="C41" s="150"/>
      <c r="D41" s="631">
        <v>48</v>
      </c>
      <c r="E41" s="33"/>
      <c r="F41" s="33" t="s">
        <v>430</v>
      </c>
      <c r="G41" s="34">
        <f>SUM(G42:G45)</f>
        <v>1900000</v>
      </c>
      <c r="H41" s="34">
        <f>SUM(H42:H45)</f>
        <v>2100000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f>SUM(Q42:Q45)</f>
        <v>1900000</v>
      </c>
      <c r="R41" s="34">
        <f>SUM(R42:R45)</f>
        <v>2100000</v>
      </c>
    </row>
    <row r="42" spans="2:18">
      <c r="B42" s="757"/>
      <c r="C42" s="141"/>
      <c r="D42" s="1"/>
      <c r="E42" s="2">
        <v>480</v>
      </c>
      <c r="F42" s="1" t="s">
        <v>431</v>
      </c>
      <c r="G42" s="4">
        <v>700000</v>
      </c>
      <c r="H42" s="4">
        <v>880000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700000</v>
      </c>
      <c r="R42" s="4">
        <v>880000</v>
      </c>
    </row>
    <row r="43" spans="2:18">
      <c r="B43" s="757"/>
      <c r="C43" s="141"/>
      <c r="D43" s="1"/>
      <c r="E43" s="2">
        <v>481</v>
      </c>
      <c r="F43" s="1" t="s">
        <v>432</v>
      </c>
      <c r="G43" s="4">
        <v>600000</v>
      </c>
      <c r="H43" s="4">
        <v>480000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600000</v>
      </c>
      <c r="R43" s="4">
        <v>480000</v>
      </c>
    </row>
    <row r="44" spans="2:18">
      <c r="B44" s="757"/>
      <c r="C44" s="141"/>
      <c r="D44" s="1"/>
      <c r="E44" s="2">
        <v>483</v>
      </c>
      <c r="F44" s="1" t="s">
        <v>434</v>
      </c>
      <c r="G44" s="4">
        <v>500000</v>
      </c>
      <c r="H44" s="4">
        <v>660000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500000</v>
      </c>
      <c r="R44" s="4">
        <v>660000</v>
      </c>
    </row>
    <row r="45" spans="2:18" ht="15.75" thickBot="1">
      <c r="B45" s="757"/>
      <c r="C45" s="151"/>
      <c r="D45" s="1"/>
      <c r="E45" s="58">
        <v>485</v>
      </c>
      <c r="F45" s="68" t="s">
        <v>436</v>
      </c>
      <c r="G45" s="60">
        <v>100000</v>
      </c>
      <c r="H45" s="60">
        <v>80000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100000</v>
      </c>
      <c r="R45" s="60">
        <v>80000</v>
      </c>
    </row>
    <row r="46" spans="2:18" ht="15.75" thickBot="1">
      <c r="B46" s="758"/>
      <c r="C46" s="753" t="s">
        <v>604</v>
      </c>
      <c r="D46" s="754"/>
      <c r="E46" s="753" t="s">
        <v>454</v>
      </c>
      <c r="F46" s="755"/>
      <c r="G46" s="164">
        <f>SUM(G29+G32+G39+G41)</f>
        <v>68030000</v>
      </c>
      <c r="H46" s="164">
        <f>SUM(H29+H32+H39+H41)</f>
        <v>70930000</v>
      </c>
      <c r="I46" s="163">
        <v>0</v>
      </c>
      <c r="J46" s="163">
        <v>0</v>
      </c>
      <c r="K46" s="163">
        <v>0</v>
      </c>
      <c r="L46" s="163">
        <v>0</v>
      </c>
      <c r="M46" s="163">
        <v>0</v>
      </c>
      <c r="N46" s="163">
        <v>0</v>
      </c>
      <c r="O46" s="164">
        <f>SUM(O29+O32+O39+O41)</f>
        <v>2960000</v>
      </c>
      <c r="P46" s="164">
        <f>SUM(P29+P32+P39+P41)</f>
        <v>2960000</v>
      </c>
      <c r="Q46" s="164">
        <f>SUM(Q29+Q32+Q39+Q41)</f>
        <v>70990000</v>
      </c>
      <c r="R46" s="165">
        <f>SUM(R29+R32+R39+R41)</f>
        <v>73890000</v>
      </c>
    </row>
  </sheetData>
  <autoFilter ref="B2:R46"/>
  <mergeCells count="16">
    <mergeCell ref="C26:F26"/>
    <mergeCell ref="C46:D46"/>
    <mergeCell ref="E46:F46"/>
    <mergeCell ref="B7:B46"/>
    <mergeCell ref="E3:E5"/>
    <mergeCell ref="C6:F6"/>
    <mergeCell ref="B3:B5"/>
    <mergeCell ref="C3:C5"/>
    <mergeCell ref="F3:F5"/>
    <mergeCell ref="D3:D5"/>
    <mergeCell ref="G3:R3"/>
    <mergeCell ref="G4:J4"/>
    <mergeCell ref="K4:L4"/>
    <mergeCell ref="M4:N4"/>
    <mergeCell ref="O4:P4"/>
    <mergeCell ref="Q4:R4"/>
  </mergeCells>
  <pageMargins left="0.7" right="0.7" top="0.75" bottom="0.75" header="0.3" footer="0.3"/>
  <pageSetup orientation="portrait" horizontalDpi="1200" verticalDpi="1200" r:id="rId1"/>
</worksheet>
</file>

<file path=xl/worksheets/sheet130.xml><?xml version="1.0" encoding="utf-8"?>
<worksheet xmlns="http://schemas.openxmlformats.org/spreadsheetml/2006/main" xmlns:r="http://schemas.openxmlformats.org/officeDocument/2006/relationships">
  <dimension ref="B2:M11"/>
  <sheetViews>
    <sheetView workbookViewId="0">
      <selection activeCell="K18" sqref="K18"/>
    </sheetView>
  </sheetViews>
  <sheetFormatPr defaultRowHeight="15"/>
  <cols>
    <col min="10" max="10" width="11.140625" bestFit="1" customWidth="1"/>
    <col min="11" max="11" width="11.7109375" customWidth="1"/>
    <col min="12" max="13" width="11.140625" bestFit="1" customWidth="1"/>
  </cols>
  <sheetData>
    <row r="2" spans="2:13">
      <c r="B2" s="924" t="s">
        <v>1625</v>
      </c>
      <c r="C2" s="924"/>
      <c r="D2" s="924"/>
      <c r="E2" s="924"/>
      <c r="F2" s="924"/>
      <c r="G2" s="924"/>
    </row>
    <row r="3" spans="2:13">
      <c r="B3" s="887" t="s">
        <v>1626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9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426">
        <f>SUM(J8:J10)</f>
        <v>133654000</v>
      </c>
      <c r="K7" s="426">
        <f>SUM(K8,K9,K10)</f>
        <v>152154000</v>
      </c>
      <c r="L7" s="426">
        <f>SUM(L8:L10)</f>
        <v>145650000</v>
      </c>
      <c r="M7" s="426">
        <f>SUM(M8:M10)</f>
        <v>149050000</v>
      </c>
    </row>
    <row r="8" spans="2:13">
      <c r="B8" s="875">
        <v>630</v>
      </c>
      <c r="C8" s="876"/>
      <c r="D8" s="877"/>
      <c r="E8" s="875">
        <v>42</v>
      </c>
      <c r="F8" s="877"/>
      <c r="G8" s="884" t="s">
        <v>394</v>
      </c>
      <c r="H8" s="885"/>
      <c r="I8" s="886"/>
      <c r="J8" s="282">
        <v>40920000</v>
      </c>
      <c r="K8" s="282">
        <v>41300000</v>
      </c>
      <c r="L8" s="282">
        <v>40650000</v>
      </c>
      <c r="M8" s="282">
        <v>39050000</v>
      </c>
    </row>
    <row r="9" spans="2:13">
      <c r="B9" s="881">
        <v>630</v>
      </c>
      <c r="C9" s="882"/>
      <c r="D9" s="883"/>
      <c r="E9" s="881">
        <v>48</v>
      </c>
      <c r="F9" s="883"/>
      <c r="G9" s="923" t="s">
        <v>430</v>
      </c>
      <c r="H9" s="876"/>
      <c r="I9" s="877"/>
      <c r="J9" s="282">
        <v>82200000</v>
      </c>
      <c r="K9" s="282">
        <v>100320000</v>
      </c>
      <c r="L9" s="282">
        <v>105000000</v>
      </c>
      <c r="M9" s="282">
        <v>110000000</v>
      </c>
    </row>
    <row r="10" spans="2:13">
      <c r="B10" s="875">
        <v>630</v>
      </c>
      <c r="C10" s="876"/>
      <c r="D10" s="877"/>
      <c r="E10" s="875">
        <v>48</v>
      </c>
      <c r="F10" s="877"/>
      <c r="G10" s="923" t="s">
        <v>430</v>
      </c>
      <c r="H10" s="876"/>
      <c r="I10" s="877"/>
      <c r="J10" s="282">
        <v>10534000</v>
      </c>
      <c r="K10" s="282">
        <v>10534000</v>
      </c>
      <c r="L10" s="282">
        <v>0</v>
      </c>
      <c r="M10" s="282">
        <v>0</v>
      </c>
    </row>
    <row r="11" spans="2:13">
      <c r="B11" s="872" t="s">
        <v>1598</v>
      </c>
      <c r="C11" s="873"/>
      <c r="D11" s="873"/>
      <c r="E11" s="873"/>
      <c r="F11" s="873"/>
      <c r="G11" s="873"/>
      <c r="H11" s="873"/>
      <c r="I11" s="874"/>
      <c r="J11" s="564">
        <f>SUM(J7)</f>
        <v>133654000</v>
      </c>
      <c r="K11" s="564">
        <f>SUM(K7)</f>
        <v>152154000</v>
      </c>
      <c r="L11" s="564">
        <f>SUM(L7)</f>
        <v>145650000</v>
      </c>
      <c r="M11" s="564">
        <f>SUM(M7)</f>
        <v>149050000</v>
      </c>
    </row>
  </sheetData>
  <mergeCells count="20">
    <mergeCell ref="B2:G2"/>
    <mergeCell ref="B3:M3"/>
    <mergeCell ref="B4:D6"/>
    <mergeCell ref="E4:F6"/>
    <mergeCell ref="G4:I6"/>
    <mergeCell ref="J4:M4"/>
    <mergeCell ref="J5:K5"/>
    <mergeCell ref="L5:L6"/>
    <mergeCell ref="M5:M6"/>
    <mergeCell ref="B10:D10"/>
    <mergeCell ref="E10:F10"/>
    <mergeCell ref="G10:I10"/>
    <mergeCell ref="B11:I11"/>
    <mergeCell ref="B7:I7"/>
    <mergeCell ref="B8:D8"/>
    <mergeCell ref="E8:F8"/>
    <mergeCell ref="G8:I8"/>
    <mergeCell ref="B9:D9"/>
    <mergeCell ref="E9:F9"/>
    <mergeCell ref="G9:I9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>
  <dimension ref="B3:M12"/>
  <sheetViews>
    <sheetView workbookViewId="0">
      <selection activeCell="C14" sqref="C14"/>
    </sheetView>
  </sheetViews>
  <sheetFormatPr defaultRowHeight="15"/>
  <cols>
    <col min="10" max="11" width="11.140625" bestFit="1" customWidth="1"/>
    <col min="12" max="12" width="14.85546875" customWidth="1"/>
    <col min="13" max="13" width="15.140625" customWidth="1"/>
  </cols>
  <sheetData>
    <row r="3" spans="2:13">
      <c r="B3" s="890" t="s">
        <v>1535</v>
      </c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</row>
    <row r="4" spans="2:13">
      <c r="B4" s="887" t="s">
        <v>1627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714</v>
      </c>
      <c r="C8" s="879"/>
      <c r="D8" s="879"/>
      <c r="E8" s="879"/>
      <c r="F8" s="879"/>
      <c r="G8" s="879"/>
      <c r="H8" s="879"/>
      <c r="I8" s="880"/>
      <c r="J8" s="34">
        <f>SUM(J9:J9)</f>
        <v>0</v>
      </c>
      <c r="K8" s="34">
        <f>SUM(K9:K9)</f>
        <v>0</v>
      </c>
      <c r="L8" s="34">
        <f>SUM(L9:L9)</f>
        <v>923000000</v>
      </c>
      <c r="M8" s="34">
        <f>SUM(M9:M9)</f>
        <v>5535000</v>
      </c>
    </row>
    <row r="9" spans="2:13">
      <c r="B9" s="875">
        <v>630</v>
      </c>
      <c r="C9" s="876"/>
      <c r="D9" s="877"/>
      <c r="E9" s="875">
        <v>42</v>
      </c>
      <c r="F9" s="877"/>
      <c r="G9" s="884" t="s">
        <v>394</v>
      </c>
      <c r="H9" s="885"/>
      <c r="I9" s="886"/>
      <c r="J9" s="282">
        <v>0</v>
      </c>
      <c r="K9" s="282">
        <v>0</v>
      </c>
      <c r="L9" s="282">
        <v>923000000</v>
      </c>
      <c r="M9" s="282">
        <v>5535000</v>
      </c>
    </row>
    <row r="10" spans="2:13">
      <c r="B10" s="878" t="s">
        <v>725</v>
      </c>
      <c r="C10" s="879"/>
      <c r="D10" s="879"/>
      <c r="E10" s="879"/>
      <c r="F10" s="879"/>
      <c r="G10" s="879"/>
      <c r="H10" s="879"/>
      <c r="I10" s="880"/>
      <c r="J10" s="34">
        <f>SUM(J11:J11)</f>
        <v>415000000</v>
      </c>
      <c r="K10" s="34">
        <f>SUM(K11:K11)</f>
        <v>415000000</v>
      </c>
      <c r="L10" s="34">
        <f>SUM(L11:L11)</f>
        <v>554000000</v>
      </c>
      <c r="M10" s="34">
        <f>SUM(M11:M11)</f>
        <v>9041000</v>
      </c>
    </row>
    <row r="11" spans="2:13">
      <c r="B11" s="875">
        <v>785</v>
      </c>
      <c r="C11" s="876"/>
      <c r="D11" s="877"/>
      <c r="E11" s="875">
        <v>42</v>
      </c>
      <c r="F11" s="877"/>
      <c r="G11" s="884" t="s">
        <v>394</v>
      </c>
      <c r="H11" s="885"/>
      <c r="I11" s="886"/>
      <c r="J11" s="282">
        <v>415000000</v>
      </c>
      <c r="K11" s="282">
        <v>415000000</v>
      </c>
      <c r="L11" s="282">
        <v>554000000</v>
      </c>
      <c r="M11" s="282">
        <v>9041000</v>
      </c>
    </row>
    <row r="12" spans="2:13">
      <c r="B12" s="872" t="s">
        <v>1598</v>
      </c>
      <c r="C12" s="873"/>
      <c r="D12" s="873"/>
      <c r="E12" s="873"/>
      <c r="F12" s="873"/>
      <c r="G12" s="873"/>
      <c r="H12" s="873"/>
      <c r="I12" s="874"/>
      <c r="J12" s="564">
        <f>SUM(J8,J10)</f>
        <v>415000000</v>
      </c>
      <c r="K12" s="564">
        <f>SUM(K8,K10)</f>
        <v>415000000</v>
      </c>
      <c r="L12" s="564">
        <f>SUM(L8,L10)</f>
        <v>1477000000</v>
      </c>
      <c r="M12" s="564">
        <f>SUM(M8,M10)</f>
        <v>14576000</v>
      </c>
    </row>
  </sheetData>
  <mergeCells count="18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12:I12"/>
    <mergeCell ref="B8:I8"/>
    <mergeCell ref="B9:D9"/>
    <mergeCell ref="E9:F9"/>
    <mergeCell ref="G9:I9"/>
    <mergeCell ref="B10:I10"/>
    <mergeCell ref="B11:D11"/>
    <mergeCell ref="E11:F11"/>
    <mergeCell ref="G11:I1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>
  <dimension ref="B2:M81"/>
  <sheetViews>
    <sheetView topLeftCell="A70" workbookViewId="0">
      <selection activeCell="K76" sqref="K76"/>
    </sheetView>
  </sheetViews>
  <sheetFormatPr defaultRowHeight="15"/>
  <cols>
    <col min="10" max="13" width="11.140625" bestFit="1" customWidth="1"/>
  </cols>
  <sheetData>
    <row r="2" spans="2:13">
      <c r="B2" s="890" t="s">
        <v>1628</v>
      </c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</row>
    <row r="3" spans="2:13">
      <c r="B3" s="887" t="s">
        <v>1629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9"/>
    </row>
    <row r="4" spans="2:13">
      <c r="B4" s="891" t="s">
        <v>1597</v>
      </c>
      <c r="C4" s="892"/>
      <c r="D4" s="893"/>
      <c r="E4" s="891" t="s">
        <v>348</v>
      </c>
      <c r="F4" s="893"/>
      <c r="G4" s="900" t="s">
        <v>350</v>
      </c>
      <c r="H4" s="901"/>
      <c r="I4" s="902"/>
      <c r="J4" s="887" t="s">
        <v>1532</v>
      </c>
      <c r="K4" s="888"/>
      <c r="L4" s="888"/>
      <c r="M4" s="889"/>
    </row>
    <row r="5" spans="2:13">
      <c r="B5" s="894"/>
      <c r="C5" s="895"/>
      <c r="D5" s="896"/>
      <c r="E5" s="894"/>
      <c r="F5" s="896"/>
      <c r="G5" s="903"/>
      <c r="H5" s="904"/>
      <c r="I5" s="905"/>
      <c r="J5" s="887">
        <v>2015</v>
      </c>
      <c r="K5" s="889"/>
      <c r="L5" s="909">
        <v>2016</v>
      </c>
      <c r="M5" s="909">
        <v>2017</v>
      </c>
    </row>
    <row r="6" spans="2:13">
      <c r="B6" s="897"/>
      <c r="C6" s="898"/>
      <c r="D6" s="899"/>
      <c r="E6" s="897"/>
      <c r="F6" s="899"/>
      <c r="G6" s="906"/>
      <c r="H6" s="907"/>
      <c r="I6" s="908"/>
      <c r="J6" s="1" t="s">
        <v>356</v>
      </c>
      <c r="K6" s="1" t="s">
        <v>444</v>
      </c>
      <c r="L6" s="910"/>
      <c r="M6" s="910"/>
    </row>
    <row r="7" spans="2:13">
      <c r="B7" s="878" t="s">
        <v>714</v>
      </c>
      <c r="C7" s="879"/>
      <c r="D7" s="879"/>
      <c r="E7" s="879"/>
      <c r="F7" s="879"/>
      <c r="G7" s="879"/>
      <c r="H7" s="879"/>
      <c r="I7" s="880"/>
      <c r="J7" s="34">
        <f>SUM(J8:J8)</f>
        <v>60000000</v>
      </c>
      <c r="K7" s="34">
        <f>SUM(K8:K8)</f>
        <v>61549000</v>
      </c>
      <c r="L7" s="34">
        <f>SUM(L8)</f>
        <v>106000000</v>
      </c>
      <c r="M7" s="34">
        <f>SUM(M8)</f>
        <v>110000000</v>
      </c>
    </row>
    <row r="8" spans="2:13">
      <c r="B8" s="875">
        <v>630</v>
      </c>
      <c r="C8" s="876"/>
      <c r="D8" s="877"/>
      <c r="E8" s="875">
        <v>48</v>
      </c>
      <c r="F8" s="877"/>
      <c r="G8" s="884" t="s">
        <v>430</v>
      </c>
      <c r="H8" s="885"/>
      <c r="I8" s="886"/>
      <c r="J8" s="282">
        <v>60000000</v>
      </c>
      <c r="K8" s="282">
        <v>61549000</v>
      </c>
      <c r="L8" s="282">
        <v>106000000</v>
      </c>
      <c r="M8" s="282">
        <v>110000000</v>
      </c>
    </row>
    <row r="9" spans="2:13">
      <c r="B9" s="878" t="s">
        <v>1630</v>
      </c>
      <c r="C9" s="879"/>
      <c r="D9" s="879"/>
      <c r="E9" s="879"/>
      <c r="F9" s="879"/>
      <c r="G9" s="879"/>
      <c r="H9" s="879"/>
      <c r="I9" s="880"/>
      <c r="J9" s="34">
        <f>SUM(J10:J10)</f>
        <v>110000000</v>
      </c>
      <c r="K9" s="34">
        <f>SUM(K10)</f>
        <v>88000000</v>
      </c>
      <c r="L9" s="34">
        <f>SUM(L10)</f>
        <v>80000000</v>
      </c>
      <c r="M9" s="34">
        <f>SUM(M10)</f>
        <v>80000000</v>
      </c>
    </row>
    <row r="10" spans="2:13">
      <c r="B10" s="881">
        <v>787</v>
      </c>
      <c r="C10" s="882"/>
      <c r="D10" s="883"/>
      <c r="E10" s="881">
        <v>48</v>
      </c>
      <c r="F10" s="883"/>
      <c r="G10" s="875" t="s">
        <v>430</v>
      </c>
      <c r="H10" s="876"/>
      <c r="I10" s="877"/>
      <c r="J10" s="282">
        <v>110000000</v>
      </c>
      <c r="K10" s="282">
        <v>88000000</v>
      </c>
      <c r="L10" s="282">
        <v>80000000</v>
      </c>
      <c r="M10" s="282">
        <v>80000000</v>
      </c>
    </row>
    <row r="11" spans="2:13">
      <c r="B11" s="878" t="s">
        <v>724</v>
      </c>
      <c r="C11" s="879"/>
      <c r="D11" s="879"/>
      <c r="E11" s="879"/>
      <c r="F11" s="879"/>
      <c r="G11" s="879"/>
      <c r="H11" s="879"/>
      <c r="I11" s="880"/>
      <c r="J11" s="34">
        <f>SUM(J12:J13)</f>
        <v>100487000</v>
      </c>
      <c r="K11" s="34">
        <f>SUM(K12:K13)</f>
        <v>141412000</v>
      </c>
      <c r="L11" s="34">
        <f>SUM(L12:L13)</f>
        <v>166974000</v>
      </c>
      <c r="M11" s="34">
        <f>SUM(M12:M13)</f>
        <v>326974000</v>
      </c>
    </row>
    <row r="12" spans="2:13">
      <c r="B12" s="875">
        <v>786</v>
      </c>
      <c r="C12" s="876"/>
      <c r="D12" s="877"/>
      <c r="E12" s="875">
        <v>42</v>
      </c>
      <c r="F12" s="877"/>
      <c r="G12" s="923" t="s">
        <v>394</v>
      </c>
      <c r="H12" s="876"/>
      <c r="I12" s="877"/>
      <c r="J12" s="282">
        <v>8310000</v>
      </c>
      <c r="K12" s="282">
        <v>23310000</v>
      </c>
      <c r="L12" s="282">
        <v>16620000</v>
      </c>
      <c r="M12" s="282">
        <v>26620000</v>
      </c>
    </row>
    <row r="13" spans="2:13">
      <c r="B13" s="875">
        <v>786</v>
      </c>
      <c r="C13" s="876"/>
      <c r="D13" s="877"/>
      <c r="E13" s="875">
        <v>48</v>
      </c>
      <c r="F13" s="877"/>
      <c r="G13" s="923" t="s">
        <v>430</v>
      </c>
      <c r="H13" s="876"/>
      <c r="I13" s="877"/>
      <c r="J13" s="282">
        <v>92177000</v>
      </c>
      <c r="K13" s="282">
        <v>118102000</v>
      </c>
      <c r="L13" s="282">
        <v>150354000</v>
      </c>
      <c r="M13" s="282">
        <v>300354000</v>
      </c>
    </row>
    <row r="14" spans="2:13">
      <c r="B14" s="872" t="s">
        <v>1598</v>
      </c>
      <c r="C14" s="873"/>
      <c r="D14" s="873"/>
      <c r="E14" s="873"/>
      <c r="F14" s="873"/>
      <c r="G14" s="873"/>
      <c r="H14" s="873"/>
      <c r="I14" s="874"/>
      <c r="J14" s="564">
        <f>SUM(J7+J11+J9)</f>
        <v>270487000</v>
      </c>
      <c r="K14" s="564">
        <f>SUM(K7+K11+K9)</f>
        <v>290961000</v>
      </c>
      <c r="L14" s="564">
        <f>SUM(L7+L11+L9)</f>
        <v>352974000</v>
      </c>
      <c r="M14" s="564">
        <f>SUM(M7+M11+M9)</f>
        <v>516974000</v>
      </c>
    </row>
    <row r="17" spans="2:13">
      <c r="B17" s="890" t="s">
        <v>1631</v>
      </c>
      <c r="C17" s="890"/>
      <c r="D17" s="890"/>
      <c r="E17" s="890"/>
      <c r="F17" s="890"/>
      <c r="G17" s="890"/>
      <c r="H17" s="890"/>
      <c r="I17" s="890"/>
      <c r="J17" s="890"/>
      <c r="K17" s="890"/>
      <c r="L17" s="890"/>
      <c r="M17" s="890"/>
    </row>
    <row r="18" spans="2:13">
      <c r="B18" s="887" t="s">
        <v>1629</v>
      </c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M18" s="889"/>
    </row>
    <row r="19" spans="2:13">
      <c r="B19" s="891" t="s">
        <v>1597</v>
      </c>
      <c r="C19" s="892"/>
      <c r="D19" s="893"/>
      <c r="E19" s="891" t="s">
        <v>348</v>
      </c>
      <c r="F19" s="893"/>
      <c r="G19" s="900" t="s">
        <v>350</v>
      </c>
      <c r="H19" s="901"/>
      <c r="I19" s="902"/>
      <c r="J19" s="887" t="s">
        <v>1532</v>
      </c>
      <c r="K19" s="888"/>
      <c r="L19" s="888"/>
      <c r="M19" s="889"/>
    </row>
    <row r="20" spans="2:13">
      <c r="B20" s="894"/>
      <c r="C20" s="895"/>
      <c r="D20" s="896"/>
      <c r="E20" s="894"/>
      <c r="F20" s="896"/>
      <c r="G20" s="903"/>
      <c r="H20" s="904"/>
      <c r="I20" s="905"/>
      <c r="J20" s="887">
        <v>2015</v>
      </c>
      <c r="K20" s="889"/>
      <c r="L20" s="909">
        <v>2016</v>
      </c>
      <c r="M20" s="909">
        <v>2017</v>
      </c>
    </row>
    <row r="21" spans="2:13">
      <c r="B21" s="897"/>
      <c r="C21" s="898"/>
      <c r="D21" s="899"/>
      <c r="E21" s="897"/>
      <c r="F21" s="899"/>
      <c r="G21" s="906"/>
      <c r="H21" s="907"/>
      <c r="I21" s="908"/>
      <c r="J21" s="1" t="s">
        <v>356</v>
      </c>
      <c r="K21" s="1" t="s">
        <v>444</v>
      </c>
      <c r="L21" s="910"/>
      <c r="M21" s="910"/>
    </row>
    <row r="22" spans="2:13">
      <c r="B22" s="878" t="s">
        <v>714</v>
      </c>
      <c r="C22" s="879"/>
      <c r="D22" s="879"/>
      <c r="E22" s="879"/>
      <c r="F22" s="879"/>
      <c r="G22" s="879"/>
      <c r="H22" s="879"/>
      <c r="I22" s="880"/>
      <c r="J22" s="34">
        <f>SUM(J23:J23)</f>
        <v>423000000</v>
      </c>
      <c r="K22" s="34">
        <f>SUM(K23:K23)</f>
        <v>423000000</v>
      </c>
      <c r="L22" s="34">
        <f>SUM(L23:L23)</f>
        <v>525000000</v>
      </c>
      <c r="M22" s="34">
        <f>SUM(M23:M23)</f>
        <v>359000000</v>
      </c>
    </row>
    <row r="23" spans="2:13">
      <c r="B23" s="875">
        <v>630</v>
      </c>
      <c r="C23" s="876"/>
      <c r="D23" s="877"/>
      <c r="E23" s="875">
        <v>48</v>
      </c>
      <c r="F23" s="877"/>
      <c r="G23" s="923" t="s">
        <v>430</v>
      </c>
      <c r="H23" s="876"/>
      <c r="I23" s="877"/>
      <c r="J23" s="282">
        <v>423000000</v>
      </c>
      <c r="K23" s="282">
        <v>423000000</v>
      </c>
      <c r="L23" s="282">
        <v>525000000</v>
      </c>
      <c r="M23" s="282">
        <v>359000000</v>
      </c>
    </row>
    <row r="24" spans="2:13">
      <c r="B24" s="872" t="s">
        <v>1598</v>
      </c>
      <c r="C24" s="873"/>
      <c r="D24" s="873"/>
      <c r="E24" s="873"/>
      <c r="F24" s="873"/>
      <c r="G24" s="873"/>
      <c r="H24" s="873"/>
      <c r="I24" s="874"/>
      <c r="J24" s="564">
        <f>SUM(J22)</f>
        <v>423000000</v>
      </c>
      <c r="K24" s="564">
        <f>SUM(K22)</f>
        <v>423000000</v>
      </c>
      <c r="L24" s="564">
        <f>SUM(L22)</f>
        <v>525000000</v>
      </c>
      <c r="M24" s="564">
        <f>SUM(M22)</f>
        <v>359000000</v>
      </c>
    </row>
    <row r="27" spans="2:13">
      <c r="B27" s="890" t="s">
        <v>1632</v>
      </c>
      <c r="C27" s="890"/>
      <c r="D27" s="890"/>
      <c r="E27" s="890"/>
      <c r="F27" s="890"/>
      <c r="G27" s="890"/>
      <c r="H27" s="890"/>
      <c r="I27" s="890"/>
      <c r="J27" s="890"/>
      <c r="K27" s="890"/>
      <c r="L27" s="890"/>
      <c r="M27" s="890"/>
    </row>
    <row r="28" spans="2:13">
      <c r="B28" s="887" t="s">
        <v>1629</v>
      </c>
      <c r="C28" s="888"/>
      <c r="D28" s="888"/>
      <c r="E28" s="888"/>
      <c r="F28" s="888"/>
      <c r="G28" s="888"/>
      <c r="H28" s="888"/>
      <c r="I28" s="888"/>
      <c r="J28" s="888"/>
      <c r="K28" s="888"/>
      <c r="L28" s="888"/>
      <c r="M28" s="889"/>
    </row>
    <row r="29" spans="2:13">
      <c r="B29" s="891" t="s">
        <v>1597</v>
      </c>
      <c r="C29" s="892"/>
      <c r="D29" s="893"/>
      <c r="E29" s="891" t="s">
        <v>348</v>
      </c>
      <c r="F29" s="893"/>
      <c r="G29" s="900" t="s">
        <v>350</v>
      </c>
      <c r="H29" s="901"/>
      <c r="I29" s="902"/>
      <c r="J29" s="887" t="s">
        <v>1532</v>
      </c>
      <c r="K29" s="888"/>
      <c r="L29" s="888"/>
      <c r="M29" s="889"/>
    </row>
    <row r="30" spans="2:13">
      <c r="B30" s="894"/>
      <c r="C30" s="895"/>
      <c r="D30" s="896"/>
      <c r="E30" s="894"/>
      <c r="F30" s="896"/>
      <c r="G30" s="903"/>
      <c r="H30" s="904"/>
      <c r="I30" s="905"/>
      <c r="J30" s="887">
        <v>2015</v>
      </c>
      <c r="K30" s="889"/>
      <c r="L30" s="909">
        <v>2016</v>
      </c>
      <c r="M30" s="909">
        <v>2017</v>
      </c>
    </row>
    <row r="31" spans="2:13">
      <c r="B31" s="897"/>
      <c r="C31" s="898"/>
      <c r="D31" s="899"/>
      <c r="E31" s="897"/>
      <c r="F31" s="899"/>
      <c r="G31" s="906"/>
      <c r="H31" s="907"/>
      <c r="I31" s="908"/>
      <c r="J31" s="1" t="s">
        <v>356</v>
      </c>
      <c r="K31" s="1" t="s">
        <v>444</v>
      </c>
      <c r="L31" s="910"/>
      <c r="M31" s="910"/>
    </row>
    <row r="32" spans="2:13">
      <c r="B32" s="878" t="s">
        <v>714</v>
      </c>
      <c r="C32" s="879"/>
      <c r="D32" s="879"/>
      <c r="E32" s="879"/>
      <c r="F32" s="879"/>
      <c r="G32" s="879"/>
      <c r="H32" s="879"/>
      <c r="I32" s="880"/>
      <c r="J32" s="34">
        <f>SUM(J33:J33)</f>
        <v>2000000</v>
      </c>
      <c r="K32" s="34">
        <f>SUM(K33:K33)</f>
        <v>2000000</v>
      </c>
      <c r="L32" s="34">
        <f>SUM(L33:L33)</f>
        <v>0</v>
      </c>
      <c r="M32" s="34">
        <f>SUM(M33:M33)</f>
        <v>0</v>
      </c>
    </row>
    <row r="33" spans="2:13">
      <c r="B33" s="875">
        <v>630</v>
      </c>
      <c r="C33" s="876"/>
      <c r="D33" s="877"/>
      <c r="E33" s="875">
        <v>48</v>
      </c>
      <c r="F33" s="877"/>
      <c r="G33" s="923" t="s">
        <v>430</v>
      </c>
      <c r="H33" s="876"/>
      <c r="I33" s="877"/>
      <c r="J33" s="282">
        <v>2000000</v>
      </c>
      <c r="K33" s="282">
        <v>2000000</v>
      </c>
      <c r="L33" s="282">
        <v>0</v>
      </c>
      <c r="M33" s="282">
        <v>0</v>
      </c>
    </row>
    <row r="34" spans="2:13">
      <c r="B34" s="872" t="s">
        <v>1598</v>
      </c>
      <c r="C34" s="873"/>
      <c r="D34" s="873"/>
      <c r="E34" s="873"/>
      <c r="F34" s="873"/>
      <c r="G34" s="873"/>
      <c r="H34" s="873"/>
      <c r="I34" s="874"/>
      <c r="J34" s="564">
        <f>SUM(J32)</f>
        <v>2000000</v>
      </c>
      <c r="K34" s="564">
        <f>SUM(K32)</f>
        <v>2000000</v>
      </c>
      <c r="L34" s="564">
        <f>SUM(L32)</f>
        <v>0</v>
      </c>
      <c r="M34" s="564">
        <f>SUM(M32)</f>
        <v>0</v>
      </c>
    </row>
    <row r="37" spans="2:13">
      <c r="B37" s="890" t="s">
        <v>1633</v>
      </c>
      <c r="C37" s="890"/>
      <c r="D37" s="890"/>
      <c r="E37" s="890"/>
      <c r="F37" s="890"/>
      <c r="G37" s="890"/>
      <c r="H37" s="890"/>
      <c r="I37" s="890"/>
      <c r="J37" s="890"/>
      <c r="K37" s="890"/>
      <c r="L37" s="890"/>
      <c r="M37" s="890"/>
    </row>
    <row r="38" spans="2:13">
      <c r="B38" s="887" t="s">
        <v>1629</v>
      </c>
      <c r="C38" s="888"/>
      <c r="D38" s="888"/>
      <c r="E38" s="888"/>
      <c r="F38" s="888"/>
      <c r="G38" s="888"/>
      <c r="H38" s="888"/>
      <c r="I38" s="888"/>
      <c r="J38" s="888"/>
      <c r="K38" s="888"/>
      <c r="L38" s="888"/>
      <c r="M38" s="889"/>
    </row>
    <row r="39" spans="2:13">
      <c r="B39" s="891" t="s">
        <v>1597</v>
      </c>
      <c r="C39" s="892"/>
      <c r="D39" s="893"/>
      <c r="E39" s="891" t="s">
        <v>348</v>
      </c>
      <c r="F39" s="893"/>
      <c r="G39" s="900" t="s">
        <v>350</v>
      </c>
      <c r="H39" s="901"/>
      <c r="I39" s="902"/>
      <c r="J39" s="887" t="s">
        <v>1532</v>
      </c>
      <c r="K39" s="888"/>
      <c r="L39" s="888"/>
      <c r="M39" s="889"/>
    </row>
    <row r="40" spans="2:13">
      <c r="B40" s="894"/>
      <c r="C40" s="895"/>
      <c r="D40" s="896"/>
      <c r="E40" s="894"/>
      <c r="F40" s="896"/>
      <c r="G40" s="903"/>
      <c r="H40" s="904"/>
      <c r="I40" s="905"/>
      <c r="J40" s="887">
        <v>2015</v>
      </c>
      <c r="K40" s="889"/>
      <c r="L40" s="909">
        <v>2016</v>
      </c>
      <c r="M40" s="909">
        <v>2017</v>
      </c>
    </row>
    <row r="41" spans="2:13">
      <c r="B41" s="897"/>
      <c r="C41" s="898"/>
      <c r="D41" s="899"/>
      <c r="E41" s="897"/>
      <c r="F41" s="899"/>
      <c r="G41" s="906"/>
      <c r="H41" s="907"/>
      <c r="I41" s="908"/>
      <c r="J41" s="1" t="s">
        <v>356</v>
      </c>
      <c r="K41" s="1" t="s">
        <v>444</v>
      </c>
      <c r="L41" s="910"/>
      <c r="M41" s="910"/>
    </row>
    <row r="42" spans="2:13">
      <c r="B42" s="878" t="s">
        <v>714</v>
      </c>
      <c r="C42" s="879"/>
      <c r="D42" s="879"/>
      <c r="E42" s="879"/>
      <c r="F42" s="879"/>
      <c r="G42" s="879"/>
      <c r="H42" s="879"/>
      <c r="I42" s="880"/>
      <c r="J42" s="34">
        <f>SUM(J43:J43)</f>
        <v>2000000</v>
      </c>
      <c r="K42" s="34">
        <f>SUM(K43:K43)</f>
        <v>2000000</v>
      </c>
      <c r="L42" s="34">
        <f>SUM(L43:L43)</f>
        <v>5000000</v>
      </c>
      <c r="M42" s="34">
        <f>SUM(M43:M43)</f>
        <v>5000000</v>
      </c>
    </row>
    <row r="43" spans="2:13">
      <c r="B43" s="875">
        <v>630</v>
      </c>
      <c r="C43" s="876"/>
      <c r="D43" s="877"/>
      <c r="E43" s="875">
        <v>48</v>
      </c>
      <c r="F43" s="877"/>
      <c r="G43" s="884" t="s">
        <v>430</v>
      </c>
      <c r="H43" s="885"/>
      <c r="I43" s="886"/>
      <c r="J43" s="282">
        <v>2000000</v>
      </c>
      <c r="K43" s="282">
        <v>2000000</v>
      </c>
      <c r="L43" s="282">
        <v>5000000</v>
      </c>
      <c r="M43" s="282">
        <v>5000000</v>
      </c>
    </row>
    <row r="44" spans="2:13">
      <c r="B44" s="878" t="s">
        <v>733</v>
      </c>
      <c r="C44" s="879"/>
      <c r="D44" s="879"/>
      <c r="E44" s="879"/>
      <c r="F44" s="879"/>
      <c r="G44" s="879"/>
      <c r="H44" s="879"/>
      <c r="I44" s="880"/>
      <c r="J44" s="34">
        <f>SUM(J45:J45)</f>
        <v>71000000</v>
      </c>
      <c r="K44" s="34">
        <f>SUM(K45:K45)</f>
        <v>800000</v>
      </c>
      <c r="L44" s="34">
        <f>SUM(L45:L45)</f>
        <v>40000000</v>
      </c>
      <c r="M44" s="34">
        <f>SUM(M45:M45)</f>
        <v>40000000</v>
      </c>
    </row>
    <row r="45" spans="2:13">
      <c r="B45" s="875">
        <v>787</v>
      </c>
      <c r="C45" s="876"/>
      <c r="D45" s="877"/>
      <c r="E45" s="875">
        <v>48</v>
      </c>
      <c r="F45" s="877"/>
      <c r="G45" s="884" t="s">
        <v>430</v>
      </c>
      <c r="H45" s="885"/>
      <c r="I45" s="886"/>
      <c r="J45" s="282">
        <v>71000000</v>
      </c>
      <c r="K45" s="282">
        <v>800000</v>
      </c>
      <c r="L45" s="282">
        <v>40000000</v>
      </c>
      <c r="M45" s="282">
        <v>40000000</v>
      </c>
    </row>
    <row r="46" spans="2:13">
      <c r="B46" s="872" t="s">
        <v>1598</v>
      </c>
      <c r="C46" s="873"/>
      <c r="D46" s="873"/>
      <c r="E46" s="873"/>
      <c r="F46" s="873"/>
      <c r="G46" s="873"/>
      <c r="H46" s="873"/>
      <c r="I46" s="874"/>
      <c r="J46" s="564">
        <f>SUM(J42,J44)</f>
        <v>73000000</v>
      </c>
      <c r="K46" s="564">
        <f>SUM(K42,K44)</f>
        <v>2800000</v>
      </c>
      <c r="L46" s="564">
        <f>SUM(L42,L44)</f>
        <v>45000000</v>
      </c>
      <c r="M46" s="564">
        <f>SUM(M42,M44)</f>
        <v>45000000</v>
      </c>
    </row>
    <row r="49" spans="2:13">
      <c r="B49" s="890" t="s">
        <v>1634</v>
      </c>
      <c r="C49" s="890"/>
      <c r="D49" s="890"/>
      <c r="E49" s="890"/>
      <c r="F49" s="890"/>
      <c r="G49" s="890"/>
      <c r="H49" s="890"/>
      <c r="I49" s="890"/>
      <c r="J49" s="890"/>
      <c r="K49" s="890"/>
      <c r="L49" s="890"/>
      <c r="M49" s="890"/>
    </row>
    <row r="50" spans="2:13">
      <c r="B50" s="887" t="s">
        <v>1629</v>
      </c>
      <c r="C50" s="888"/>
      <c r="D50" s="888"/>
      <c r="E50" s="888"/>
      <c r="F50" s="888"/>
      <c r="G50" s="888"/>
      <c r="H50" s="888"/>
      <c r="I50" s="888"/>
      <c r="J50" s="888"/>
      <c r="K50" s="888"/>
      <c r="L50" s="888"/>
      <c r="M50" s="889"/>
    </row>
    <row r="51" spans="2:13">
      <c r="B51" s="891" t="s">
        <v>1597</v>
      </c>
      <c r="C51" s="892"/>
      <c r="D51" s="893"/>
      <c r="E51" s="891" t="s">
        <v>348</v>
      </c>
      <c r="F51" s="893"/>
      <c r="G51" s="900" t="s">
        <v>350</v>
      </c>
      <c r="H51" s="901"/>
      <c r="I51" s="902"/>
      <c r="J51" s="887" t="s">
        <v>1532</v>
      </c>
      <c r="K51" s="888"/>
      <c r="L51" s="888"/>
      <c r="M51" s="889"/>
    </row>
    <row r="52" spans="2:13">
      <c r="B52" s="894"/>
      <c r="C52" s="895"/>
      <c r="D52" s="896"/>
      <c r="E52" s="894"/>
      <c r="F52" s="896"/>
      <c r="G52" s="903"/>
      <c r="H52" s="904"/>
      <c r="I52" s="905"/>
      <c r="J52" s="887">
        <v>2015</v>
      </c>
      <c r="K52" s="889"/>
      <c r="L52" s="909">
        <v>2016</v>
      </c>
      <c r="M52" s="909">
        <v>2017</v>
      </c>
    </row>
    <row r="53" spans="2:13">
      <c r="B53" s="897"/>
      <c r="C53" s="898"/>
      <c r="D53" s="899"/>
      <c r="E53" s="897"/>
      <c r="F53" s="899"/>
      <c r="G53" s="906"/>
      <c r="H53" s="907"/>
      <c r="I53" s="908"/>
      <c r="J53" s="1" t="s">
        <v>356</v>
      </c>
      <c r="K53" s="1" t="s">
        <v>444</v>
      </c>
      <c r="L53" s="910"/>
      <c r="M53" s="910"/>
    </row>
    <row r="54" spans="2:13">
      <c r="B54" s="878" t="s">
        <v>714</v>
      </c>
      <c r="C54" s="879"/>
      <c r="D54" s="879"/>
      <c r="E54" s="879"/>
      <c r="F54" s="879"/>
      <c r="G54" s="879"/>
      <c r="H54" s="879"/>
      <c r="I54" s="880"/>
      <c r="J54" s="34">
        <f>SUM(J55:J55)</f>
        <v>43610000</v>
      </c>
      <c r="K54" s="34">
        <f>SUM(K55:K55)</f>
        <v>43110000</v>
      </c>
      <c r="L54" s="34">
        <f>SUM(L55:L55)</f>
        <v>50000000</v>
      </c>
      <c r="M54" s="34">
        <f>SUM(M55:M55)</f>
        <v>100000000</v>
      </c>
    </row>
    <row r="55" spans="2:13">
      <c r="B55" s="875">
        <v>630</v>
      </c>
      <c r="C55" s="876"/>
      <c r="D55" s="877"/>
      <c r="E55" s="875">
        <v>48</v>
      </c>
      <c r="F55" s="877"/>
      <c r="G55" s="923" t="s">
        <v>430</v>
      </c>
      <c r="H55" s="876"/>
      <c r="I55" s="877"/>
      <c r="J55" s="282">
        <v>43610000</v>
      </c>
      <c r="K55" s="26">
        <v>43110000</v>
      </c>
      <c r="L55" s="282">
        <v>50000000</v>
      </c>
      <c r="M55" s="282">
        <v>100000000</v>
      </c>
    </row>
    <row r="56" spans="2:13">
      <c r="B56" s="872" t="s">
        <v>1598</v>
      </c>
      <c r="C56" s="873"/>
      <c r="D56" s="873"/>
      <c r="E56" s="873"/>
      <c r="F56" s="873"/>
      <c r="G56" s="873"/>
      <c r="H56" s="873"/>
      <c r="I56" s="874"/>
      <c r="J56" s="564">
        <f>SUM(J54)</f>
        <v>43610000</v>
      </c>
      <c r="K56" s="564">
        <f>SUM(K54)</f>
        <v>43110000</v>
      </c>
      <c r="L56" s="564">
        <f>SUM(L54)</f>
        <v>50000000</v>
      </c>
      <c r="M56" s="564">
        <f>SUM(M54)</f>
        <v>100000000</v>
      </c>
    </row>
    <row r="60" spans="2:13">
      <c r="B60" s="930" t="s">
        <v>1635</v>
      </c>
      <c r="C60" s="930"/>
      <c r="D60" s="930"/>
      <c r="E60" s="930"/>
      <c r="F60" s="930"/>
      <c r="G60" s="930"/>
      <c r="H60" s="930"/>
      <c r="I60" s="930"/>
      <c r="J60" s="930"/>
      <c r="K60" s="930"/>
      <c r="L60" s="930"/>
      <c r="M60" s="930"/>
    </row>
    <row r="61" spans="2:13">
      <c r="B61" s="887" t="s">
        <v>1629</v>
      </c>
      <c r="C61" s="888"/>
      <c r="D61" s="888"/>
      <c r="E61" s="888"/>
      <c r="F61" s="888"/>
      <c r="G61" s="888"/>
      <c r="H61" s="888"/>
      <c r="I61" s="888"/>
      <c r="J61" s="888"/>
      <c r="K61" s="888"/>
      <c r="L61" s="888"/>
      <c r="M61" s="889"/>
    </row>
    <row r="62" spans="2:13">
      <c r="B62" s="891" t="s">
        <v>1597</v>
      </c>
      <c r="C62" s="892"/>
      <c r="D62" s="893"/>
      <c r="E62" s="891" t="s">
        <v>348</v>
      </c>
      <c r="F62" s="893"/>
      <c r="G62" s="900" t="s">
        <v>350</v>
      </c>
      <c r="H62" s="901"/>
      <c r="I62" s="902"/>
      <c r="J62" s="887" t="s">
        <v>1532</v>
      </c>
      <c r="K62" s="888"/>
      <c r="L62" s="888"/>
      <c r="M62" s="889"/>
    </row>
    <row r="63" spans="2:13">
      <c r="B63" s="894"/>
      <c r="C63" s="895"/>
      <c r="D63" s="896"/>
      <c r="E63" s="894"/>
      <c r="F63" s="896"/>
      <c r="G63" s="903"/>
      <c r="H63" s="904"/>
      <c r="I63" s="905"/>
      <c r="J63" s="887">
        <v>2015</v>
      </c>
      <c r="K63" s="889"/>
      <c r="L63" s="909">
        <v>2016</v>
      </c>
      <c r="M63" s="909">
        <v>2017</v>
      </c>
    </row>
    <row r="64" spans="2:13">
      <c r="B64" s="897"/>
      <c r="C64" s="898"/>
      <c r="D64" s="899"/>
      <c r="E64" s="897"/>
      <c r="F64" s="899"/>
      <c r="G64" s="906"/>
      <c r="H64" s="907"/>
      <c r="I64" s="908"/>
      <c r="J64" s="1" t="s">
        <v>356</v>
      </c>
      <c r="K64" s="1" t="s">
        <v>444</v>
      </c>
      <c r="L64" s="910"/>
      <c r="M64" s="910"/>
    </row>
    <row r="65" spans="2:13">
      <c r="B65" s="878" t="s">
        <v>714</v>
      </c>
      <c r="C65" s="879"/>
      <c r="D65" s="879"/>
      <c r="E65" s="879"/>
      <c r="F65" s="879"/>
      <c r="G65" s="879"/>
      <c r="H65" s="879"/>
      <c r="I65" s="880"/>
      <c r="J65" s="34">
        <f>SUM(J66:J67)</f>
        <v>359156000</v>
      </c>
      <c r="K65" s="34">
        <f>SUM(K66:K67)</f>
        <v>359156000</v>
      </c>
      <c r="L65" s="34">
        <f>SUM(L66:L67)</f>
        <v>219878000</v>
      </c>
      <c r="M65" s="34">
        <f>SUM(M66:M67)</f>
        <v>245000000</v>
      </c>
    </row>
    <row r="66" spans="2:13">
      <c r="B66" s="875">
        <v>630</v>
      </c>
      <c r="C66" s="876"/>
      <c r="D66" s="877"/>
      <c r="E66" s="875">
        <v>42</v>
      </c>
      <c r="F66" s="877"/>
      <c r="G66" s="923" t="s">
        <v>394</v>
      </c>
      <c r="H66" s="926"/>
      <c r="I66" s="927"/>
      <c r="J66" s="282">
        <v>8418000</v>
      </c>
      <c r="K66" s="282">
        <v>8418000</v>
      </c>
      <c r="L66" s="282">
        <v>7378000</v>
      </c>
      <c r="M66" s="282">
        <v>7378000</v>
      </c>
    </row>
    <row r="67" spans="2:13">
      <c r="B67" s="875">
        <v>630</v>
      </c>
      <c r="C67" s="876"/>
      <c r="D67" s="877"/>
      <c r="E67" s="875">
        <v>48</v>
      </c>
      <c r="F67" s="877"/>
      <c r="G67" s="923" t="s">
        <v>430</v>
      </c>
      <c r="H67" s="928"/>
      <c r="I67" s="929"/>
      <c r="J67" s="282">
        <v>350738000</v>
      </c>
      <c r="K67" s="282">
        <v>350738000</v>
      </c>
      <c r="L67" s="282">
        <v>212500000</v>
      </c>
      <c r="M67" s="282">
        <v>237622000</v>
      </c>
    </row>
    <row r="68" spans="2:13">
      <c r="B68" s="872" t="s">
        <v>1598</v>
      </c>
      <c r="C68" s="873"/>
      <c r="D68" s="873"/>
      <c r="E68" s="873"/>
      <c r="F68" s="873"/>
      <c r="G68" s="873"/>
      <c r="H68" s="873"/>
      <c r="I68" s="874"/>
      <c r="J68" s="564">
        <f>SUM(J65)</f>
        <v>359156000</v>
      </c>
      <c r="K68" s="564">
        <f>SUM(K65)</f>
        <v>359156000</v>
      </c>
      <c r="L68" s="564">
        <f>SUM(L65)</f>
        <v>219878000</v>
      </c>
      <c r="M68" s="564">
        <f>SUM(M65)</f>
        <v>245000000</v>
      </c>
    </row>
    <row r="71" spans="2:13">
      <c r="B71" s="890" t="s">
        <v>1636</v>
      </c>
      <c r="C71" s="890"/>
      <c r="D71" s="890"/>
      <c r="E71" s="890"/>
      <c r="F71" s="890"/>
      <c r="G71" s="890"/>
      <c r="H71" s="890"/>
      <c r="I71" s="890"/>
      <c r="J71" s="890"/>
      <c r="K71" s="890"/>
      <c r="L71" s="890"/>
      <c r="M71" s="890"/>
    </row>
    <row r="72" spans="2:13">
      <c r="B72" s="887" t="s">
        <v>1629</v>
      </c>
      <c r="C72" s="888"/>
      <c r="D72" s="888"/>
      <c r="E72" s="888"/>
      <c r="F72" s="888"/>
      <c r="G72" s="888"/>
      <c r="H72" s="888"/>
      <c r="I72" s="888"/>
      <c r="J72" s="888"/>
      <c r="K72" s="888"/>
      <c r="L72" s="888"/>
      <c r="M72" s="889"/>
    </row>
    <row r="73" spans="2:13">
      <c r="B73" s="891" t="s">
        <v>1597</v>
      </c>
      <c r="C73" s="892"/>
      <c r="D73" s="893"/>
      <c r="E73" s="891" t="s">
        <v>348</v>
      </c>
      <c r="F73" s="893"/>
      <c r="G73" s="900" t="s">
        <v>350</v>
      </c>
      <c r="H73" s="901"/>
      <c r="I73" s="902"/>
      <c r="J73" s="887" t="s">
        <v>1532</v>
      </c>
      <c r="K73" s="888"/>
      <c r="L73" s="888"/>
      <c r="M73" s="889"/>
    </row>
    <row r="74" spans="2:13">
      <c r="B74" s="894"/>
      <c r="C74" s="895"/>
      <c r="D74" s="896"/>
      <c r="E74" s="894"/>
      <c r="F74" s="896"/>
      <c r="G74" s="903"/>
      <c r="H74" s="904"/>
      <c r="I74" s="905"/>
      <c r="J74" s="887">
        <v>2015</v>
      </c>
      <c r="K74" s="889"/>
      <c r="L74" s="909">
        <v>2016</v>
      </c>
      <c r="M74" s="909">
        <v>2017</v>
      </c>
    </row>
    <row r="75" spans="2:13">
      <c r="B75" s="897"/>
      <c r="C75" s="898"/>
      <c r="D75" s="899"/>
      <c r="E75" s="897"/>
      <c r="F75" s="899"/>
      <c r="G75" s="906"/>
      <c r="H75" s="907"/>
      <c r="I75" s="908"/>
      <c r="J75" s="1" t="s">
        <v>356</v>
      </c>
      <c r="K75" s="1" t="s">
        <v>444</v>
      </c>
      <c r="L75" s="910"/>
      <c r="M75" s="910"/>
    </row>
    <row r="76" spans="2:13">
      <c r="B76" s="878" t="s">
        <v>714</v>
      </c>
      <c r="C76" s="879"/>
      <c r="D76" s="879"/>
      <c r="E76" s="879"/>
      <c r="F76" s="879"/>
      <c r="G76" s="879"/>
      <c r="H76" s="879"/>
      <c r="I76" s="880"/>
      <c r="J76" s="34">
        <f>SUM(J77:J77)</f>
        <v>70241000</v>
      </c>
      <c r="K76" s="34">
        <f>SUM(K77:K77)</f>
        <v>68692000</v>
      </c>
      <c r="L76" s="34">
        <f>SUM(L77)</f>
        <v>180000000</v>
      </c>
      <c r="M76" s="34">
        <f>SUM(M77)</f>
        <v>213241000</v>
      </c>
    </row>
    <row r="77" spans="2:13">
      <c r="B77" s="875">
        <v>630</v>
      </c>
      <c r="C77" s="876"/>
      <c r="D77" s="877"/>
      <c r="E77" s="875">
        <v>48</v>
      </c>
      <c r="F77" s="877"/>
      <c r="G77" s="884" t="s">
        <v>430</v>
      </c>
      <c r="H77" s="885"/>
      <c r="I77" s="886"/>
      <c r="J77" s="282">
        <v>70241000</v>
      </c>
      <c r="K77" s="282">
        <v>68692000</v>
      </c>
      <c r="L77" s="282">
        <v>180000000</v>
      </c>
      <c r="M77" s="282">
        <v>213241000</v>
      </c>
    </row>
    <row r="78" spans="2:13">
      <c r="B78" s="878" t="s">
        <v>724</v>
      </c>
      <c r="C78" s="879"/>
      <c r="D78" s="879"/>
      <c r="E78" s="879"/>
      <c r="F78" s="879"/>
      <c r="G78" s="879"/>
      <c r="H78" s="879"/>
      <c r="I78" s="880"/>
      <c r="J78" s="34">
        <f>SUM(J79:J80)</f>
        <v>205608000</v>
      </c>
      <c r="K78" s="34">
        <f>SUM(K79:K80)</f>
        <v>164683000</v>
      </c>
      <c r="L78" s="34">
        <f>SUM(L79:L80)</f>
        <v>325026000</v>
      </c>
      <c r="M78" s="34">
        <f>SUM(M79:M80)</f>
        <v>328854000</v>
      </c>
    </row>
    <row r="79" spans="2:13">
      <c r="B79" s="875">
        <v>786</v>
      </c>
      <c r="C79" s="876"/>
      <c r="D79" s="877"/>
      <c r="E79" s="875">
        <v>42</v>
      </c>
      <c r="F79" s="877"/>
      <c r="G79" s="923" t="s">
        <v>394</v>
      </c>
      <c r="H79" s="876"/>
      <c r="I79" s="877"/>
      <c r="J79" s="282">
        <v>8310000</v>
      </c>
      <c r="K79" s="282">
        <v>6810000</v>
      </c>
      <c r="L79" s="282">
        <v>16620000</v>
      </c>
      <c r="M79" s="282">
        <v>28500000</v>
      </c>
    </row>
    <row r="80" spans="2:13">
      <c r="B80" s="875">
        <v>786</v>
      </c>
      <c r="C80" s="876"/>
      <c r="D80" s="877"/>
      <c r="E80" s="875">
        <v>48</v>
      </c>
      <c r="F80" s="877"/>
      <c r="G80" s="923" t="s">
        <v>430</v>
      </c>
      <c r="H80" s="876"/>
      <c r="I80" s="877"/>
      <c r="J80" s="282">
        <v>197298000</v>
      </c>
      <c r="K80" s="282">
        <v>157873000</v>
      </c>
      <c r="L80" s="282">
        <v>308406000</v>
      </c>
      <c r="M80" s="282">
        <v>300354000</v>
      </c>
    </row>
    <row r="81" spans="2:13">
      <c r="B81" s="872" t="s">
        <v>1598</v>
      </c>
      <c r="C81" s="873"/>
      <c r="D81" s="873"/>
      <c r="E81" s="873"/>
      <c r="F81" s="873"/>
      <c r="G81" s="873"/>
      <c r="H81" s="873"/>
      <c r="I81" s="874"/>
      <c r="J81" s="564">
        <f>SUM(J78+J76)</f>
        <v>275849000</v>
      </c>
      <c r="K81" s="564">
        <f>SUM(K78+K76)</f>
        <v>233375000</v>
      </c>
      <c r="L81" s="564">
        <f>SUM(L78+L76)</f>
        <v>505026000</v>
      </c>
      <c r="M81" s="564">
        <f>SUM(M78+M76)</f>
        <v>542095000</v>
      </c>
    </row>
  </sheetData>
  <mergeCells count="123">
    <mergeCell ref="B2:M2"/>
    <mergeCell ref="B3:M3"/>
    <mergeCell ref="B4:D6"/>
    <mergeCell ref="E4:F6"/>
    <mergeCell ref="G4:I6"/>
    <mergeCell ref="J4:M4"/>
    <mergeCell ref="J5:K5"/>
    <mergeCell ref="L5:L6"/>
    <mergeCell ref="M5:M6"/>
    <mergeCell ref="B11:I11"/>
    <mergeCell ref="B12:D12"/>
    <mergeCell ref="E12:F12"/>
    <mergeCell ref="G12:I12"/>
    <mergeCell ref="B13:D13"/>
    <mergeCell ref="E13:F13"/>
    <mergeCell ref="G13:I13"/>
    <mergeCell ref="B7:I7"/>
    <mergeCell ref="B8:D8"/>
    <mergeCell ref="E8:F8"/>
    <mergeCell ref="G8:I8"/>
    <mergeCell ref="B9:I9"/>
    <mergeCell ref="B10:D10"/>
    <mergeCell ref="E10:F10"/>
    <mergeCell ref="G10:I10"/>
    <mergeCell ref="B22:I22"/>
    <mergeCell ref="B23:D23"/>
    <mergeCell ref="E23:F23"/>
    <mergeCell ref="G23:I23"/>
    <mergeCell ref="B24:I24"/>
    <mergeCell ref="B27:M27"/>
    <mergeCell ref="B14:I14"/>
    <mergeCell ref="B17:M17"/>
    <mergeCell ref="B18:M18"/>
    <mergeCell ref="B19:D21"/>
    <mergeCell ref="E19:F21"/>
    <mergeCell ref="G19:I21"/>
    <mergeCell ref="J19:M19"/>
    <mergeCell ref="J20:K20"/>
    <mergeCell ref="L20:L21"/>
    <mergeCell ref="M20:M21"/>
    <mergeCell ref="B32:I32"/>
    <mergeCell ref="B33:D33"/>
    <mergeCell ref="E33:F33"/>
    <mergeCell ref="G33:I33"/>
    <mergeCell ref="B34:I34"/>
    <mergeCell ref="B37:M37"/>
    <mergeCell ref="B28:M28"/>
    <mergeCell ref="B29:D31"/>
    <mergeCell ref="E29:F31"/>
    <mergeCell ref="G29:I31"/>
    <mergeCell ref="J29:M29"/>
    <mergeCell ref="J30:K30"/>
    <mergeCell ref="L30:L31"/>
    <mergeCell ref="M30:M31"/>
    <mergeCell ref="B42:I42"/>
    <mergeCell ref="B43:D43"/>
    <mergeCell ref="E43:F43"/>
    <mergeCell ref="G43:I43"/>
    <mergeCell ref="B44:I44"/>
    <mergeCell ref="B45:D45"/>
    <mergeCell ref="E45:F45"/>
    <mergeCell ref="G45:I45"/>
    <mergeCell ref="B38:M38"/>
    <mergeCell ref="B39:D41"/>
    <mergeCell ref="E39:F41"/>
    <mergeCell ref="G39:I41"/>
    <mergeCell ref="J39:M39"/>
    <mergeCell ref="J40:K40"/>
    <mergeCell ref="L40:L41"/>
    <mergeCell ref="M40:M41"/>
    <mergeCell ref="B54:I54"/>
    <mergeCell ref="B55:D55"/>
    <mergeCell ref="E55:F55"/>
    <mergeCell ref="G55:I55"/>
    <mergeCell ref="B56:I56"/>
    <mergeCell ref="B60:M60"/>
    <mergeCell ref="B46:I46"/>
    <mergeCell ref="B49:M49"/>
    <mergeCell ref="B50:M50"/>
    <mergeCell ref="B51:D53"/>
    <mergeCell ref="E51:F53"/>
    <mergeCell ref="G51:I53"/>
    <mergeCell ref="J51:M51"/>
    <mergeCell ref="J52:K52"/>
    <mergeCell ref="L52:L53"/>
    <mergeCell ref="M52:M53"/>
    <mergeCell ref="B65:I65"/>
    <mergeCell ref="B66:D66"/>
    <mergeCell ref="E66:F66"/>
    <mergeCell ref="G66:I66"/>
    <mergeCell ref="B67:D67"/>
    <mergeCell ref="E67:F67"/>
    <mergeCell ref="G67:I67"/>
    <mergeCell ref="B61:M61"/>
    <mergeCell ref="B62:D64"/>
    <mergeCell ref="E62:F64"/>
    <mergeCell ref="G62:I64"/>
    <mergeCell ref="J62:M62"/>
    <mergeCell ref="J63:K63"/>
    <mergeCell ref="L63:L64"/>
    <mergeCell ref="M63:M64"/>
    <mergeCell ref="B68:I68"/>
    <mergeCell ref="B71:M71"/>
    <mergeCell ref="B72:M72"/>
    <mergeCell ref="B73:D75"/>
    <mergeCell ref="E73:F75"/>
    <mergeCell ref="G73:I75"/>
    <mergeCell ref="J73:M73"/>
    <mergeCell ref="J74:K74"/>
    <mergeCell ref="L74:L75"/>
    <mergeCell ref="M74:M75"/>
    <mergeCell ref="B80:D80"/>
    <mergeCell ref="E80:F80"/>
    <mergeCell ref="G80:I80"/>
    <mergeCell ref="B81:I81"/>
    <mergeCell ref="B76:I76"/>
    <mergeCell ref="B77:D77"/>
    <mergeCell ref="E77:F77"/>
    <mergeCell ref="G77:I77"/>
    <mergeCell ref="B78:I78"/>
    <mergeCell ref="B79:D79"/>
    <mergeCell ref="E79:F79"/>
    <mergeCell ref="G79:I79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>
  <dimension ref="C2:N46"/>
  <sheetViews>
    <sheetView workbookViewId="0">
      <selection activeCell="C12" sqref="C12:N20"/>
    </sheetView>
  </sheetViews>
  <sheetFormatPr defaultRowHeight="15"/>
  <cols>
    <col min="11" max="14" width="11.140625" bestFit="1" customWidth="1"/>
  </cols>
  <sheetData>
    <row r="2" spans="3:14">
      <c r="C2" s="890" t="s">
        <v>1637</v>
      </c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</row>
    <row r="3" spans="3:14">
      <c r="C3" s="887" t="s">
        <v>1638</v>
      </c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9"/>
    </row>
    <row r="4" spans="3:14">
      <c r="C4" s="891" t="s">
        <v>1597</v>
      </c>
      <c r="D4" s="892"/>
      <c r="E4" s="893"/>
      <c r="F4" s="891" t="s">
        <v>348</v>
      </c>
      <c r="G4" s="893"/>
      <c r="H4" s="900" t="s">
        <v>350</v>
      </c>
      <c r="I4" s="901"/>
      <c r="J4" s="902"/>
      <c r="K4" s="887" t="s">
        <v>1532</v>
      </c>
      <c r="L4" s="888"/>
      <c r="M4" s="888"/>
      <c r="N4" s="889"/>
    </row>
    <row r="5" spans="3:14">
      <c r="C5" s="894"/>
      <c r="D5" s="895"/>
      <c r="E5" s="896"/>
      <c r="F5" s="894"/>
      <c r="G5" s="896"/>
      <c r="H5" s="903"/>
      <c r="I5" s="904"/>
      <c r="J5" s="905"/>
      <c r="K5" s="887">
        <v>2015</v>
      </c>
      <c r="L5" s="889"/>
      <c r="M5" s="909">
        <v>2016</v>
      </c>
      <c r="N5" s="909">
        <v>2017</v>
      </c>
    </row>
    <row r="6" spans="3:14">
      <c r="C6" s="897"/>
      <c r="D6" s="898"/>
      <c r="E6" s="899"/>
      <c r="F6" s="897"/>
      <c r="G6" s="899"/>
      <c r="H6" s="906"/>
      <c r="I6" s="907"/>
      <c r="J6" s="908"/>
      <c r="K6" s="1" t="s">
        <v>356</v>
      </c>
      <c r="L6" s="1" t="s">
        <v>444</v>
      </c>
      <c r="M6" s="910"/>
      <c r="N6" s="910"/>
    </row>
    <row r="7" spans="3:14">
      <c r="C7" s="878" t="s">
        <v>714</v>
      </c>
      <c r="D7" s="879"/>
      <c r="E7" s="879"/>
      <c r="F7" s="879"/>
      <c r="G7" s="879"/>
      <c r="H7" s="879"/>
      <c r="I7" s="879"/>
      <c r="J7" s="880"/>
      <c r="K7" s="34">
        <f>SUM(K8:K8)</f>
        <v>160000000</v>
      </c>
      <c r="L7" s="34">
        <f>SUM(L8:L8)</f>
        <v>160000000</v>
      </c>
      <c r="M7" s="34">
        <f>SUM(M8:M8)</f>
        <v>193000000</v>
      </c>
      <c r="N7" s="34">
        <f>SUM(N8:N8)</f>
        <v>193000000</v>
      </c>
    </row>
    <row r="8" spans="3:14">
      <c r="C8" s="875">
        <v>630</v>
      </c>
      <c r="D8" s="876"/>
      <c r="E8" s="877"/>
      <c r="F8" s="875">
        <v>48</v>
      </c>
      <c r="G8" s="877"/>
      <c r="H8" s="923" t="s">
        <v>430</v>
      </c>
      <c r="I8" s="876"/>
      <c r="J8" s="877"/>
      <c r="K8" s="282">
        <v>160000000</v>
      </c>
      <c r="L8" s="282">
        <v>160000000</v>
      </c>
      <c r="M8" s="282">
        <v>193000000</v>
      </c>
      <c r="N8" s="282">
        <v>193000000</v>
      </c>
    </row>
    <row r="9" spans="3:14">
      <c r="C9" s="872" t="s">
        <v>1598</v>
      </c>
      <c r="D9" s="873"/>
      <c r="E9" s="873"/>
      <c r="F9" s="873"/>
      <c r="G9" s="873"/>
      <c r="H9" s="873"/>
      <c r="I9" s="873"/>
      <c r="J9" s="874"/>
      <c r="K9" s="564">
        <f>SUM(K7)</f>
        <v>160000000</v>
      </c>
      <c r="L9" s="564">
        <f>SUM(L7)</f>
        <v>160000000</v>
      </c>
      <c r="M9" s="564">
        <f>SUM(M7)</f>
        <v>193000000</v>
      </c>
      <c r="N9" s="564">
        <f>SUM(N7)</f>
        <v>193000000</v>
      </c>
    </row>
    <row r="12" spans="3:14">
      <c r="C12" s="930" t="s">
        <v>1639</v>
      </c>
      <c r="D12" s="930"/>
      <c r="E12" s="930"/>
      <c r="F12" s="930"/>
      <c r="G12" s="930"/>
      <c r="H12" s="930"/>
      <c r="I12" s="930"/>
      <c r="J12" s="930"/>
      <c r="K12" s="930"/>
      <c r="L12" s="930"/>
      <c r="M12" s="930"/>
      <c r="N12" s="930"/>
    </row>
    <row r="13" spans="3:14">
      <c r="C13" s="887" t="s">
        <v>1638</v>
      </c>
      <c r="D13" s="888"/>
      <c r="E13" s="888"/>
      <c r="F13" s="888"/>
      <c r="G13" s="888"/>
      <c r="H13" s="888"/>
      <c r="I13" s="888"/>
      <c r="J13" s="888"/>
      <c r="K13" s="888"/>
      <c r="L13" s="888"/>
      <c r="M13" s="888"/>
      <c r="N13" s="889"/>
    </row>
    <row r="14" spans="3:14">
      <c r="C14" s="891" t="s">
        <v>1597</v>
      </c>
      <c r="D14" s="892"/>
      <c r="E14" s="893"/>
      <c r="F14" s="891" t="s">
        <v>348</v>
      </c>
      <c r="G14" s="893"/>
      <c r="H14" s="900" t="s">
        <v>350</v>
      </c>
      <c r="I14" s="901"/>
      <c r="J14" s="902"/>
      <c r="K14" s="887" t="s">
        <v>1532</v>
      </c>
      <c r="L14" s="888"/>
      <c r="M14" s="888"/>
      <c r="N14" s="889"/>
    </row>
    <row r="15" spans="3:14">
      <c r="C15" s="894"/>
      <c r="D15" s="895"/>
      <c r="E15" s="896"/>
      <c r="F15" s="894"/>
      <c r="G15" s="896"/>
      <c r="H15" s="903"/>
      <c r="I15" s="904"/>
      <c r="J15" s="905"/>
      <c r="K15" s="887">
        <v>2015</v>
      </c>
      <c r="L15" s="889"/>
      <c r="M15" s="909">
        <v>2016</v>
      </c>
      <c r="N15" s="909">
        <v>2017</v>
      </c>
    </row>
    <row r="16" spans="3:14">
      <c r="C16" s="897"/>
      <c r="D16" s="898"/>
      <c r="E16" s="899"/>
      <c r="F16" s="897"/>
      <c r="G16" s="899"/>
      <c r="H16" s="906"/>
      <c r="I16" s="907"/>
      <c r="J16" s="908"/>
      <c r="K16" s="1" t="s">
        <v>356</v>
      </c>
      <c r="L16" s="1" t="s">
        <v>444</v>
      </c>
      <c r="M16" s="910"/>
      <c r="N16" s="910"/>
    </row>
    <row r="17" spans="3:14">
      <c r="C17" s="878" t="s">
        <v>714</v>
      </c>
      <c r="D17" s="879"/>
      <c r="E17" s="879"/>
      <c r="F17" s="879"/>
      <c r="G17" s="879"/>
      <c r="H17" s="879"/>
      <c r="I17" s="879"/>
      <c r="J17" s="880"/>
      <c r="K17" s="34">
        <f>SUM(K18:K19)</f>
        <v>37000000</v>
      </c>
      <c r="L17" s="34">
        <f>SUM(L18:L19)</f>
        <v>2000000</v>
      </c>
      <c r="M17" s="34">
        <f>SUM(M18:M19)</f>
        <v>40000000</v>
      </c>
      <c r="N17" s="34">
        <f>SUM(N18:N19)</f>
        <v>50000000</v>
      </c>
    </row>
    <row r="18" spans="3:14">
      <c r="C18" s="875">
        <v>630</v>
      </c>
      <c r="D18" s="876"/>
      <c r="E18" s="877"/>
      <c r="F18" s="875">
        <v>46</v>
      </c>
      <c r="G18" s="877"/>
      <c r="H18" s="923" t="s">
        <v>396</v>
      </c>
      <c r="I18" s="926"/>
      <c r="J18" s="927"/>
      <c r="K18" s="282">
        <v>0</v>
      </c>
      <c r="L18" s="282">
        <v>1727000</v>
      </c>
      <c r="M18" s="282">
        <v>0</v>
      </c>
      <c r="N18" s="282">
        <v>0</v>
      </c>
    </row>
    <row r="19" spans="3:14">
      <c r="C19" s="875">
        <v>630</v>
      </c>
      <c r="D19" s="876"/>
      <c r="E19" s="877"/>
      <c r="F19" s="875">
        <v>48</v>
      </c>
      <c r="G19" s="877"/>
      <c r="H19" s="923" t="s">
        <v>430</v>
      </c>
      <c r="I19" s="928"/>
      <c r="J19" s="929"/>
      <c r="K19" s="282">
        <v>37000000</v>
      </c>
      <c r="L19" s="282">
        <v>273000</v>
      </c>
      <c r="M19" s="282">
        <v>40000000</v>
      </c>
      <c r="N19" s="282">
        <v>50000000</v>
      </c>
    </row>
    <row r="20" spans="3:14">
      <c r="C20" s="872" t="s">
        <v>1598</v>
      </c>
      <c r="D20" s="873"/>
      <c r="E20" s="873"/>
      <c r="F20" s="873"/>
      <c r="G20" s="873"/>
      <c r="H20" s="873"/>
      <c r="I20" s="873"/>
      <c r="J20" s="874"/>
      <c r="K20" s="564">
        <f>SUM(K17)</f>
        <v>37000000</v>
      </c>
      <c r="L20" s="564">
        <f>SUM(L17)</f>
        <v>2000000</v>
      </c>
      <c r="M20" s="564">
        <f>SUM(M17)</f>
        <v>40000000</v>
      </c>
      <c r="N20" s="564">
        <f>SUM(N17)</f>
        <v>50000000</v>
      </c>
    </row>
    <row r="23" spans="3:14">
      <c r="C23" s="890" t="s">
        <v>1640</v>
      </c>
      <c r="D23" s="890"/>
      <c r="E23" s="890"/>
      <c r="F23" s="890"/>
      <c r="G23" s="890"/>
      <c r="H23" s="890"/>
      <c r="I23" s="890"/>
      <c r="J23" s="890"/>
      <c r="K23" s="890"/>
      <c r="L23" s="890"/>
      <c r="M23" s="890"/>
      <c r="N23" s="890"/>
    </row>
    <row r="24" spans="3:14">
      <c r="C24" s="887" t="s">
        <v>1638</v>
      </c>
      <c r="D24" s="888"/>
      <c r="E24" s="888"/>
      <c r="F24" s="888"/>
      <c r="G24" s="888"/>
      <c r="H24" s="888"/>
      <c r="I24" s="888"/>
      <c r="J24" s="888"/>
      <c r="K24" s="888"/>
      <c r="L24" s="888"/>
      <c r="M24" s="888"/>
      <c r="N24" s="889"/>
    </row>
    <row r="25" spans="3:14">
      <c r="C25" s="891" t="s">
        <v>1597</v>
      </c>
      <c r="D25" s="892"/>
      <c r="E25" s="893"/>
      <c r="F25" s="891" t="s">
        <v>348</v>
      </c>
      <c r="G25" s="893"/>
      <c r="H25" s="900" t="s">
        <v>350</v>
      </c>
      <c r="I25" s="901"/>
      <c r="J25" s="902"/>
      <c r="K25" s="887" t="s">
        <v>1532</v>
      </c>
      <c r="L25" s="888"/>
      <c r="M25" s="888"/>
      <c r="N25" s="889"/>
    </row>
    <row r="26" spans="3:14">
      <c r="C26" s="894"/>
      <c r="D26" s="895"/>
      <c r="E26" s="896"/>
      <c r="F26" s="894"/>
      <c r="G26" s="896"/>
      <c r="H26" s="903"/>
      <c r="I26" s="904"/>
      <c r="J26" s="905"/>
      <c r="K26" s="887">
        <v>2015</v>
      </c>
      <c r="L26" s="889"/>
      <c r="M26" s="909">
        <v>2016</v>
      </c>
      <c r="N26" s="909">
        <v>2017</v>
      </c>
    </row>
    <row r="27" spans="3:14">
      <c r="C27" s="897"/>
      <c r="D27" s="898"/>
      <c r="E27" s="899"/>
      <c r="F27" s="897"/>
      <c r="G27" s="899"/>
      <c r="H27" s="906"/>
      <c r="I27" s="907"/>
      <c r="J27" s="908"/>
      <c r="K27" s="1" t="s">
        <v>356</v>
      </c>
      <c r="L27" s="1" t="s">
        <v>444</v>
      </c>
      <c r="M27" s="910"/>
      <c r="N27" s="910"/>
    </row>
    <row r="28" spans="3:14">
      <c r="C28" s="878" t="s">
        <v>714</v>
      </c>
      <c r="D28" s="879"/>
      <c r="E28" s="879"/>
      <c r="F28" s="879"/>
      <c r="G28" s="879"/>
      <c r="H28" s="879"/>
      <c r="I28" s="879"/>
      <c r="J28" s="880"/>
      <c r="K28" s="34">
        <f>SUM(K29:K30)</f>
        <v>25715000</v>
      </c>
      <c r="L28" s="34">
        <f>SUM(L29:L30)</f>
        <v>30715000</v>
      </c>
      <c r="M28" s="34">
        <f>SUM(M29:M30)</f>
        <v>30234000</v>
      </c>
      <c r="N28" s="34">
        <f>SUM(N29:N30)</f>
        <v>33620000</v>
      </c>
    </row>
    <row r="29" spans="3:14">
      <c r="C29" s="875">
        <v>630</v>
      </c>
      <c r="D29" s="876"/>
      <c r="E29" s="877"/>
      <c r="F29" s="875">
        <v>42</v>
      </c>
      <c r="G29" s="877"/>
      <c r="H29" s="884" t="s">
        <v>394</v>
      </c>
      <c r="I29" s="885"/>
      <c r="J29" s="886"/>
      <c r="K29" s="282">
        <v>2715000</v>
      </c>
      <c r="L29" s="282">
        <v>2715000</v>
      </c>
      <c r="M29" s="282">
        <v>3234000</v>
      </c>
      <c r="N29" s="282">
        <v>3620000</v>
      </c>
    </row>
    <row r="30" spans="3:14">
      <c r="C30" s="881">
        <v>630</v>
      </c>
      <c r="D30" s="882"/>
      <c r="E30" s="883"/>
      <c r="F30" s="881">
        <v>46</v>
      </c>
      <c r="G30" s="883"/>
      <c r="H30" s="923" t="s">
        <v>1641</v>
      </c>
      <c r="I30" s="876"/>
      <c r="J30" s="877"/>
      <c r="K30" s="26">
        <v>23000000</v>
      </c>
      <c r="L30" s="282">
        <v>28000000</v>
      </c>
      <c r="M30" s="282">
        <v>27000000</v>
      </c>
      <c r="N30" s="282">
        <v>30000000</v>
      </c>
    </row>
    <row r="31" spans="3:14">
      <c r="C31" s="878" t="s">
        <v>725</v>
      </c>
      <c r="D31" s="879"/>
      <c r="E31" s="879"/>
      <c r="F31" s="879"/>
      <c r="G31" s="879"/>
      <c r="H31" s="879"/>
      <c r="I31" s="879"/>
      <c r="J31" s="880"/>
      <c r="K31" s="34">
        <f>SUM(K32:K33)</f>
        <v>29751000</v>
      </c>
      <c r="L31" s="34">
        <f>SUM(L32:L33)</f>
        <v>31484000</v>
      </c>
      <c r="M31" s="34">
        <f>SUM(M32:M33)</f>
        <v>24247000</v>
      </c>
      <c r="N31" s="34">
        <f>SUM(N32:N33)</f>
        <v>24443000</v>
      </c>
    </row>
    <row r="32" spans="3:14">
      <c r="C32" s="875">
        <v>785</v>
      </c>
      <c r="D32" s="876"/>
      <c r="E32" s="877"/>
      <c r="F32" s="875">
        <v>42</v>
      </c>
      <c r="G32" s="877"/>
      <c r="H32" s="884" t="s">
        <v>394</v>
      </c>
      <c r="I32" s="885"/>
      <c r="J32" s="886"/>
      <c r="K32" s="282">
        <v>29385000</v>
      </c>
      <c r="L32" s="282">
        <v>27934000</v>
      </c>
      <c r="M32" s="282">
        <v>23912000</v>
      </c>
      <c r="N32" s="282">
        <v>23766000</v>
      </c>
    </row>
    <row r="33" spans="3:14">
      <c r="C33" s="881">
        <v>785</v>
      </c>
      <c r="D33" s="882"/>
      <c r="E33" s="883"/>
      <c r="F33" s="881">
        <v>48</v>
      </c>
      <c r="G33" s="883"/>
      <c r="H33" s="875" t="s">
        <v>430</v>
      </c>
      <c r="I33" s="876"/>
      <c r="J33" s="877"/>
      <c r="K33" s="282">
        <v>366000</v>
      </c>
      <c r="L33" s="282">
        <v>3550000</v>
      </c>
      <c r="M33" s="282">
        <v>335000</v>
      </c>
      <c r="N33" s="282">
        <v>677000</v>
      </c>
    </row>
    <row r="34" spans="3:14">
      <c r="C34" s="872" t="s">
        <v>1598</v>
      </c>
      <c r="D34" s="873"/>
      <c r="E34" s="873"/>
      <c r="F34" s="873"/>
      <c r="G34" s="873"/>
      <c r="H34" s="873"/>
      <c r="I34" s="873"/>
      <c r="J34" s="874"/>
      <c r="K34" s="564">
        <f>SUM(K28,K31)</f>
        <v>55466000</v>
      </c>
      <c r="L34" s="564">
        <f>SUM(L28,L31)</f>
        <v>62199000</v>
      </c>
      <c r="M34" s="564">
        <f>SUM(M28,M31)</f>
        <v>54481000</v>
      </c>
      <c r="N34" s="564">
        <f>SUM(N28,N31)</f>
        <v>58063000</v>
      </c>
    </row>
    <row r="38" spans="3:14">
      <c r="C38" s="930" t="s">
        <v>1642</v>
      </c>
      <c r="D38" s="930"/>
      <c r="E38" s="930"/>
      <c r="F38" s="930"/>
      <c r="G38" s="930"/>
      <c r="H38" s="930"/>
      <c r="I38" s="930"/>
      <c r="J38" s="930"/>
      <c r="K38" s="930"/>
      <c r="L38" s="930"/>
      <c r="M38" s="930"/>
      <c r="N38" s="930"/>
    </row>
    <row r="39" spans="3:14">
      <c r="C39" s="887" t="s">
        <v>1638</v>
      </c>
      <c r="D39" s="888"/>
      <c r="E39" s="888"/>
      <c r="F39" s="888"/>
      <c r="G39" s="888"/>
      <c r="H39" s="888"/>
      <c r="I39" s="888"/>
      <c r="J39" s="888"/>
      <c r="K39" s="888"/>
      <c r="L39" s="888"/>
      <c r="M39" s="888"/>
      <c r="N39" s="889"/>
    </row>
    <row r="40" spans="3:14">
      <c r="C40" s="891" t="s">
        <v>1597</v>
      </c>
      <c r="D40" s="892"/>
      <c r="E40" s="893"/>
      <c r="F40" s="891" t="s">
        <v>348</v>
      </c>
      <c r="G40" s="893"/>
      <c r="H40" s="900" t="s">
        <v>350</v>
      </c>
      <c r="I40" s="901"/>
      <c r="J40" s="902"/>
      <c r="K40" s="887" t="s">
        <v>1532</v>
      </c>
      <c r="L40" s="888"/>
      <c r="M40" s="888"/>
      <c r="N40" s="889"/>
    </row>
    <row r="41" spans="3:14">
      <c r="C41" s="894"/>
      <c r="D41" s="895"/>
      <c r="E41" s="896"/>
      <c r="F41" s="894"/>
      <c r="G41" s="896"/>
      <c r="H41" s="903"/>
      <c r="I41" s="904"/>
      <c r="J41" s="905"/>
      <c r="K41" s="887">
        <v>2015</v>
      </c>
      <c r="L41" s="889"/>
      <c r="M41" s="909">
        <v>2016</v>
      </c>
      <c r="N41" s="909">
        <v>2017</v>
      </c>
    </row>
    <row r="42" spans="3:14">
      <c r="C42" s="897"/>
      <c r="D42" s="898"/>
      <c r="E42" s="899"/>
      <c r="F42" s="897"/>
      <c r="G42" s="899"/>
      <c r="H42" s="906"/>
      <c r="I42" s="907"/>
      <c r="J42" s="908"/>
      <c r="K42" s="1" t="s">
        <v>356</v>
      </c>
      <c r="L42" s="1" t="s">
        <v>444</v>
      </c>
      <c r="M42" s="910"/>
      <c r="N42" s="910"/>
    </row>
    <row r="43" spans="3:14">
      <c r="C43" s="878" t="s">
        <v>714</v>
      </c>
      <c r="D43" s="879"/>
      <c r="E43" s="879"/>
      <c r="F43" s="879"/>
      <c r="G43" s="879"/>
      <c r="H43" s="879"/>
      <c r="I43" s="879"/>
      <c r="J43" s="880"/>
      <c r="K43" s="34">
        <f>SUM(K44:K45)</f>
        <v>58680000</v>
      </c>
      <c r="L43" s="34">
        <f>SUM(L44:L45)</f>
        <v>88680000</v>
      </c>
      <c r="M43" s="34">
        <f>SUM(M44:M45)</f>
        <v>150000000</v>
      </c>
      <c r="N43" s="34">
        <f>SUM(N44:N45)</f>
        <v>300000000</v>
      </c>
    </row>
    <row r="44" spans="3:14">
      <c r="C44" s="875">
        <v>630</v>
      </c>
      <c r="D44" s="876"/>
      <c r="E44" s="877"/>
      <c r="F44" s="875">
        <v>42</v>
      </c>
      <c r="G44" s="877"/>
      <c r="H44" s="884" t="s">
        <v>394</v>
      </c>
      <c r="I44" s="885"/>
      <c r="J44" s="886"/>
      <c r="K44" s="282">
        <v>1014000</v>
      </c>
      <c r="L44" s="282">
        <v>1014000</v>
      </c>
      <c r="M44" s="282">
        <v>50000000</v>
      </c>
      <c r="N44" s="282">
        <v>100000000</v>
      </c>
    </row>
    <row r="45" spans="3:14">
      <c r="C45" s="875">
        <v>630</v>
      </c>
      <c r="D45" s="876"/>
      <c r="E45" s="877"/>
      <c r="F45" s="875">
        <v>46</v>
      </c>
      <c r="G45" s="877"/>
      <c r="H45" s="923" t="s">
        <v>396</v>
      </c>
      <c r="I45" s="926"/>
      <c r="J45" s="927"/>
      <c r="K45" s="282">
        <v>57666000</v>
      </c>
      <c r="L45" s="282">
        <v>87666000</v>
      </c>
      <c r="M45" s="282">
        <v>100000000</v>
      </c>
      <c r="N45" s="282">
        <v>200000000</v>
      </c>
    </row>
    <row r="46" spans="3:14">
      <c r="C46" s="872" t="s">
        <v>1598</v>
      </c>
      <c r="D46" s="873"/>
      <c r="E46" s="873"/>
      <c r="F46" s="873"/>
      <c r="G46" s="873"/>
      <c r="H46" s="873"/>
      <c r="I46" s="873"/>
      <c r="J46" s="874"/>
      <c r="K46" s="564">
        <f>SUM(K43)</f>
        <v>58680000</v>
      </c>
      <c r="L46" s="564">
        <f>SUM(L43)</f>
        <v>88680000</v>
      </c>
      <c r="M46" s="564">
        <f>SUM(M43)</f>
        <v>150000000</v>
      </c>
      <c r="N46" s="564">
        <f>SUM(N43)</f>
        <v>300000000</v>
      </c>
    </row>
  </sheetData>
  <mergeCells count="72">
    <mergeCell ref="C12:N12"/>
    <mergeCell ref="C2:N2"/>
    <mergeCell ref="C3:N3"/>
    <mergeCell ref="C4:E6"/>
    <mergeCell ref="F4:G6"/>
    <mergeCell ref="H4:J6"/>
    <mergeCell ref="K4:N4"/>
    <mergeCell ref="K5:L5"/>
    <mergeCell ref="M5:M6"/>
    <mergeCell ref="N5:N6"/>
    <mergeCell ref="C7:J7"/>
    <mergeCell ref="C8:E8"/>
    <mergeCell ref="F8:G8"/>
    <mergeCell ref="H8:J8"/>
    <mergeCell ref="C9:J9"/>
    <mergeCell ref="C13:N13"/>
    <mergeCell ref="C14:E16"/>
    <mergeCell ref="F14:G16"/>
    <mergeCell ref="H14:J16"/>
    <mergeCell ref="K14:N14"/>
    <mergeCell ref="K15:L15"/>
    <mergeCell ref="M15:M16"/>
    <mergeCell ref="N15:N16"/>
    <mergeCell ref="C17:J17"/>
    <mergeCell ref="C18:E18"/>
    <mergeCell ref="F18:G18"/>
    <mergeCell ref="H18:J18"/>
    <mergeCell ref="C19:E19"/>
    <mergeCell ref="F19:G19"/>
    <mergeCell ref="H19:J19"/>
    <mergeCell ref="C20:J20"/>
    <mergeCell ref="C23:N23"/>
    <mergeCell ref="C24:N24"/>
    <mergeCell ref="C25:E27"/>
    <mergeCell ref="F25:G27"/>
    <mergeCell ref="H25:J27"/>
    <mergeCell ref="K25:N25"/>
    <mergeCell ref="K26:L26"/>
    <mergeCell ref="M26:M27"/>
    <mergeCell ref="N26:N27"/>
    <mergeCell ref="C28:J28"/>
    <mergeCell ref="C29:E29"/>
    <mergeCell ref="F29:G29"/>
    <mergeCell ref="H29:J29"/>
    <mergeCell ref="C30:E30"/>
    <mergeCell ref="F30:G30"/>
    <mergeCell ref="H30:J30"/>
    <mergeCell ref="C31:J31"/>
    <mergeCell ref="C32:E32"/>
    <mergeCell ref="F32:G32"/>
    <mergeCell ref="H32:J32"/>
    <mergeCell ref="C33:E33"/>
    <mergeCell ref="F33:G33"/>
    <mergeCell ref="H33:J33"/>
    <mergeCell ref="C34:J34"/>
    <mergeCell ref="C38:N38"/>
    <mergeCell ref="C39:N39"/>
    <mergeCell ref="C40:E42"/>
    <mergeCell ref="F40:G42"/>
    <mergeCell ref="H40:J42"/>
    <mergeCell ref="K40:N40"/>
    <mergeCell ref="K41:L41"/>
    <mergeCell ref="M41:M42"/>
    <mergeCell ref="N41:N42"/>
    <mergeCell ref="C46:J46"/>
    <mergeCell ref="C43:J43"/>
    <mergeCell ref="C44:E44"/>
    <mergeCell ref="F44:G44"/>
    <mergeCell ref="H44:J44"/>
    <mergeCell ref="C45:E45"/>
    <mergeCell ref="F45:G45"/>
    <mergeCell ref="H45:J45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>
  <dimension ref="B3:N27"/>
  <sheetViews>
    <sheetView topLeftCell="A16" workbookViewId="0">
      <selection activeCell="B21" sqref="B21:I21"/>
    </sheetView>
  </sheetViews>
  <sheetFormatPr defaultRowHeight="15"/>
  <cols>
    <col min="10" max="10" width="13.5703125" customWidth="1"/>
    <col min="11" max="11" width="11.85546875" customWidth="1"/>
    <col min="12" max="13" width="10.140625" bestFit="1" customWidth="1"/>
  </cols>
  <sheetData>
    <row r="3" spans="2:13">
      <c r="B3" s="890" t="s">
        <v>1643</v>
      </c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</row>
    <row r="4" spans="2:13">
      <c r="B4" s="887" t="s">
        <v>1596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1630</v>
      </c>
      <c r="C8" s="879"/>
      <c r="D8" s="879"/>
      <c r="E8" s="879"/>
      <c r="F8" s="879"/>
      <c r="G8" s="879"/>
      <c r="H8" s="879"/>
      <c r="I8" s="880"/>
      <c r="J8" s="34">
        <f>SUM(J9:J10)</f>
        <v>53000000</v>
      </c>
      <c r="K8" s="34">
        <f>SUM(K9:K10)</f>
        <v>53000000</v>
      </c>
      <c r="L8" s="34">
        <f>SUM(L9:L10)</f>
        <v>82500000</v>
      </c>
      <c r="M8" s="34">
        <f>SUM(M9:M10)</f>
        <v>84800000</v>
      </c>
    </row>
    <row r="9" spans="2:13">
      <c r="B9" s="875">
        <v>787</v>
      </c>
      <c r="C9" s="876"/>
      <c r="D9" s="877"/>
      <c r="E9" s="875">
        <v>42</v>
      </c>
      <c r="F9" s="877"/>
      <c r="G9" s="884" t="s">
        <v>394</v>
      </c>
      <c r="H9" s="885"/>
      <c r="I9" s="886"/>
      <c r="J9" s="282">
        <v>31000000</v>
      </c>
      <c r="K9" s="282">
        <v>33800000</v>
      </c>
      <c r="L9" s="282">
        <v>58000000</v>
      </c>
      <c r="M9" s="282">
        <v>64500000</v>
      </c>
    </row>
    <row r="10" spans="2:13">
      <c r="B10" s="881">
        <v>787</v>
      </c>
      <c r="C10" s="882"/>
      <c r="D10" s="883"/>
      <c r="E10" s="881">
        <v>46</v>
      </c>
      <c r="F10" s="883"/>
      <c r="G10" s="875" t="s">
        <v>430</v>
      </c>
      <c r="H10" s="876"/>
      <c r="I10" s="877"/>
      <c r="J10" s="26">
        <v>22000000</v>
      </c>
      <c r="K10" s="282">
        <v>19200000</v>
      </c>
      <c r="L10" s="282">
        <v>24500000</v>
      </c>
      <c r="M10" s="282">
        <v>20300000</v>
      </c>
    </row>
    <row r="11" spans="2:13">
      <c r="B11" s="878" t="s">
        <v>725</v>
      </c>
      <c r="C11" s="879"/>
      <c r="D11" s="879"/>
      <c r="E11" s="879"/>
      <c r="F11" s="879"/>
      <c r="G11" s="879"/>
      <c r="H11" s="879"/>
      <c r="I11" s="880"/>
      <c r="J11" s="34">
        <f>SUM(J12:J12)</f>
        <v>0</v>
      </c>
      <c r="K11" s="34">
        <f>SUM(K12:K12)</f>
        <v>16500000</v>
      </c>
      <c r="L11" s="34">
        <f>SUM(L12:L12)</f>
        <v>0</v>
      </c>
      <c r="M11" s="34">
        <f>SUM(M12:M12)</f>
        <v>0</v>
      </c>
    </row>
    <row r="12" spans="2:13">
      <c r="B12" s="881">
        <v>785</v>
      </c>
      <c r="C12" s="882"/>
      <c r="D12" s="883"/>
      <c r="E12" s="881">
        <v>48</v>
      </c>
      <c r="F12" s="883"/>
      <c r="G12" s="875" t="s">
        <v>430</v>
      </c>
      <c r="H12" s="876"/>
      <c r="I12" s="877"/>
      <c r="J12" s="282">
        <v>0</v>
      </c>
      <c r="K12" s="282">
        <v>16500000</v>
      </c>
      <c r="L12" s="282">
        <v>0</v>
      </c>
      <c r="M12" s="282">
        <v>0</v>
      </c>
    </row>
    <row r="13" spans="2:13">
      <c r="B13" s="872" t="s">
        <v>1598</v>
      </c>
      <c r="C13" s="873"/>
      <c r="D13" s="873"/>
      <c r="E13" s="873"/>
      <c r="F13" s="873"/>
      <c r="G13" s="873"/>
      <c r="H13" s="873"/>
      <c r="I13" s="874"/>
      <c r="J13" s="564">
        <f>SUM(J8,J11)</f>
        <v>53000000</v>
      </c>
      <c r="K13" s="564">
        <f>SUM(K8,K11)</f>
        <v>69500000</v>
      </c>
      <c r="L13" s="564">
        <f>SUM(L8,L11)</f>
        <v>82500000</v>
      </c>
      <c r="M13" s="564">
        <f>SUM(M8,M11)</f>
        <v>84800000</v>
      </c>
    </row>
    <row r="16" spans="2:13">
      <c r="B16" s="890" t="s">
        <v>1644</v>
      </c>
      <c r="C16" s="890"/>
      <c r="D16" s="890"/>
      <c r="E16" s="890"/>
      <c r="F16" s="890"/>
      <c r="G16" s="890"/>
      <c r="H16" s="890"/>
      <c r="I16" s="890"/>
      <c r="J16" s="890"/>
      <c r="K16" s="890"/>
      <c r="L16" s="890"/>
      <c r="M16" s="890"/>
    </row>
    <row r="17" spans="2:14">
      <c r="B17" s="887" t="s">
        <v>1596</v>
      </c>
      <c r="C17" s="888"/>
      <c r="D17" s="888"/>
      <c r="E17" s="888"/>
      <c r="F17" s="888"/>
      <c r="G17" s="888"/>
      <c r="H17" s="888"/>
      <c r="I17" s="888"/>
      <c r="J17" s="888"/>
      <c r="K17" s="888"/>
      <c r="L17" s="888"/>
      <c r="M17" s="889"/>
    </row>
    <row r="18" spans="2:14">
      <c r="B18" s="891" t="s">
        <v>1597</v>
      </c>
      <c r="C18" s="892"/>
      <c r="D18" s="893"/>
      <c r="E18" s="891" t="s">
        <v>348</v>
      </c>
      <c r="F18" s="893"/>
      <c r="G18" s="900" t="s">
        <v>350</v>
      </c>
      <c r="H18" s="901"/>
      <c r="I18" s="902"/>
      <c r="J18" s="887" t="s">
        <v>1532</v>
      </c>
      <c r="K18" s="888"/>
      <c r="L18" s="888"/>
      <c r="M18" s="889"/>
    </row>
    <row r="19" spans="2:14">
      <c r="B19" s="894"/>
      <c r="C19" s="895"/>
      <c r="D19" s="896"/>
      <c r="E19" s="894"/>
      <c r="F19" s="896"/>
      <c r="G19" s="903"/>
      <c r="H19" s="904"/>
      <c r="I19" s="905"/>
      <c r="J19" s="887">
        <v>2015</v>
      </c>
      <c r="K19" s="889"/>
      <c r="L19" s="909">
        <v>2016</v>
      </c>
      <c r="M19" s="909">
        <v>2017</v>
      </c>
    </row>
    <row r="20" spans="2:14">
      <c r="B20" s="897"/>
      <c r="C20" s="898"/>
      <c r="D20" s="899"/>
      <c r="E20" s="897"/>
      <c r="F20" s="899"/>
      <c r="G20" s="906"/>
      <c r="H20" s="907"/>
      <c r="I20" s="908"/>
      <c r="J20" s="1" t="s">
        <v>356</v>
      </c>
      <c r="K20" s="1" t="s">
        <v>444</v>
      </c>
      <c r="L20" s="910"/>
      <c r="M20" s="910"/>
    </row>
    <row r="21" spans="2:14">
      <c r="B21" s="878" t="s">
        <v>714</v>
      </c>
      <c r="C21" s="879"/>
      <c r="D21" s="879"/>
      <c r="E21" s="879"/>
      <c r="F21" s="879"/>
      <c r="G21" s="879"/>
      <c r="H21" s="879"/>
      <c r="I21" s="880"/>
      <c r="J21" s="34">
        <f>SUM(J22:J23)</f>
        <v>57010000</v>
      </c>
      <c r="K21" s="34">
        <f>SUM(K22:K23)</f>
        <v>53410000</v>
      </c>
      <c r="L21" s="34">
        <f>SUM(L22:L23)</f>
        <v>54180000</v>
      </c>
      <c r="M21" s="34">
        <f>SUM(M22:M23)</f>
        <v>54180000</v>
      </c>
    </row>
    <row r="22" spans="2:14">
      <c r="B22" s="875">
        <v>787</v>
      </c>
      <c r="C22" s="876"/>
      <c r="D22" s="877"/>
      <c r="E22" s="875">
        <v>45</v>
      </c>
      <c r="F22" s="877"/>
      <c r="G22" s="884" t="s">
        <v>395</v>
      </c>
      <c r="H22" s="885"/>
      <c r="I22" s="886"/>
      <c r="J22" s="282">
        <v>7210000</v>
      </c>
      <c r="K22" s="282">
        <v>3610000</v>
      </c>
      <c r="L22" s="282">
        <v>4380000</v>
      </c>
      <c r="M22" s="282">
        <v>4380000</v>
      </c>
    </row>
    <row r="23" spans="2:14">
      <c r="B23" s="881">
        <v>787</v>
      </c>
      <c r="C23" s="882"/>
      <c r="D23" s="883"/>
      <c r="E23" s="881">
        <v>49</v>
      </c>
      <c r="F23" s="883"/>
      <c r="G23" s="923" t="s">
        <v>440</v>
      </c>
      <c r="H23" s="876"/>
      <c r="I23" s="877"/>
      <c r="J23" s="26">
        <v>49800000</v>
      </c>
      <c r="K23" s="282">
        <v>49800000</v>
      </c>
      <c r="L23" s="282">
        <v>49800000</v>
      </c>
      <c r="M23" s="282">
        <v>49800000</v>
      </c>
    </row>
    <row r="24" spans="2:14">
      <c r="B24" s="878" t="s">
        <v>725</v>
      </c>
      <c r="C24" s="879"/>
      <c r="D24" s="879"/>
      <c r="E24" s="879"/>
      <c r="F24" s="879"/>
      <c r="G24" s="879"/>
      <c r="H24" s="879"/>
      <c r="I24" s="880"/>
      <c r="J24" s="34">
        <f>SUM(J25:J26)</f>
        <v>128630000</v>
      </c>
      <c r="K24" s="34">
        <f>SUM(K25:K26)</f>
        <v>128630000</v>
      </c>
      <c r="L24" s="34">
        <f>SUM(L25:L26)</f>
        <v>0</v>
      </c>
      <c r="M24" s="34">
        <f>SUM(M25:M26)</f>
        <v>0</v>
      </c>
    </row>
    <row r="25" spans="2:14">
      <c r="B25" s="875">
        <v>785</v>
      </c>
      <c r="C25" s="876"/>
      <c r="D25" s="877"/>
      <c r="E25" s="875">
        <v>42</v>
      </c>
      <c r="F25" s="877"/>
      <c r="G25" s="884" t="s">
        <v>394</v>
      </c>
      <c r="H25" s="885"/>
      <c r="I25" s="886"/>
      <c r="J25" s="26">
        <v>44740000</v>
      </c>
      <c r="K25" s="282">
        <v>44827000</v>
      </c>
      <c r="L25" s="282">
        <v>0</v>
      </c>
      <c r="M25" s="282">
        <v>0</v>
      </c>
    </row>
    <row r="26" spans="2:14">
      <c r="B26" s="881">
        <v>785</v>
      </c>
      <c r="C26" s="882"/>
      <c r="D26" s="883"/>
      <c r="E26" s="881">
        <v>48</v>
      </c>
      <c r="F26" s="883"/>
      <c r="G26" s="875" t="s">
        <v>430</v>
      </c>
      <c r="H26" s="876"/>
      <c r="I26" s="877"/>
      <c r="J26" s="282">
        <v>83890000</v>
      </c>
      <c r="K26" s="282">
        <v>83803000</v>
      </c>
      <c r="L26" s="282">
        <v>0</v>
      </c>
      <c r="M26" s="282">
        <v>0</v>
      </c>
      <c r="N26" s="569"/>
    </row>
    <row r="27" spans="2:14">
      <c r="B27" s="872" t="s">
        <v>1598</v>
      </c>
      <c r="C27" s="873"/>
      <c r="D27" s="873"/>
      <c r="E27" s="873"/>
      <c r="F27" s="873"/>
      <c r="G27" s="873"/>
      <c r="H27" s="873"/>
      <c r="I27" s="874"/>
      <c r="J27" s="564">
        <f>SUM(J21,J24)</f>
        <v>185640000</v>
      </c>
      <c r="K27" s="564">
        <f>SUM(K21,K24)</f>
        <v>182040000</v>
      </c>
      <c r="L27" s="564">
        <f>SUM(L21,L24)</f>
        <v>54180000</v>
      </c>
      <c r="M27" s="564">
        <f>SUM(M21,M24)</f>
        <v>54180000</v>
      </c>
    </row>
  </sheetData>
  <mergeCells count="45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16:M16"/>
    <mergeCell ref="B8:I8"/>
    <mergeCell ref="B9:D9"/>
    <mergeCell ref="E9:F9"/>
    <mergeCell ref="G9:I9"/>
    <mergeCell ref="B10:D10"/>
    <mergeCell ref="E10:F10"/>
    <mergeCell ref="G10:I10"/>
    <mergeCell ref="B11:I11"/>
    <mergeCell ref="B12:D12"/>
    <mergeCell ref="E12:F12"/>
    <mergeCell ref="G12:I12"/>
    <mergeCell ref="B13:I13"/>
    <mergeCell ref="B17:M17"/>
    <mergeCell ref="B18:D20"/>
    <mergeCell ref="E18:F20"/>
    <mergeCell ref="G18:I20"/>
    <mergeCell ref="J18:M18"/>
    <mergeCell ref="J19:K19"/>
    <mergeCell ref="L19:L20"/>
    <mergeCell ref="M19:M20"/>
    <mergeCell ref="B21:I21"/>
    <mergeCell ref="B22:D22"/>
    <mergeCell ref="E22:F22"/>
    <mergeCell ref="G22:I22"/>
    <mergeCell ref="B23:D23"/>
    <mergeCell ref="E23:F23"/>
    <mergeCell ref="G23:I23"/>
    <mergeCell ref="B27:I27"/>
    <mergeCell ref="B24:I24"/>
    <mergeCell ref="B25:D25"/>
    <mergeCell ref="E25:F25"/>
    <mergeCell ref="G25:I25"/>
    <mergeCell ref="B26:D26"/>
    <mergeCell ref="E26:F26"/>
    <mergeCell ref="G26:I26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>
  <dimension ref="B3:M14"/>
  <sheetViews>
    <sheetView workbookViewId="0">
      <selection activeCell="B9" sqref="B9:D10"/>
    </sheetView>
  </sheetViews>
  <sheetFormatPr defaultRowHeight="15"/>
  <cols>
    <col min="10" max="11" width="10.140625" bestFit="1" customWidth="1"/>
  </cols>
  <sheetData>
    <row r="3" spans="2:13">
      <c r="B3" s="890" t="s">
        <v>1645</v>
      </c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</row>
    <row r="4" spans="2:13">
      <c r="B4" s="887" t="s">
        <v>1646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714</v>
      </c>
      <c r="C8" s="879"/>
      <c r="D8" s="879"/>
      <c r="E8" s="879"/>
      <c r="F8" s="879"/>
      <c r="G8" s="879"/>
      <c r="H8" s="879"/>
      <c r="I8" s="880"/>
      <c r="J8" s="34">
        <f>SUM(J9:J10)</f>
        <v>3025000</v>
      </c>
      <c r="K8" s="34">
        <f>SUM(K9:K10)</f>
        <v>3025000</v>
      </c>
      <c r="L8" s="34">
        <f>SUM(L9:L10)</f>
        <v>300000</v>
      </c>
      <c r="M8" s="34">
        <f>SUM(M9:M10)</f>
        <v>0</v>
      </c>
    </row>
    <row r="9" spans="2:13" ht="15" customHeight="1">
      <c r="B9" s="875">
        <v>630</v>
      </c>
      <c r="C9" s="876"/>
      <c r="D9" s="877"/>
      <c r="E9" s="875">
        <v>42</v>
      </c>
      <c r="F9" s="877"/>
      <c r="G9" s="884" t="s">
        <v>394</v>
      </c>
      <c r="H9" s="885"/>
      <c r="I9" s="886"/>
      <c r="J9" s="282">
        <v>2923000</v>
      </c>
      <c r="K9" s="282">
        <v>2923000</v>
      </c>
      <c r="L9" s="282">
        <v>300000</v>
      </c>
      <c r="M9" s="282">
        <v>0</v>
      </c>
    </row>
    <row r="10" spans="2:13">
      <c r="B10" s="881">
        <v>630</v>
      </c>
      <c r="C10" s="882"/>
      <c r="D10" s="883"/>
      <c r="E10" s="881">
        <v>48</v>
      </c>
      <c r="F10" s="883"/>
      <c r="G10" s="875" t="s">
        <v>430</v>
      </c>
      <c r="H10" s="876"/>
      <c r="I10" s="877"/>
      <c r="J10" s="26">
        <v>102000</v>
      </c>
      <c r="K10" s="282">
        <v>102000</v>
      </c>
      <c r="L10" s="282">
        <v>0</v>
      </c>
      <c r="M10" s="282">
        <v>0</v>
      </c>
    </row>
    <row r="11" spans="2:13">
      <c r="B11" s="878" t="s">
        <v>725</v>
      </c>
      <c r="C11" s="879"/>
      <c r="D11" s="879"/>
      <c r="E11" s="879"/>
      <c r="F11" s="879"/>
      <c r="G11" s="879"/>
      <c r="H11" s="879"/>
      <c r="I11" s="880"/>
      <c r="J11" s="34">
        <f>SUM(J12:J13)</f>
        <v>28235000</v>
      </c>
      <c r="K11" s="34">
        <f>SUM(K12:K13)</f>
        <v>28235000</v>
      </c>
      <c r="L11" s="34">
        <f>SUM(L12:L13)</f>
        <v>3000000</v>
      </c>
      <c r="M11" s="34">
        <f>SUM(M12:M13)</f>
        <v>0</v>
      </c>
    </row>
    <row r="12" spans="2:13">
      <c r="B12" s="875">
        <v>785</v>
      </c>
      <c r="C12" s="876"/>
      <c r="D12" s="877"/>
      <c r="E12" s="875">
        <v>42</v>
      </c>
      <c r="F12" s="877"/>
      <c r="G12" s="884" t="s">
        <v>394</v>
      </c>
      <c r="H12" s="885"/>
      <c r="I12" s="886"/>
      <c r="J12" s="26">
        <v>27090000</v>
      </c>
      <c r="K12" s="282">
        <v>27090000</v>
      </c>
      <c r="L12" s="282">
        <v>3000000</v>
      </c>
      <c r="M12" s="282">
        <v>0</v>
      </c>
    </row>
    <row r="13" spans="2:13">
      <c r="B13" s="881">
        <v>785</v>
      </c>
      <c r="C13" s="882"/>
      <c r="D13" s="883"/>
      <c r="E13" s="881">
        <v>48</v>
      </c>
      <c r="F13" s="883"/>
      <c r="G13" s="875" t="s">
        <v>430</v>
      </c>
      <c r="H13" s="876"/>
      <c r="I13" s="877"/>
      <c r="J13" s="282">
        <v>1145000</v>
      </c>
      <c r="K13" s="282">
        <v>1145000</v>
      </c>
      <c r="L13" s="282">
        <v>0</v>
      </c>
      <c r="M13" s="282">
        <v>0</v>
      </c>
    </row>
    <row r="14" spans="2:13">
      <c r="B14" s="872" t="s">
        <v>1598</v>
      </c>
      <c r="C14" s="873"/>
      <c r="D14" s="873"/>
      <c r="E14" s="873"/>
      <c r="F14" s="873"/>
      <c r="G14" s="873"/>
      <c r="H14" s="873"/>
      <c r="I14" s="874"/>
      <c r="J14" s="564">
        <f>SUM(J8,J11)</f>
        <v>31260000</v>
      </c>
      <c r="K14" s="564">
        <f>SUM(K8,K11)</f>
        <v>31260000</v>
      </c>
      <c r="L14" s="564">
        <f>SUM(L8,L11)</f>
        <v>3300000</v>
      </c>
      <c r="M14" s="564">
        <f>SUM(M8,M11)</f>
        <v>0</v>
      </c>
    </row>
  </sheetData>
  <mergeCells count="24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8:I8"/>
    <mergeCell ref="B9:D9"/>
    <mergeCell ref="E9:F9"/>
    <mergeCell ref="G9:I9"/>
    <mergeCell ref="B10:D10"/>
    <mergeCell ref="E10:F10"/>
    <mergeCell ref="G10:I10"/>
    <mergeCell ref="B14:I14"/>
    <mergeCell ref="B11:I11"/>
    <mergeCell ref="B12:D12"/>
    <mergeCell ref="E12:F12"/>
    <mergeCell ref="G12:I12"/>
    <mergeCell ref="B13:D13"/>
    <mergeCell ref="E13:F13"/>
    <mergeCell ref="G13:I13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>
  <dimension ref="B3:M11"/>
  <sheetViews>
    <sheetView workbookViewId="0">
      <selection activeCell="H20" sqref="H20"/>
    </sheetView>
  </sheetViews>
  <sheetFormatPr defaultRowHeight="15"/>
  <cols>
    <col min="10" max="11" width="10.140625" bestFit="1" customWidth="1"/>
    <col min="12" max="13" width="11.140625" bestFit="1" customWidth="1"/>
  </cols>
  <sheetData>
    <row r="3" spans="2:13">
      <c r="B3" s="930" t="s">
        <v>1642</v>
      </c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</row>
    <row r="4" spans="2:13">
      <c r="B4" s="887" t="s">
        <v>1647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714</v>
      </c>
      <c r="C8" s="879"/>
      <c r="D8" s="879"/>
      <c r="E8" s="879"/>
      <c r="F8" s="879"/>
      <c r="G8" s="879"/>
      <c r="H8" s="879"/>
      <c r="I8" s="880"/>
      <c r="J8" s="34">
        <f>SUM(J9:J10)</f>
        <v>60043000</v>
      </c>
      <c r="K8" s="34">
        <f>SUM(K9:K10)</f>
        <v>60043000</v>
      </c>
      <c r="L8" s="34">
        <f>SUM(L9:L10)</f>
        <v>150000000</v>
      </c>
      <c r="M8" s="34">
        <f>SUM(M9:M10)</f>
        <v>300000000</v>
      </c>
    </row>
    <row r="9" spans="2:13">
      <c r="B9" s="875">
        <v>630</v>
      </c>
      <c r="C9" s="876"/>
      <c r="D9" s="877"/>
      <c r="E9" s="875">
        <v>48</v>
      </c>
      <c r="F9" s="877"/>
      <c r="G9" s="923" t="s">
        <v>430</v>
      </c>
      <c r="H9" s="928"/>
      <c r="I9" s="929"/>
      <c r="J9" s="282">
        <v>58043000</v>
      </c>
      <c r="K9" s="282">
        <v>58043000</v>
      </c>
      <c r="L9" s="282">
        <v>150000000</v>
      </c>
      <c r="M9" s="282">
        <v>300000000</v>
      </c>
    </row>
    <row r="10" spans="2:13">
      <c r="B10" s="875">
        <v>630</v>
      </c>
      <c r="C10" s="876"/>
      <c r="D10" s="877"/>
      <c r="E10" s="875">
        <v>48</v>
      </c>
      <c r="F10" s="877"/>
      <c r="G10" s="923" t="s">
        <v>430</v>
      </c>
      <c r="H10" s="928"/>
      <c r="I10" s="929"/>
      <c r="J10" s="282">
        <v>2000000</v>
      </c>
      <c r="K10" s="282">
        <v>2000000</v>
      </c>
      <c r="L10" s="282">
        <v>0</v>
      </c>
      <c r="M10" s="282">
        <v>0</v>
      </c>
    </row>
    <row r="11" spans="2:13">
      <c r="B11" s="872" t="s">
        <v>1598</v>
      </c>
      <c r="C11" s="873"/>
      <c r="D11" s="873"/>
      <c r="E11" s="873"/>
      <c r="F11" s="873"/>
      <c r="G11" s="873"/>
      <c r="H11" s="873"/>
      <c r="I11" s="874"/>
      <c r="J11" s="564">
        <f>SUM(J8)</f>
        <v>60043000</v>
      </c>
      <c r="K11" s="564">
        <f>SUM(K8)</f>
        <v>60043000</v>
      </c>
      <c r="L11" s="564">
        <f>SUM(L8)</f>
        <v>150000000</v>
      </c>
      <c r="M11" s="564">
        <f>SUM(M8)</f>
        <v>300000000</v>
      </c>
    </row>
  </sheetData>
  <mergeCells count="17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11:I11"/>
    <mergeCell ref="B8:I8"/>
    <mergeCell ref="B9:D9"/>
    <mergeCell ref="E9:F9"/>
    <mergeCell ref="G9:I9"/>
    <mergeCell ref="B10:D10"/>
    <mergeCell ref="E10:F10"/>
    <mergeCell ref="G10:I10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>
  <dimension ref="B3:M13"/>
  <sheetViews>
    <sheetView topLeftCell="A4" workbookViewId="0">
      <selection activeCell="E11" sqref="E11:F11"/>
    </sheetView>
  </sheetViews>
  <sheetFormatPr defaultRowHeight="15"/>
  <cols>
    <col min="10" max="10" width="10.140625" bestFit="1" customWidth="1"/>
    <col min="11" max="11" width="11.28515625" customWidth="1"/>
    <col min="12" max="12" width="11.42578125" customWidth="1"/>
    <col min="13" max="13" width="13" customWidth="1"/>
  </cols>
  <sheetData>
    <row r="3" spans="2:13">
      <c r="B3" s="930" t="s">
        <v>1648</v>
      </c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</row>
    <row r="4" spans="2:13">
      <c r="B4" s="887" t="s">
        <v>1649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714</v>
      </c>
      <c r="C8" s="879"/>
      <c r="D8" s="879"/>
      <c r="E8" s="879"/>
      <c r="F8" s="879"/>
      <c r="G8" s="879"/>
      <c r="H8" s="879"/>
      <c r="I8" s="880"/>
      <c r="J8" s="34">
        <f>SUM(J9:J12)</f>
        <v>88401000</v>
      </c>
      <c r="K8" s="34">
        <f>SUM(K9:K12)</f>
        <v>87701000</v>
      </c>
      <c r="L8" s="34">
        <f>SUM(L9:L12)</f>
        <v>88401000</v>
      </c>
      <c r="M8" s="34">
        <f>SUM(M9:M12)</f>
        <v>88401000</v>
      </c>
    </row>
    <row r="9" spans="2:13">
      <c r="B9" s="875">
        <v>630</v>
      </c>
      <c r="C9" s="876"/>
      <c r="D9" s="877"/>
      <c r="E9" s="875">
        <v>40</v>
      </c>
      <c r="F9" s="877"/>
      <c r="G9" s="923" t="s">
        <v>391</v>
      </c>
      <c r="H9" s="928"/>
      <c r="I9" s="929"/>
      <c r="J9" s="282">
        <v>18608000</v>
      </c>
      <c r="K9" s="282">
        <v>18608000</v>
      </c>
      <c r="L9" s="282">
        <v>18608000</v>
      </c>
      <c r="M9" s="282">
        <v>18608000</v>
      </c>
    </row>
    <row r="10" spans="2:13">
      <c r="B10" s="875">
        <v>630</v>
      </c>
      <c r="C10" s="876"/>
      <c r="D10" s="877"/>
      <c r="E10" s="875">
        <v>42</v>
      </c>
      <c r="F10" s="877"/>
      <c r="G10" s="923" t="s">
        <v>1650</v>
      </c>
      <c r="H10" s="928"/>
      <c r="I10" s="929"/>
      <c r="J10" s="282">
        <v>39293000</v>
      </c>
      <c r="K10" s="282">
        <v>51758000</v>
      </c>
      <c r="L10" s="282">
        <v>39293000</v>
      </c>
      <c r="M10" s="282">
        <v>39293000</v>
      </c>
    </row>
    <row r="11" spans="2:13">
      <c r="B11" s="875">
        <v>630</v>
      </c>
      <c r="C11" s="876"/>
      <c r="D11" s="877"/>
      <c r="E11" s="875">
        <v>46</v>
      </c>
      <c r="F11" s="877"/>
      <c r="G11" s="923" t="s">
        <v>396</v>
      </c>
      <c r="H11" s="928"/>
      <c r="I11" s="929"/>
      <c r="J11" s="282">
        <v>0</v>
      </c>
      <c r="K11" s="282">
        <v>55000</v>
      </c>
      <c r="L11" s="282">
        <v>0</v>
      </c>
      <c r="M11" s="282">
        <v>0</v>
      </c>
    </row>
    <row r="12" spans="2:13">
      <c r="B12" s="875">
        <v>630</v>
      </c>
      <c r="C12" s="876"/>
      <c r="D12" s="877"/>
      <c r="E12" s="875">
        <v>48</v>
      </c>
      <c r="F12" s="877"/>
      <c r="G12" s="923" t="s">
        <v>430</v>
      </c>
      <c r="H12" s="928"/>
      <c r="I12" s="929"/>
      <c r="J12" s="282">
        <v>30500000</v>
      </c>
      <c r="K12" s="282">
        <v>17280000</v>
      </c>
      <c r="L12" s="282">
        <v>30500000</v>
      </c>
      <c r="M12" s="26">
        <v>30500000</v>
      </c>
    </row>
    <row r="13" spans="2:13">
      <c r="B13" s="872" t="s">
        <v>1598</v>
      </c>
      <c r="C13" s="873"/>
      <c r="D13" s="873"/>
      <c r="E13" s="873"/>
      <c r="F13" s="873"/>
      <c r="G13" s="873"/>
      <c r="H13" s="873"/>
      <c r="I13" s="874"/>
      <c r="J13" s="564">
        <f>SUM(J8)</f>
        <v>88401000</v>
      </c>
      <c r="K13" s="564">
        <f>SUM(K8)</f>
        <v>87701000</v>
      </c>
      <c r="L13" s="564">
        <f>SUM(L8)</f>
        <v>88401000</v>
      </c>
      <c r="M13" s="564">
        <f>SUM(M8)</f>
        <v>88401000</v>
      </c>
    </row>
  </sheetData>
  <mergeCells count="23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8:I8"/>
    <mergeCell ref="B9:D9"/>
    <mergeCell ref="E9:F9"/>
    <mergeCell ref="G9:I9"/>
    <mergeCell ref="B10:D10"/>
    <mergeCell ref="E10:F10"/>
    <mergeCell ref="G10:I10"/>
    <mergeCell ref="B13:I13"/>
    <mergeCell ref="B11:D11"/>
    <mergeCell ref="E11:F11"/>
    <mergeCell ref="G11:I11"/>
    <mergeCell ref="B12:D12"/>
    <mergeCell ref="E12:F12"/>
    <mergeCell ref="G12:I12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>
  <dimension ref="B3:M10"/>
  <sheetViews>
    <sheetView workbookViewId="0">
      <selection activeCell="B9" sqref="B9:D9"/>
    </sheetView>
  </sheetViews>
  <sheetFormatPr defaultRowHeight="15"/>
  <cols>
    <col min="9" max="9" width="23" customWidth="1"/>
    <col min="10" max="10" width="13.42578125" customWidth="1"/>
    <col min="11" max="11" width="14.140625" customWidth="1"/>
    <col min="12" max="13" width="14.7109375" customWidth="1"/>
  </cols>
  <sheetData>
    <row r="3" spans="2:13">
      <c r="B3" s="890" t="s">
        <v>1609</v>
      </c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</row>
    <row r="4" spans="2:13">
      <c r="B4" s="887" t="s">
        <v>1651</v>
      </c>
      <c r="C4" s="888"/>
      <c r="D4" s="888"/>
      <c r="E4" s="888"/>
      <c r="F4" s="888"/>
      <c r="G4" s="888"/>
      <c r="H4" s="888"/>
      <c r="I4" s="888"/>
      <c r="J4" s="888"/>
      <c r="K4" s="888"/>
      <c r="L4" s="888"/>
      <c r="M4" s="889"/>
    </row>
    <row r="5" spans="2:13">
      <c r="B5" s="891" t="s">
        <v>1597</v>
      </c>
      <c r="C5" s="892"/>
      <c r="D5" s="893"/>
      <c r="E5" s="891" t="s">
        <v>348</v>
      </c>
      <c r="F5" s="893"/>
      <c r="G5" s="900" t="s">
        <v>350</v>
      </c>
      <c r="H5" s="901"/>
      <c r="I5" s="902"/>
      <c r="J5" s="887" t="s">
        <v>1532</v>
      </c>
      <c r="K5" s="888"/>
      <c r="L5" s="888"/>
      <c r="M5" s="889"/>
    </row>
    <row r="6" spans="2:13">
      <c r="B6" s="894"/>
      <c r="C6" s="895"/>
      <c r="D6" s="896"/>
      <c r="E6" s="894"/>
      <c r="F6" s="896"/>
      <c r="G6" s="903"/>
      <c r="H6" s="904"/>
      <c r="I6" s="905"/>
      <c r="J6" s="887">
        <v>2015</v>
      </c>
      <c r="K6" s="889"/>
      <c r="L6" s="909">
        <v>2016</v>
      </c>
      <c r="M6" s="909">
        <v>2017</v>
      </c>
    </row>
    <row r="7" spans="2:13">
      <c r="B7" s="897"/>
      <c r="C7" s="898"/>
      <c r="D7" s="899"/>
      <c r="E7" s="897"/>
      <c r="F7" s="899"/>
      <c r="G7" s="906"/>
      <c r="H7" s="907"/>
      <c r="I7" s="908"/>
      <c r="J7" s="1" t="s">
        <v>356</v>
      </c>
      <c r="K7" s="1" t="s">
        <v>444</v>
      </c>
      <c r="L7" s="910"/>
      <c r="M7" s="910"/>
    </row>
    <row r="8" spans="2:13">
      <c r="B8" s="878" t="s">
        <v>714</v>
      </c>
      <c r="C8" s="879"/>
      <c r="D8" s="879"/>
      <c r="E8" s="879"/>
      <c r="F8" s="879"/>
      <c r="G8" s="879"/>
      <c r="H8" s="879"/>
      <c r="I8" s="880"/>
      <c r="J8" s="34">
        <f>SUM(J9:J9)</f>
        <v>525000000</v>
      </c>
      <c r="K8" s="34">
        <f>SUM(K9:K9)</f>
        <v>625000000</v>
      </c>
      <c r="L8" s="34">
        <f>SUM(L9:L9)</f>
        <v>543000000</v>
      </c>
      <c r="M8" s="34">
        <f>SUM(M9:M9)</f>
        <v>566000000</v>
      </c>
    </row>
    <row r="9" spans="2:13">
      <c r="B9" s="875">
        <v>660</v>
      </c>
      <c r="C9" s="876"/>
      <c r="D9" s="877"/>
      <c r="E9" s="875">
        <v>47</v>
      </c>
      <c r="F9" s="877"/>
      <c r="G9" s="923" t="s">
        <v>1652</v>
      </c>
      <c r="H9" s="876"/>
      <c r="I9" s="877"/>
      <c r="J9" s="282">
        <v>525000000</v>
      </c>
      <c r="K9" s="26">
        <v>625000000</v>
      </c>
      <c r="L9" s="282">
        <v>543000000</v>
      </c>
      <c r="M9" s="282">
        <v>566000000</v>
      </c>
    </row>
    <row r="10" spans="2:13">
      <c r="B10" s="872" t="s">
        <v>1598</v>
      </c>
      <c r="C10" s="873"/>
      <c r="D10" s="873"/>
      <c r="E10" s="873"/>
      <c r="F10" s="873"/>
      <c r="G10" s="873"/>
      <c r="H10" s="873"/>
      <c r="I10" s="874"/>
      <c r="J10" s="564">
        <f>SUM(J8)</f>
        <v>525000000</v>
      </c>
      <c r="K10" s="564">
        <f>SUM(K8)</f>
        <v>625000000</v>
      </c>
      <c r="L10" s="564">
        <f>SUM(L8)</f>
        <v>543000000</v>
      </c>
      <c r="M10" s="564">
        <f>SUM(M8)</f>
        <v>566000000</v>
      </c>
    </row>
  </sheetData>
  <mergeCells count="14">
    <mergeCell ref="B3:M3"/>
    <mergeCell ref="B4:M4"/>
    <mergeCell ref="B5:D7"/>
    <mergeCell ref="E5:F7"/>
    <mergeCell ref="G5:I7"/>
    <mergeCell ref="J5:M5"/>
    <mergeCell ref="J6:K6"/>
    <mergeCell ref="L6:L7"/>
    <mergeCell ref="M6:M7"/>
    <mergeCell ref="B8:I8"/>
    <mergeCell ref="B9:D9"/>
    <mergeCell ref="E9:F9"/>
    <mergeCell ref="G9:I9"/>
    <mergeCell ref="B10: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1:R54"/>
  <sheetViews>
    <sheetView workbookViewId="0">
      <selection activeCell="F27" sqref="F27"/>
    </sheetView>
  </sheetViews>
  <sheetFormatPr defaultRowHeight="15"/>
  <cols>
    <col min="2" max="2" width="13.28515625" customWidth="1"/>
    <col min="3" max="3" width="14" customWidth="1"/>
    <col min="4" max="4" width="14.7109375" customWidth="1"/>
    <col min="5" max="5" width="25.140625" customWidth="1"/>
    <col min="6" max="6" width="40" customWidth="1"/>
    <col min="7" max="7" width="19.5703125" customWidth="1"/>
    <col min="8" max="18" width="15.85546875" customWidth="1"/>
  </cols>
  <sheetData>
    <row r="1" spans="2:18" ht="15.75" thickBot="1"/>
    <row r="2" spans="2:18" ht="15.75" customHeight="1" thickBot="1">
      <c r="B2" s="622" t="s">
        <v>822</v>
      </c>
      <c r="C2" s="623"/>
      <c r="D2" s="623"/>
      <c r="E2" s="624"/>
    </row>
    <row r="3" spans="2:18">
      <c r="B3" s="702" t="s">
        <v>452</v>
      </c>
      <c r="C3" s="702" t="s">
        <v>817</v>
      </c>
      <c r="D3" s="702" t="s">
        <v>706</v>
      </c>
      <c r="E3" s="702" t="s">
        <v>349</v>
      </c>
      <c r="F3" s="685" t="s">
        <v>350</v>
      </c>
      <c r="G3" s="686" t="s">
        <v>443</v>
      </c>
      <c r="H3" s="687"/>
      <c r="I3" s="687"/>
      <c r="J3" s="687"/>
      <c r="K3" s="687"/>
      <c r="L3" s="687"/>
      <c r="M3" s="687"/>
      <c r="N3" s="687"/>
      <c r="O3" s="687"/>
      <c r="P3" s="687"/>
      <c r="Q3" s="687"/>
      <c r="R3" s="688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684"/>
      <c r="D5" s="684"/>
      <c r="E5" s="684"/>
      <c r="F5" s="685"/>
      <c r="G5" s="51" t="s">
        <v>356</v>
      </c>
      <c r="H5" s="51" t="s">
        <v>444</v>
      </c>
      <c r="I5" s="51" t="s">
        <v>358</v>
      </c>
      <c r="J5" s="51" t="s">
        <v>444</v>
      </c>
      <c r="K5" s="51" t="s">
        <v>356</v>
      </c>
      <c r="L5" s="51" t="s">
        <v>444</v>
      </c>
      <c r="M5" s="51" t="s">
        <v>356</v>
      </c>
      <c r="N5" s="51" t="s">
        <v>444</v>
      </c>
      <c r="O5" s="51" t="s">
        <v>356</v>
      </c>
      <c r="P5" s="51" t="s">
        <v>444</v>
      </c>
      <c r="Q5" s="51" t="s">
        <v>356</v>
      </c>
      <c r="R5" s="51" t="s">
        <v>444</v>
      </c>
    </row>
    <row r="6" spans="2:18" ht="15" customHeight="1">
      <c r="B6" s="762">
        <v>1002</v>
      </c>
      <c r="C6" s="768" t="s">
        <v>819</v>
      </c>
      <c r="D6" s="768"/>
      <c r="E6" s="768"/>
      <c r="F6" s="769"/>
      <c r="G6" s="113">
        <f>SUM(G26+G37)</f>
        <v>162238000</v>
      </c>
      <c r="H6" s="113">
        <f>SUM(H26+H37)</f>
        <v>170938000</v>
      </c>
      <c r="I6" s="113">
        <f>SUM(I26+I37)</f>
        <v>800000</v>
      </c>
      <c r="J6" s="113">
        <f>SUM(J26+J37)</f>
        <v>800000</v>
      </c>
      <c r="K6" s="113">
        <v>0</v>
      </c>
      <c r="L6" s="113">
        <v>0</v>
      </c>
      <c r="M6" s="113">
        <v>0</v>
      </c>
      <c r="N6" s="113">
        <v>0</v>
      </c>
      <c r="O6" s="113">
        <v>0</v>
      </c>
      <c r="P6" s="113">
        <v>0</v>
      </c>
      <c r="Q6" s="113">
        <f>SUM(Q26+Q37)</f>
        <v>163038000</v>
      </c>
      <c r="R6" s="114">
        <f>SUM(R26+R37)</f>
        <v>171738000</v>
      </c>
    </row>
    <row r="7" spans="2:18">
      <c r="B7" s="763"/>
      <c r="C7" s="162">
        <v>1</v>
      </c>
      <c r="D7" s="96"/>
      <c r="E7" s="99" t="s">
        <v>820</v>
      </c>
      <c r="F7" s="96"/>
      <c r="G7" s="103">
        <v>33347000</v>
      </c>
      <c r="H7" s="103">
        <v>32797000</v>
      </c>
      <c r="I7" s="103">
        <v>0</v>
      </c>
      <c r="J7" s="103">
        <v>0</v>
      </c>
      <c r="K7" s="103">
        <v>0</v>
      </c>
      <c r="L7" s="103">
        <v>0</v>
      </c>
      <c r="M7" s="103">
        <v>0</v>
      </c>
      <c r="N7" s="103">
        <v>0</v>
      </c>
      <c r="O7" s="103">
        <v>0</v>
      </c>
      <c r="P7" s="103">
        <v>0</v>
      </c>
      <c r="Q7" s="103">
        <v>33347000</v>
      </c>
      <c r="R7" s="108">
        <v>32797</v>
      </c>
    </row>
    <row r="8" spans="2:18">
      <c r="B8" s="763"/>
      <c r="C8" s="144"/>
      <c r="D8" s="52">
        <v>10</v>
      </c>
      <c r="E8" s="95"/>
      <c r="F8" s="1" t="s">
        <v>820</v>
      </c>
      <c r="G8" s="4">
        <v>33347000</v>
      </c>
      <c r="H8" s="4">
        <v>32797000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33347000</v>
      </c>
      <c r="R8" s="109">
        <v>32797</v>
      </c>
    </row>
    <row r="9" spans="2:18">
      <c r="B9" s="763"/>
      <c r="C9" s="144">
        <v>2</v>
      </c>
      <c r="D9" s="173"/>
      <c r="E9" s="173" t="s">
        <v>821</v>
      </c>
      <c r="F9" s="174"/>
      <c r="G9" s="175">
        <v>128891000</v>
      </c>
      <c r="H9" s="175">
        <v>138141000</v>
      </c>
      <c r="I9" s="175">
        <v>800000</v>
      </c>
      <c r="J9" s="175">
        <v>800000</v>
      </c>
      <c r="K9" s="175">
        <v>0</v>
      </c>
      <c r="L9" s="175">
        <v>0</v>
      </c>
      <c r="M9" s="175">
        <v>0</v>
      </c>
      <c r="N9" s="175">
        <v>0</v>
      </c>
      <c r="O9" s="175">
        <v>0</v>
      </c>
      <c r="P9" s="175">
        <v>0</v>
      </c>
      <c r="Q9" s="175">
        <v>129691000</v>
      </c>
      <c r="R9" s="176">
        <v>138941</v>
      </c>
    </row>
    <row r="10" spans="2:18" ht="15.75" thickBot="1">
      <c r="B10" s="763"/>
      <c r="C10" s="142"/>
      <c r="D10" s="105">
        <v>20</v>
      </c>
      <c r="E10" s="104"/>
      <c r="F10" s="104" t="s">
        <v>821</v>
      </c>
      <c r="G10" s="110">
        <v>128891000</v>
      </c>
      <c r="H10" s="110">
        <v>138141000</v>
      </c>
      <c r="I10" s="110">
        <v>800000</v>
      </c>
      <c r="J10" s="110">
        <v>800000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129691000</v>
      </c>
      <c r="R10" s="111">
        <v>138941</v>
      </c>
    </row>
    <row r="11" spans="2:18">
      <c r="B11" s="763"/>
      <c r="D11" s="177">
        <v>40</v>
      </c>
      <c r="F11" s="178" t="s">
        <v>391</v>
      </c>
      <c r="G11" s="179">
        <f>SUM(G12:G13)</f>
        <v>126322000</v>
      </c>
      <c r="H11" s="179">
        <f>SUM(H12:H13)</f>
        <v>131922000</v>
      </c>
      <c r="I11" s="179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79">
        <v>0</v>
      </c>
      <c r="P11" s="179">
        <v>0</v>
      </c>
      <c r="Q11" s="179">
        <f>SUM(Q12:Q13)</f>
        <v>126322000</v>
      </c>
      <c r="R11" s="180">
        <f>SUM(R12:R13)</f>
        <v>131922000</v>
      </c>
    </row>
    <row r="12" spans="2:18">
      <c r="B12" s="764"/>
      <c r="C12" s="2"/>
      <c r="D12" s="1"/>
      <c r="E12" s="2">
        <v>401</v>
      </c>
      <c r="F12" s="1" t="s">
        <v>399</v>
      </c>
      <c r="G12" s="4">
        <v>87326000</v>
      </c>
      <c r="H12" s="4">
        <v>91336000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87326000</v>
      </c>
      <c r="R12" s="109">
        <v>91336000</v>
      </c>
    </row>
    <row r="13" spans="2:18">
      <c r="B13" s="764"/>
      <c r="C13" s="2"/>
      <c r="D13" s="1"/>
      <c r="E13" s="2">
        <v>402</v>
      </c>
      <c r="F13" s="1" t="s">
        <v>361</v>
      </c>
      <c r="G13" s="4">
        <v>38996000</v>
      </c>
      <c r="H13" s="4">
        <v>40586000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38996000</v>
      </c>
      <c r="R13" s="109">
        <v>40586000</v>
      </c>
    </row>
    <row r="14" spans="2:18">
      <c r="B14" s="764"/>
      <c r="C14" s="1"/>
      <c r="D14" s="173">
        <v>42</v>
      </c>
      <c r="E14" s="1"/>
      <c r="F14" s="173" t="s">
        <v>394</v>
      </c>
      <c r="G14" s="175">
        <f>SUM(G15:G20)</f>
        <v>28416000</v>
      </c>
      <c r="H14" s="175">
        <f>SUM(H15:H20)</f>
        <v>31386000</v>
      </c>
      <c r="I14" s="175">
        <f>SUM(I15:I20)</f>
        <v>800000</v>
      </c>
      <c r="J14" s="175">
        <f>SUM(J15:J20)</f>
        <v>800000</v>
      </c>
      <c r="K14" s="175">
        <v>0</v>
      </c>
      <c r="L14" s="175">
        <v>0</v>
      </c>
      <c r="M14" s="175">
        <v>0</v>
      </c>
      <c r="N14" s="175">
        <v>0</v>
      </c>
      <c r="O14" s="175">
        <v>0</v>
      </c>
      <c r="P14" s="175">
        <v>0</v>
      </c>
      <c r="Q14" s="175">
        <f>SUM(Q15:Q20)</f>
        <v>29216000</v>
      </c>
      <c r="R14" s="176">
        <f>SUM(R15:R20)</f>
        <v>32186000</v>
      </c>
    </row>
    <row r="15" spans="2:18">
      <c r="B15" s="764"/>
      <c r="C15" s="2"/>
      <c r="D15" s="1"/>
      <c r="E15" s="2">
        <v>420</v>
      </c>
      <c r="F15" s="1" t="s">
        <v>400</v>
      </c>
      <c r="G15" s="4">
        <v>110000</v>
      </c>
      <c r="H15" s="4">
        <v>110000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110000</v>
      </c>
      <c r="R15" s="109">
        <v>110000</v>
      </c>
    </row>
    <row r="16" spans="2:18" ht="30">
      <c r="B16" s="764"/>
      <c r="C16" s="2"/>
      <c r="D16" s="1"/>
      <c r="E16" s="2">
        <v>421</v>
      </c>
      <c r="F16" s="14" t="s">
        <v>401</v>
      </c>
      <c r="G16" s="4">
        <v>16970000</v>
      </c>
      <c r="H16" s="4">
        <v>16970000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16970000</v>
      </c>
      <c r="R16" s="109">
        <v>16970000</v>
      </c>
    </row>
    <row r="17" spans="2:18">
      <c r="B17" s="764"/>
      <c r="C17" s="2"/>
      <c r="D17" s="1"/>
      <c r="E17" s="2">
        <v>423</v>
      </c>
      <c r="F17" s="1" t="s">
        <v>402</v>
      </c>
      <c r="G17" s="4">
        <v>1630000</v>
      </c>
      <c r="H17" s="4">
        <v>1630000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1630000</v>
      </c>
      <c r="R17" s="109">
        <v>1630000</v>
      </c>
    </row>
    <row r="18" spans="2:18">
      <c r="B18" s="764"/>
      <c r="C18" s="2"/>
      <c r="D18" s="1"/>
      <c r="E18" s="2">
        <v>424</v>
      </c>
      <c r="F18" s="1" t="s">
        <v>403</v>
      </c>
      <c r="G18" s="4">
        <v>3600000</v>
      </c>
      <c r="H18" s="4">
        <v>3600000</v>
      </c>
      <c r="I18" s="4">
        <v>300000</v>
      </c>
      <c r="J18" s="4">
        <v>300000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3900000</v>
      </c>
      <c r="R18" s="109">
        <v>3900000</v>
      </c>
    </row>
    <row r="19" spans="2:18">
      <c r="B19" s="764"/>
      <c r="C19" s="2"/>
      <c r="D19" s="1"/>
      <c r="E19" s="2">
        <v>425</v>
      </c>
      <c r="F19" s="1" t="s">
        <v>404</v>
      </c>
      <c r="G19" s="4">
        <v>710000</v>
      </c>
      <c r="H19" s="4">
        <v>860000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710000</v>
      </c>
      <c r="R19" s="109">
        <v>860000</v>
      </c>
    </row>
    <row r="20" spans="2:18">
      <c r="B20" s="764"/>
      <c r="C20" s="183"/>
      <c r="D20" s="1"/>
      <c r="E20" s="183">
        <v>426</v>
      </c>
      <c r="F20" s="184" t="s">
        <v>405</v>
      </c>
      <c r="G20" s="26">
        <v>5396000</v>
      </c>
      <c r="H20" s="26">
        <v>8216000</v>
      </c>
      <c r="I20" s="26">
        <v>500000</v>
      </c>
      <c r="J20" s="26">
        <v>500000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5896000</v>
      </c>
      <c r="R20" s="185">
        <v>8716000</v>
      </c>
    </row>
    <row r="21" spans="2:18">
      <c r="B21" s="764"/>
      <c r="C21" s="1"/>
      <c r="D21" s="173">
        <v>46</v>
      </c>
      <c r="E21" s="1"/>
      <c r="F21" s="632" t="s">
        <v>396</v>
      </c>
      <c r="G21" s="175">
        <v>0</v>
      </c>
      <c r="H21" s="175">
        <f>SUM(H22)</f>
        <v>130000</v>
      </c>
      <c r="I21" s="175">
        <v>0</v>
      </c>
      <c r="J21" s="175">
        <v>0</v>
      </c>
      <c r="K21" s="175">
        <v>0</v>
      </c>
      <c r="L21" s="175">
        <v>0</v>
      </c>
      <c r="M21" s="175">
        <v>0</v>
      </c>
      <c r="N21" s="175">
        <v>0</v>
      </c>
      <c r="O21" s="175">
        <v>0</v>
      </c>
      <c r="P21" s="175">
        <v>0</v>
      </c>
      <c r="Q21" s="175">
        <v>0</v>
      </c>
      <c r="R21" s="176">
        <f>SUM(R22)</f>
        <v>130000</v>
      </c>
    </row>
    <row r="22" spans="2:18">
      <c r="B22" s="764"/>
      <c r="C22" s="183"/>
      <c r="D22" s="1"/>
      <c r="E22" s="183">
        <v>464</v>
      </c>
      <c r="F22" s="184" t="s">
        <v>423</v>
      </c>
      <c r="G22" s="26">
        <v>0</v>
      </c>
      <c r="H22" s="26">
        <v>130000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185">
        <v>130000</v>
      </c>
    </row>
    <row r="23" spans="2:18">
      <c r="B23" s="764"/>
      <c r="C23" s="1"/>
      <c r="D23" s="173">
        <v>48</v>
      </c>
      <c r="E23" s="1"/>
      <c r="F23" s="133" t="s">
        <v>430</v>
      </c>
      <c r="G23" s="175">
        <f>SUM(G24:G25)</f>
        <v>7500000</v>
      </c>
      <c r="H23" s="175">
        <f>SUM(H24:H25)</f>
        <v>7500000</v>
      </c>
      <c r="I23" s="175">
        <v>0</v>
      </c>
      <c r="J23" s="175">
        <v>0</v>
      </c>
      <c r="K23" s="175">
        <v>0</v>
      </c>
      <c r="L23" s="175">
        <v>0</v>
      </c>
      <c r="M23" s="175">
        <v>0</v>
      </c>
      <c r="N23" s="175">
        <v>0</v>
      </c>
      <c r="O23" s="175">
        <v>0</v>
      </c>
      <c r="P23" s="175">
        <v>0</v>
      </c>
      <c r="Q23" s="175">
        <v>7500</v>
      </c>
      <c r="R23" s="176">
        <f>SUM(R24:R25)</f>
        <v>7500000</v>
      </c>
    </row>
    <row r="24" spans="2:18">
      <c r="B24" s="764"/>
      <c r="C24" s="2"/>
      <c r="D24" s="1"/>
      <c r="E24" s="2">
        <v>480</v>
      </c>
      <c r="F24" s="1" t="s">
        <v>431</v>
      </c>
      <c r="G24" s="4">
        <v>5400000</v>
      </c>
      <c r="H24" s="4">
        <v>4400000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5400</v>
      </c>
      <c r="R24" s="109">
        <v>4400000</v>
      </c>
    </row>
    <row r="25" spans="2:18" ht="15.75" thickBot="1">
      <c r="B25" s="764"/>
      <c r="C25" s="2"/>
      <c r="D25" s="1"/>
      <c r="E25" s="2">
        <v>482</v>
      </c>
      <c r="F25" s="104" t="s">
        <v>433</v>
      </c>
      <c r="G25" s="110">
        <v>2100000</v>
      </c>
      <c r="H25" s="110">
        <v>3100000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2100</v>
      </c>
      <c r="R25" s="111">
        <v>3100000</v>
      </c>
    </row>
    <row r="26" spans="2:18">
      <c r="B26" s="763"/>
      <c r="C26" s="169">
        <v>1</v>
      </c>
      <c r="D26" s="170"/>
      <c r="E26" s="170" t="s">
        <v>820</v>
      </c>
      <c r="F26" s="171"/>
      <c r="G26" s="172">
        <f>SUM(G28+G31)</f>
        <v>33347000</v>
      </c>
      <c r="H26" s="172">
        <f>SUM(H28+H31)</f>
        <v>32797000</v>
      </c>
      <c r="I26" s="172">
        <v>0</v>
      </c>
      <c r="J26" s="172">
        <v>0</v>
      </c>
      <c r="K26" s="172">
        <v>0</v>
      </c>
      <c r="L26" s="172">
        <v>0</v>
      </c>
      <c r="M26" s="172">
        <v>0</v>
      </c>
      <c r="N26" s="172">
        <v>0</v>
      </c>
      <c r="O26" s="172">
        <v>0</v>
      </c>
      <c r="P26" s="172">
        <v>0</v>
      </c>
      <c r="Q26" s="172">
        <f>SUM(Q28+Q31)</f>
        <v>33347000</v>
      </c>
      <c r="R26" s="172">
        <f>SUM(R28+R31)</f>
        <v>32797000</v>
      </c>
    </row>
    <row r="27" spans="2:18">
      <c r="B27" s="763"/>
      <c r="C27" s="141"/>
      <c r="D27" s="52">
        <v>10</v>
      </c>
      <c r="F27" s="2" t="s">
        <v>820</v>
      </c>
      <c r="G27" s="4">
        <v>33347000</v>
      </c>
      <c r="H27" s="4">
        <v>32797000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33347000</v>
      </c>
      <c r="R27" s="4">
        <v>32797000</v>
      </c>
    </row>
    <row r="28" spans="2:18">
      <c r="B28" s="763"/>
      <c r="C28" s="150"/>
      <c r="D28" s="631">
        <v>40</v>
      </c>
      <c r="E28" s="36"/>
      <c r="F28" s="33" t="s">
        <v>391</v>
      </c>
      <c r="G28" s="34">
        <f>SUM(G29:G30)</f>
        <v>28807000</v>
      </c>
      <c r="H28" s="34">
        <f>SUM(H29:H30)</f>
        <v>28257000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SUM(Q29+Q30)</f>
        <v>28807000</v>
      </c>
      <c r="R28" s="34">
        <f>SUM(R29:R30)</f>
        <v>28257000</v>
      </c>
    </row>
    <row r="29" spans="2:18">
      <c r="B29" s="763"/>
      <c r="C29" s="141"/>
      <c r="D29" s="1"/>
      <c r="E29" s="2">
        <v>401</v>
      </c>
      <c r="F29" s="1" t="s">
        <v>399</v>
      </c>
      <c r="G29" s="4">
        <v>19757000</v>
      </c>
      <c r="H29" s="4">
        <v>19476000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19757000</v>
      </c>
      <c r="R29" s="4">
        <v>19476000</v>
      </c>
    </row>
    <row r="30" spans="2:18">
      <c r="B30" s="763"/>
      <c r="C30" s="141"/>
      <c r="D30" s="1"/>
      <c r="E30" s="2">
        <v>402</v>
      </c>
      <c r="F30" s="1" t="s">
        <v>361</v>
      </c>
      <c r="G30" s="4">
        <v>9050000</v>
      </c>
      <c r="H30" s="4">
        <v>8781000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9050000</v>
      </c>
      <c r="R30" s="4">
        <v>8781000</v>
      </c>
    </row>
    <row r="31" spans="2:18">
      <c r="B31" s="763"/>
      <c r="C31" s="150"/>
      <c r="D31" s="631">
        <v>42</v>
      </c>
      <c r="E31" s="33"/>
      <c r="F31" s="33" t="s">
        <v>394</v>
      </c>
      <c r="G31" s="34">
        <f>SUM(G32:G36)</f>
        <v>4540000</v>
      </c>
      <c r="H31" s="34">
        <f>SUM(H32:H36)</f>
        <v>4540000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f>SUM(Q32:Q36)</f>
        <v>4540000</v>
      </c>
      <c r="R31" s="34">
        <f>SUM(R32:R36)</f>
        <v>4540000</v>
      </c>
    </row>
    <row r="32" spans="2:18" ht="30">
      <c r="B32" s="763"/>
      <c r="C32" s="141"/>
      <c r="D32" s="1"/>
      <c r="E32" s="2">
        <v>421</v>
      </c>
      <c r="F32" s="14" t="s">
        <v>401</v>
      </c>
      <c r="G32" s="4">
        <v>3000000</v>
      </c>
      <c r="H32" s="4">
        <v>3000000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3000000</v>
      </c>
      <c r="R32" s="4">
        <v>3000000</v>
      </c>
    </row>
    <row r="33" spans="2:18">
      <c r="B33" s="763"/>
      <c r="C33" s="141"/>
      <c r="D33" s="1"/>
      <c r="E33" s="2">
        <v>423</v>
      </c>
      <c r="F33" s="1" t="s">
        <v>402</v>
      </c>
      <c r="G33" s="4">
        <v>500000</v>
      </c>
      <c r="H33" s="4">
        <v>500000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500000</v>
      </c>
      <c r="R33" s="4">
        <v>500000</v>
      </c>
    </row>
    <row r="34" spans="2:18">
      <c r="B34" s="763"/>
      <c r="C34" s="141"/>
      <c r="D34" s="1"/>
      <c r="E34" s="2">
        <v>424</v>
      </c>
      <c r="F34" s="1" t="s">
        <v>403</v>
      </c>
      <c r="G34" s="4">
        <v>600000</v>
      </c>
      <c r="H34" s="4">
        <v>600000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600000</v>
      </c>
      <c r="R34" s="4">
        <v>600000</v>
      </c>
    </row>
    <row r="35" spans="2:18">
      <c r="B35" s="763"/>
      <c r="C35" s="141"/>
      <c r="D35" s="1"/>
      <c r="E35" s="2">
        <v>425</v>
      </c>
      <c r="F35" s="1" t="s">
        <v>404</v>
      </c>
      <c r="G35" s="4">
        <v>110000</v>
      </c>
      <c r="H35" s="4">
        <v>110000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110000</v>
      </c>
      <c r="R35" s="4">
        <v>110000</v>
      </c>
    </row>
    <row r="36" spans="2:18">
      <c r="B36" s="763"/>
      <c r="C36" s="141"/>
      <c r="D36" s="1"/>
      <c r="E36" s="2">
        <v>426</v>
      </c>
      <c r="F36" s="1" t="s">
        <v>405</v>
      </c>
      <c r="G36" s="4">
        <v>330000</v>
      </c>
      <c r="H36" s="4">
        <v>330000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330000</v>
      </c>
      <c r="R36" s="4">
        <v>330000</v>
      </c>
    </row>
    <row r="37" spans="2:18">
      <c r="B37" s="763"/>
      <c r="C37" s="132">
        <v>2</v>
      </c>
      <c r="D37" s="158"/>
      <c r="E37" s="157" t="s">
        <v>821</v>
      </c>
      <c r="F37" s="158"/>
      <c r="G37" s="102">
        <f>SUM(G39+G42+G49+G51)</f>
        <v>128891000</v>
      </c>
      <c r="H37" s="102">
        <f>SUM(H39+H42+H49+H51)</f>
        <v>138141000</v>
      </c>
      <c r="I37" s="102">
        <f>SUM(I39+I42+I49+I51)</f>
        <v>800000</v>
      </c>
      <c r="J37" s="102">
        <f>SUM(J39+J42+J49+J51)</f>
        <v>800000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f>SUM(Q39+Q42+Q49+Q51)</f>
        <v>129691000</v>
      </c>
      <c r="R37" s="102">
        <f>SUM(R39+R42+R49+R51)</f>
        <v>138941000</v>
      </c>
    </row>
    <row r="38" spans="2:18">
      <c r="B38" s="763"/>
      <c r="C38" s="141"/>
      <c r="D38" s="52">
        <v>20</v>
      </c>
      <c r="E38" s="1"/>
      <c r="F38" s="1" t="s">
        <v>821</v>
      </c>
      <c r="G38" s="4"/>
      <c r="H38" s="4"/>
      <c r="I38" s="4"/>
      <c r="J38" s="4"/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129671000</v>
      </c>
      <c r="R38" s="4">
        <v>138941000</v>
      </c>
    </row>
    <row r="39" spans="2:18">
      <c r="B39" s="763"/>
      <c r="C39" s="150"/>
      <c r="D39" s="631">
        <v>40</v>
      </c>
      <c r="E39" s="36"/>
      <c r="F39" s="33" t="s">
        <v>391</v>
      </c>
      <c r="G39" s="34">
        <f>SUM(G40:G41)</f>
        <v>97515000</v>
      </c>
      <c r="H39" s="34">
        <f>SUM(H40:H41)</f>
        <v>103665000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f>SUM(Q40:Q41)</f>
        <v>97515000</v>
      </c>
      <c r="R39" s="34">
        <f>SUM(R40:R41)</f>
        <v>103665000</v>
      </c>
    </row>
    <row r="40" spans="2:18">
      <c r="B40" s="763"/>
      <c r="C40" s="141"/>
      <c r="D40" s="1"/>
      <c r="E40" s="2">
        <v>401</v>
      </c>
      <c r="F40" s="1" t="s">
        <v>399</v>
      </c>
      <c r="G40" s="4">
        <v>67569000</v>
      </c>
      <c r="H40" s="4">
        <v>71860000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67569000</v>
      </c>
      <c r="R40" s="4">
        <v>71860000</v>
      </c>
    </row>
    <row r="41" spans="2:18">
      <c r="B41" s="763"/>
      <c r="C41" s="141"/>
      <c r="D41" s="1"/>
      <c r="E41" s="2">
        <v>402</v>
      </c>
      <c r="F41" s="1" t="s">
        <v>361</v>
      </c>
      <c r="G41" s="4">
        <v>29946000</v>
      </c>
      <c r="H41" s="4">
        <v>31805000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29946000</v>
      </c>
      <c r="R41" s="4">
        <v>31805000</v>
      </c>
    </row>
    <row r="42" spans="2:18">
      <c r="B42" s="763"/>
      <c r="C42" s="150"/>
      <c r="D42" s="631">
        <v>42</v>
      </c>
      <c r="E42" s="33"/>
      <c r="F42" s="33" t="s">
        <v>394</v>
      </c>
      <c r="G42" s="34">
        <f>SUM(G43:G48)</f>
        <v>23876000</v>
      </c>
      <c r="H42" s="34">
        <f>SUM(H43:H48)</f>
        <v>26846000</v>
      </c>
      <c r="I42" s="34">
        <f>SUM(I43:I48)</f>
        <v>800000</v>
      </c>
      <c r="J42" s="34">
        <f>SUM(J43:J48)</f>
        <v>800000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f>SUM(Q43:Q48)</f>
        <v>24676000</v>
      </c>
      <c r="R42" s="34">
        <f>SUM(R43:R48)</f>
        <v>27646000</v>
      </c>
    </row>
    <row r="43" spans="2:18">
      <c r="B43" s="763"/>
      <c r="C43" s="141"/>
      <c r="D43" s="1"/>
      <c r="E43" s="2">
        <v>420</v>
      </c>
      <c r="F43" s="1" t="s">
        <v>400</v>
      </c>
      <c r="G43" s="4">
        <v>110000</v>
      </c>
      <c r="H43" s="4">
        <v>110000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110000</v>
      </c>
      <c r="R43" s="4">
        <v>110000</v>
      </c>
    </row>
    <row r="44" spans="2:18" ht="30">
      <c r="B44" s="763"/>
      <c r="C44" s="141"/>
      <c r="D44" s="1"/>
      <c r="E44" s="2">
        <v>421</v>
      </c>
      <c r="F44" s="14" t="s">
        <v>401</v>
      </c>
      <c r="G44" s="4">
        <v>13970000</v>
      </c>
      <c r="H44" s="4">
        <v>13970000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13970000</v>
      </c>
      <c r="R44" s="4">
        <v>13970000</v>
      </c>
    </row>
    <row r="45" spans="2:18">
      <c r="B45" s="763"/>
      <c r="C45" s="141"/>
      <c r="D45" s="1"/>
      <c r="E45" s="2">
        <v>423</v>
      </c>
      <c r="F45" s="1" t="s">
        <v>402</v>
      </c>
      <c r="G45" s="4">
        <v>1130000</v>
      </c>
      <c r="H45" s="4">
        <v>1130000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1130000</v>
      </c>
      <c r="R45" s="4">
        <v>1130000</v>
      </c>
    </row>
    <row r="46" spans="2:18">
      <c r="B46" s="763"/>
      <c r="C46" s="141"/>
      <c r="D46" s="1"/>
      <c r="E46" s="2">
        <v>424</v>
      </c>
      <c r="F46" s="1" t="s">
        <v>403</v>
      </c>
      <c r="G46" s="4">
        <v>3000000</v>
      </c>
      <c r="H46" s="4">
        <v>3000000</v>
      </c>
      <c r="I46" s="4">
        <v>300000</v>
      </c>
      <c r="J46" s="4">
        <v>300000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3300000</v>
      </c>
      <c r="R46" s="4">
        <v>3300000</v>
      </c>
    </row>
    <row r="47" spans="2:18">
      <c r="B47" s="763"/>
      <c r="C47" s="141"/>
      <c r="D47" s="1"/>
      <c r="E47" s="2">
        <v>425</v>
      </c>
      <c r="F47" s="1" t="s">
        <v>404</v>
      </c>
      <c r="G47" s="4">
        <v>600000</v>
      </c>
      <c r="H47" s="4">
        <v>750000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600000</v>
      </c>
      <c r="R47" s="4">
        <v>750000</v>
      </c>
    </row>
    <row r="48" spans="2:18">
      <c r="B48" s="763"/>
      <c r="C48" s="141"/>
      <c r="D48" s="1"/>
      <c r="E48" s="2">
        <v>426</v>
      </c>
      <c r="F48" s="1" t="s">
        <v>405</v>
      </c>
      <c r="G48" s="4">
        <v>5066000</v>
      </c>
      <c r="H48" s="4">
        <v>7886000</v>
      </c>
      <c r="I48" s="4">
        <v>500000</v>
      </c>
      <c r="J48" s="4">
        <v>500000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5566000</v>
      </c>
      <c r="R48" s="4">
        <v>8386000</v>
      </c>
    </row>
    <row r="49" spans="2:18">
      <c r="B49" s="763"/>
      <c r="C49" s="150"/>
      <c r="D49" s="631">
        <v>46</v>
      </c>
      <c r="E49" s="36"/>
      <c r="F49" s="33" t="s">
        <v>396</v>
      </c>
      <c r="G49" s="34">
        <v>0</v>
      </c>
      <c r="H49" s="34">
        <v>130000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130000</v>
      </c>
    </row>
    <row r="50" spans="2:18">
      <c r="B50" s="763"/>
      <c r="C50" s="141"/>
      <c r="D50" s="1"/>
      <c r="E50" s="2">
        <v>464</v>
      </c>
      <c r="F50" s="1" t="s">
        <v>423</v>
      </c>
      <c r="G50" s="4">
        <v>0</v>
      </c>
      <c r="H50" s="4">
        <v>130000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130000</v>
      </c>
    </row>
    <row r="51" spans="2:18">
      <c r="B51" s="763"/>
      <c r="C51" s="150"/>
      <c r="D51" s="631">
        <v>48</v>
      </c>
      <c r="E51" s="36"/>
      <c r="F51" s="33" t="s">
        <v>430</v>
      </c>
      <c r="G51" s="34">
        <f>SUM(G52:G53)</f>
        <v>7500000</v>
      </c>
      <c r="H51" s="34">
        <f>SUM(H52:H53)</f>
        <v>7500000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f>SUM(Q52:Q53)</f>
        <v>7500000</v>
      </c>
      <c r="R51" s="34">
        <f>SUM(R52:R53)</f>
        <v>7500000</v>
      </c>
    </row>
    <row r="52" spans="2:18">
      <c r="B52" s="763"/>
      <c r="C52" s="141"/>
      <c r="D52" s="1"/>
      <c r="E52" s="2">
        <v>480</v>
      </c>
      <c r="F52" s="1" t="s">
        <v>431</v>
      </c>
      <c r="G52" s="4">
        <v>5400000</v>
      </c>
      <c r="H52" s="4">
        <v>4400000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5400000</v>
      </c>
      <c r="R52" s="4">
        <v>4400000</v>
      </c>
    </row>
    <row r="53" spans="2:18" ht="15.75" thickBot="1">
      <c r="B53" s="763"/>
      <c r="C53" s="151"/>
      <c r="D53" s="1"/>
      <c r="E53" s="58">
        <v>482</v>
      </c>
      <c r="F53" s="68" t="s">
        <v>433</v>
      </c>
      <c r="G53" s="60">
        <v>2100000</v>
      </c>
      <c r="H53" s="60">
        <v>3100000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2100000</v>
      </c>
      <c r="R53" s="60">
        <v>3100000</v>
      </c>
    </row>
    <row r="54" spans="2:18" ht="15.75" customHeight="1" thickBot="1">
      <c r="B54" s="765"/>
      <c r="C54" s="753" t="s">
        <v>604</v>
      </c>
      <c r="D54" s="754"/>
      <c r="E54" s="766" t="s">
        <v>819</v>
      </c>
      <c r="F54" s="767"/>
      <c r="G54" s="164">
        <f>SUM(G37+G26)</f>
        <v>162238000</v>
      </c>
      <c r="H54" s="164">
        <f>SUM(H37+H26)</f>
        <v>170938000</v>
      </c>
      <c r="I54" s="164">
        <f>SUM(I37+I26)</f>
        <v>800000</v>
      </c>
      <c r="J54" s="164">
        <f>SUM(J74+J85)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4">
        <v>0</v>
      </c>
      <c r="Q54" s="164">
        <f>SUM(Q37+Q26)</f>
        <v>163038000</v>
      </c>
      <c r="R54" s="165">
        <f>SUM(R37+R26)</f>
        <v>171738000</v>
      </c>
    </row>
  </sheetData>
  <mergeCells count="15">
    <mergeCell ref="B6:B54"/>
    <mergeCell ref="E54:F54"/>
    <mergeCell ref="C54:D54"/>
    <mergeCell ref="Q4:R4"/>
    <mergeCell ref="C6:F6"/>
    <mergeCell ref="B3:B5"/>
    <mergeCell ref="C3:C5"/>
    <mergeCell ref="D3:D5"/>
    <mergeCell ref="F3:F5"/>
    <mergeCell ref="G3:R3"/>
    <mergeCell ref="G4:J4"/>
    <mergeCell ref="K4:L4"/>
    <mergeCell ref="M4:N4"/>
    <mergeCell ref="O4:P4"/>
    <mergeCell ref="E3: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1:AC77"/>
  <sheetViews>
    <sheetView workbookViewId="0">
      <selection activeCell="D75" sqref="D75:D76"/>
    </sheetView>
  </sheetViews>
  <sheetFormatPr defaultRowHeight="15"/>
  <cols>
    <col min="2" max="2" width="12.5703125" customWidth="1"/>
    <col min="3" max="3" width="14.42578125" customWidth="1"/>
    <col min="4" max="4" width="15.5703125" customWidth="1"/>
    <col min="5" max="5" width="23.140625" customWidth="1"/>
    <col min="6" max="6" width="40.140625" customWidth="1"/>
    <col min="7" max="7" width="16" customWidth="1"/>
    <col min="8" max="8" width="13.85546875" customWidth="1"/>
    <col min="9" max="9" width="14.85546875" customWidth="1"/>
    <col min="10" max="10" width="16.28515625" customWidth="1"/>
    <col min="11" max="11" width="15.28515625" customWidth="1"/>
    <col min="12" max="12" width="14.85546875" customWidth="1"/>
    <col min="13" max="13" width="16.28515625" customWidth="1"/>
    <col min="14" max="14" width="13.85546875" customWidth="1"/>
    <col min="15" max="15" width="15.140625" customWidth="1"/>
    <col min="16" max="16" width="14.5703125" customWidth="1"/>
    <col min="17" max="17" width="13.7109375" customWidth="1"/>
    <col min="18" max="18" width="14.7109375" customWidth="1"/>
  </cols>
  <sheetData>
    <row r="1" spans="2:18" ht="15.75" thickBot="1"/>
    <row r="2" spans="2:18" ht="15.75" customHeight="1" thickBot="1">
      <c r="B2" s="625" t="s">
        <v>829</v>
      </c>
      <c r="C2" s="626"/>
      <c r="D2" s="626"/>
      <c r="E2" s="627"/>
    </row>
    <row r="3" spans="2:18">
      <c r="B3" s="702" t="s">
        <v>452</v>
      </c>
      <c r="C3" s="702" t="s">
        <v>817</v>
      </c>
      <c r="D3" s="702" t="s">
        <v>706</v>
      </c>
      <c r="E3" s="702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8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684"/>
      <c r="D5" s="684"/>
      <c r="E5" s="684"/>
      <c r="F5" s="685"/>
      <c r="G5" s="93" t="s">
        <v>356</v>
      </c>
      <c r="H5" s="93" t="s">
        <v>444</v>
      </c>
      <c r="I5" s="93" t="s">
        <v>358</v>
      </c>
      <c r="J5" s="93" t="s">
        <v>444</v>
      </c>
      <c r="K5" s="93" t="s">
        <v>356</v>
      </c>
      <c r="L5" s="93" t="s">
        <v>444</v>
      </c>
      <c r="M5" s="93" t="s">
        <v>356</v>
      </c>
      <c r="N5" s="93" t="s">
        <v>444</v>
      </c>
      <c r="O5" s="93" t="s">
        <v>356</v>
      </c>
      <c r="P5" s="93" t="s">
        <v>444</v>
      </c>
      <c r="Q5" s="93" t="s">
        <v>356</v>
      </c>
      <c r="R5" s="93" t="s">
        <v>444</v>
      </c>
    </row>
    <row r="6" spans="2:18" ht="18.75" customHeight="1" thickBot="1">
      <c r="B6" s="139">
        <v>2001</v>
      </c>
      <c r="C6" s="773" t="s">
        <v>823</v>
      </c>
      <c r="D6" s="773"/>
      <c r="E6" s="773"/>
      <c r="F6" s="774"/>
      <c r="G6" s="186">
        <f>SUM(G13+G16+G24+G27)</f>
        <v>664782000</v>
      </c>
      <c r="H6" s="186">
        <f>SUM(H13+H16+H24+H27)</f>
        <v>667883000</v>
      </c>
      <c r="I6" s="186">
        <f>SUM(I13+I16+I24+I27)</f>
        <v>8164000</v>
      </c>
      <c r="J6" s="186">
        <f>SUM(J13+J16+J24+J27)</f>
        <v>8164000</v>
      </c>
      <c r="K6" s="187">
        <v>0</v>
      </c>
      <c r="L6" s="187">
        <v>0</v>
      </c>
      <c r="M6" s="187">
        <v>0</v>
      </c>
      <c r="N6" s="187">
        <v>0</v>
      </c>
      <c r="O6" s="186">
        <f>SUM(O13+O16+O24+O27)</f>
        <v>16164000</v>
      </c>
      <c r="P6" s="186">
        <f>SUM(P13+P16+P24+P27)</f>
        <v>27937000</v>
      </c>
      <c r="Q6" s="186">
        <f>SUM(Q13+Q16+Q24+Q27)</f>
        <v>689110000</v>
      </c>
      <c r="R6" s="186">
        <f>SUM(R13+R16+R24+R27)</f>
        <v>703984000</v>
      </c>
    </row>
    <row r="7" spans="2:18" ht="45" customHeight="1">
      <c r="B7" s="756">
        <v>2001</v>
      </c>
      <c r="C7" s="140">
        <v>2</v>
      </c>
      <c r="D7" s="123"/>
      <c r="E7" s="122"/>
      <c r="F7" s="230" t="s">
        <v>456</v>
      </c>
      <c r="G7" s="124">
        <f>SUM(G8:G12)</f>
        <v>664782000</v>
      </c>
      <c r="H7" s="124">
        <f>SUM(H8:H12)</f>
        <v>667883000</v>
      </c>
      <c r="I7" s="124">
        <f>SUM(I8:I12)</f>
        <v>8164000</v>
      </c>
      <c r="J7" s="124">
        <f>SUM(J8:J12)</f>
        <v>8164000</v>
      </c>
      <c r="K7" s="124">
        <v>0</v>
      </c>
      <c r="L7" s="124">
        <v>0</v>
      </c>
      <c r="M7" s="124">
        <v>0</v>
      </c>
      <c r="N7" s="124">
        <v>0</v>
      </c>
      <c r="O7" s="124">
        <f>SUM(O8:O12)</f>
        <v>16164000</v>
      </c>
      <c r="P7" s="124">
        <f>SUM(P8:P12)</f>
        <v>27937000</v>
      </c>
      <c r="Q7" s="124">
        <f>SUM(Q8:Q12)</f>
        <v>689110000</v>
      </c>
      <c r="R7" s="125">
        <f>SUM(R8:R12)</f>
        <v>703984000</v>
      </c>
    </row>
    <row r="8" spans="2:18" ht="15" customHeight="1">
      <c r="B8" s="757"/>
      <c r="C8" s="141"/>
      <c r="D8" s="2">
        <v>20</v>
      </c>
      <c r="E8" s="1"/>
      <c r="F8" s="1" t="s">
        <v>456</v>
      </c>
      <c r="G8" s="4">
        <v>481182000</v>
      </c>
      <c r="H8" s="4">
        <v>484283000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481182000</v>
      </c>
      <c r="R8" s="109">
        <v>484283000</v>
      </c>
    </row>
    <row r="9" spans="2:18" ht="15" customHeight="1">
      <c r="B9" s="757"/>
      <c r="C9" s="141"/>
      <c r="D9" s="2">
        <v>21</v>
      </c>
      <c r="E9" s="1"/>
      <c r="F9" s="1" t="s">
        <v>824</v>
      </c>
      <c r="G9" s="4">
        <v>11600000</v>
      </c>
      <c r="H9" s="4">
        <v>11600000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11600000</v>
      </c>
      <c r="R9" s="109">
        <v>11600000</v>
      </c>
    </row>
    <row r="10" spans="2:18" ht="15" customHeight="1">
      <c r="B10" s="757"/>
      <c r="C10" s="141"/>
      <c r="D10" s="2">
        <v>22</v>
      </c>
      <c r="E10" s="1"/>
      <c r="F10" s="1" t="s">
        <v>825</v>
      </c>
      <c r="G10" s="4">
        <v>170000000</v>
      </c>
      <c r="H10" s="4">
        <v>170000000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170000000</v>
      </c>
      <c r="R10" s="109">
        <v>170000000</v>
      </c>
    </row>
    <row r="11" spans="2:18" ht="15" customHeight="1">
      <c r="B11" s="757"/>
      <c r="C11" s="141"/>
      <c r="D11" s="2">
        <v>23</v>
      </c>
      <c r="E11" s="1"/>
      <c r="F11" s="1" t="s">
        <v>826</v>
      </c>
      <c r="G11" s="4">
        <v>2000000</v>
      </c>
      <c r="H11" s="4">
        <v>2000000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2000000</v>
      </c>
      <c r="R11" s="109">
        <v>2000000</v>
      </c>
    </row>
    <row r="12" spans="2:18" ht="15" customHeight="1" thickBot="1">
      <c r="B12" s="757"/>
      <c r="C12" s="142"/>
      <c r="D12" s="106">
        <v>26</v>
      </c>
      <c r="E12" s="104"/>
      <c r="F12" s="104" t="s">
        <v>827</v>
      </c>
      <c r="G12" s="110">
        <v>0</v>
      </c>
      <c r="H12" s="110">
        <v>0</v>
      </c>
      <c r="I12" s="110">
        <v>8164000</v>
      </c>
      <c r="J12" s="110">
        <v>8164000</v>
      </c>
      <c r="K12" s="110">
        <v>0</v>
      </c>
      <c r="L12" s="110">
        <v>0</v>
      </c>
      <c r="M12" s="110">
        <v>0</v>
      </c>
      <c r="N12" s="110">
        <v>0</v>
      </c>
      <c r="O12" s="110">
        <v>16164000</v>
      </c>
      <c r="P12" s="110">
        <v>27937000</v>
      </c>
      <c r="Q12" s="110">
        <v>24328000</v>
      </c>
      <c r="R12" s="111">
        <v>36101000</v>
      </c>
    </row>
    <row r="13" spans="2:18">
      <c r="B13" s="757"/>
      <c r="C13" s="143"/>
      <c r="D13" s="118">
        <v>40</v>
      </c>
      <c r="E13" s="126"/>
      <c r="F13" s="118" t="s">
        <v>391</v>
      </c>
      <c r="G13" s="119">
        <f>SUM(G14:G15)</f>
        <v>284887000</v>
      </c>
      <c r="H13" s="119">
        <f>SUM(H14:H15)</f>
        <v>287987000</v>
      </c>
      <c r="I13" s="119">
        <f>SUM(I14:I15)</f>
        <v>8164000</v>
      </c>
      <c r="J13" s="119">
        <f>SUM(J14:J15)</f>
        <v>8164000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>SUM(Q14:Q15)</f>
        <v>293051000</v>
      </c>
      <c r="R13" s="120">
        <f>SUM(R14:R15)</f>
        <v>296151000</v>
      </c>
    </row>
    <row r="14" spans="2:18">
      <c r="B14" s="757"/>
      <c r="C14" s="144"/>
      <c r="D14" s="1"/>
      <c r="E14" s="2">
        <v>401</v>
      </c>
      <c r="F14" s="1" t="s">
        <v>399</v>
      </c>
      <c r="G14" s="4">
        <v>207968000</v>
      </c>
      <c r="H14" s="4">
        <v>209987000</v>
      </c>
      <c r="I14" s="4">
        <v>5960000</v>
      </c>
      <c r="J14" s="4">
        <v>5960000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213928000</v>
      </c>
      <c r="R14" s="109">
        <v>215947000</v>
      </c>
    </row>
    <row r="15" spans="2:18" ht="15.75" thickBot="1">
      <c r="B15" s="757"/>
      <c r="C15" s="145"/>
      <c r="D15" s="1"/>
      <c r="E15" s="106">
        <v>402</v>
      </c>
      <c r="F15" s="104" t="s">
        <v>361</v>
      </c>
      <c r="G15" s="110">
        <v>76919000</v>
      </c>
      <c r="H15" s="110">
        <v>78000000</v>
      </c>
      <c r="I15" s="110">
        <v>2204000</v>
      </c>
      <c r="J15" s="110">
        <v>2204000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79123000</v>
      </c>
      <c r="R15" s="111">
        <v>80204000</v>
      </c>
    </row>
    <row r="16" spans="2:18">
      <c r="B16" s="757"/>
      <c r="C16" s="143"/>
      <c r="D16" s="633">
        <v>42</v>
      </c>
      <c r="E16" s="118"/>
      <c r="F16" s="118" t="s">
        <v>394</v>
      </c>
      <c r="G16" s="119">
        <f>SUM(G17:G23)</f>
        <v>192845000</v>
      </c>
      <c r="H16" s="119">
        <f>SUM(H17:H23)</f>
        <v>191002000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f>SUM(O17:O23)</f>
        <v>5150000</v>
      </c>
      <c r="P16" s="119">
        <f>SUM(P17:P23)</f>
        <v>10646000</v>
      </c>
      <c r="Q16" s="119">
        <f>SUM(Q17:Q23)</f>
        <v>197995000</v>
      </c>
      <c r="R16" s="120">
        <f>SUM(R17:R23)</f>
        <v>201648000</v>
      </c>
    </row>
    <row r="17" spans="2:18">
      <c r="B17" s="757"/>
      <c r="C17" s="146"/>
      <c r="D17" s="1"/>
      <c r="E17" s="2">
        <v>420</v>
      </c>
      <c r="F17" s="1" t="s">
        <v>400</v>
      </c>
      <c r="G17" s="4">
        <v>80000000</v>
      </c>
      <c r="H17" s="4">
        <v>80000000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1000000</v>
      </c>
      <c r="P17" s="4">
        <v>1847000</v>
      </c>
      <c r="Q17" s="4">
        <v>81000000</v>
      </c>
      <c r="R17" s="109">
        <v>81847000</v>
      </c>
    </row>
    <row r="18" spans="2:18" ht="30">
      <c r="B18" s="757"/>
      <c r="C18" s="146"/>
      <c r="D18" s="1"/>
      <c r="E18" s="2">
        <v>421</v>
      </c>
      <c r="F18" s="14" t="s">
        <v>401</v>
      </c>
      <c r="G18" s="4">
        <v>50000000</v>
      </c>
      <c r="H18" s="4">
        <v>48500000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220000</v>
      </c>
      <c r="Q18" s="4">
        <v>50000000</v>
      </c>
      <c r="R18" s="109">
        <v>48720000</v>
      </c>
    </row>
    <row r="19" spans="2:18">
      <c r="B19" s="757"/>
      <c r="C19" s="146"/>
      <c r="D19" s="1"/>
      <c r="E19" s="2">
        <v>423</v>
      </c>
      <c r="F19" s="1" t="s">
        <v>402</v>
      </c>
      <c r="G19" s="4">
        <v>10000000</v>
      </c>
      <c r="H19" s="4">
        <v>9761000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150000</v>
      </c>
      <c r="P19" s="4">
        <v>800000</v>
      </c>
      <c r="Q19" s="4">
        <v>10150000</v>
      </c>
      <c r="R19" s="109">
        <v>10561000</v>
      </c>
    </row>
    <row r="20" spans="2:18">
      <c r="B20" s="757"/>
      <c r="C20" s="146"/>
      <c r="D20" s="1"/>
      <c r="E20" s="2">
        <v>424</v>
      </c>
      <c r="F20" s="1" t="s">
        <v>403</v>
      </c>
      <c r="G20" s="4">
        <v>12845000</v>
      </c>
      <c r="H20" s="4">
        <v>12845000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12845000</v>
      </c>
      <c r="R20" s="109">
        <v>12845000</v>
      </c>
    </row>
    <row r="21" spans="2:18">
      <c r="B21" s="757"/>
      <c r="C21" s="146"/>
      <c r="D21" s="1"/>
      <c r="E21" s="2">
        <v>425</v>
      </c>
      <c r="F21" s="1" t="s">
        <v>404</v>
      </c>
      <c r="G21" s="4">
        <v>15800000</v>
      </c>
      <c r="H21" s="4">
        <v>15753000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3000000</v>
      </c>
      <c r="P21" s="4">
        <v>5113000</v>
      </c>
      <c r="Q21" s="4">
        <v>18800000</v>
      </c>
      <c r="R21" s="109">
        <v>20866000</v>
      </c>
    </row>
    <row r="22" spans="2:18">
      <c r="B22" s="757"/>
      <c r="C22" s="146"/>
      <c r="D22" s="1"/>
      <c r="E22" s="2">
        <v>426</v>
      </c>
      <c r="F22" s="1" t="s">
        <v>405</v>
      </c>
      <c r="G22" s="4">
        <v>15000000</v>
      </c>
      <c r="H22" s="4">
        <v>14943000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1000000</v>
      </c>
      <c r="P22" s="4">
        <v>2666000</v>
      </c>
      <c r="Q22" s="4">
        <v>16000000</v>
      </c>
      <c r="R22" s="109">
        <v>17609000</v>
      </c>
    </row>
    <row r="23" spans="2:18" ht="15.75" thickBot="1">
      <c r="B23" s="757"/>
      <c r="C23" s="147"/>
      <c r="D23" s="1"/>
      <c r="E23" s="106">
        <v>427</v>
      </c>
      <c r="F23" s="104" t="s">
        <v>406</v>
      </c>
      <c r="G23" s="110">
        <v>9200000</v>
      </c>
      <c r="H23" s="110">
        <v>9200000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9200000</v>
      </c>
      <c r="R23" s="111">
        <v>9200000</v>
      </c>
    </row>
    <row r="24" spans="2:18">
      <c r="B24" s="757"/>
      <c r="C24" s="148"/>
      <c r="D24" s="633">
        <v>46</v>
      </c>
      <c r="E24" s="126"/>
      <c r="F24" s="118" t="s">
        <v>396</v>
      </c>
      <c r="G24" s="119">
        <f>SUM(G25:G26)</f>
        <v>450000</v>
      </c>
      <c r="H24" s="119">
        <f>SUM(H25:H26)</f>
        <v>794000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f>SUM(O25:O26)</f>
        <v>8164000</v>
      </c>
      <c r="P24" s="119">
        <f>SUM(P25:P26)</f>
        <v>8164000</v>
      </c>
      <c r="Q24" s="119">
        <f>SUM(Q25:Q26)</f>
        <v>8614000</v>
      </c>
      <c r="R24" s="120">
        <f>SUM(R25:R26)</f>
        <v>8958000</v>
      </c>
    </row>
    <row r="25" spans="2:18">
      <c r="B25" s="757"/>
      <c r="C25" s="146"/>
      <c r="D25" s="1"/>
      <c r="E25" s="2">
        <v>464</v>
      </c>
      <c r="F25" s="1" t="s">
        <v>423</v>
      </c>
      <c r="G25" s="4">
        <v>450000</v>
      </c>
      <c r="H25" s="4">
        <v>450000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8164000</v>
      </c>
      <c r="P25" s="4">
        <v>8164000</v>
      </c>
      <c r="Q25" s="4">
        <v>8614000</v>
      </c>
      <c r="R25" s="109">
        <v>8614000</v>
      </c>
    </row>
    <row r="26" spans="2:18" ht="15.75" thickBot="1">
      <c r="B26" s="757"/>
      <c r="C26" s="147"/>
      <c r="D26" s="1"/>
      <c r="E26" s="106">
        <v>465</v>
      </c>
      <c r="F26" s="104" t="s">
        <v>424</v>
      </c>
      <c r="G26" s="110">
        <v>0</v>
      </c>
      <c r="H26" s="110">
        <v>344000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1">
        <v>344000</v>
      </c>
    </row>
    <row r="27" spans="2:18">
      <c r="B27" s="757"/>
      <c r="C27" s="148"/>
      <c r="D27" s="633">
        <v>48</v>
      </c>
      <c r="E27" s="121"/>
      <c r="F27" s="121" t="s">
        <v>430</v>
      </c>
      <c r="G27" s="119">
        <f>SUM(G28:G31)</f>
        <v>186600000</v>
      </c>
      <c r="H27" s="119">
        <f>SUM(H28:H31)</f>
        <v>188100000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f>SUM(O28:O31)</f>
        <v>2850000</v>
      </c>
      <c r="P27" s="119">
        <f>SUM(P28:P31)</f>
        <v>9127000</v>
      </c>
      <c r="Q27" s="119">
        <f>SUM(Q28:Q31)</f>
        <v>189450000</v>
      </c>
      <c r="R27" s="120">
        <f>SUM(R28:R31)</f>
        <v>197227000</v>
      </c>
    </row>
    <row r="28" spans="2:18">
      <c r="B28" s="757"/>
      <c r="C28" s="146"/>
      <c r="D28" s="1"/>
      <c r="E28" s="2">
        <v>480</v>
      </c>
      <c r="F28" s="1" t="s">
        <v>431</v>
      </c>
      <c r="G28" s="4">
        <v>8600000</v>
      </c>
      <c r="H28" s="4">
        <v>6880000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1850000</v>
      </c>
      <c r="P28" s="4">
        <v>6180000</v>
      </c>
      <c r="Q28" s="4">
        <v>10450000</v>
      </c>
      <c r="R28" s="109">
        <v>13060000</v>
      </c>
    </row>
    <row r="29" spans="2:18">
      <c r="B29" s="757"/>
      <c r="C29" s="146"/>
      <c r="D29" s="1"/>
      <c r="E29" s="2">
        <v>481</v>
      </c>
      <c r="F29" s="1" t="s">
        <v>432</v>
      </c>
      <c r="G29" s="4">
        <v>170000000</v>
      </c>
      <c r="H29" s="4">
        <v>170000000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170000000</v>
      </c>
      <c r="R29" s="109">
        <v>170000000</v>
      </c>
    </row>
    <row r="30" spans="2:18">
      <c r="B30" s="757"/>
      <c r="C30" s="146"/>
      <c r="D30" s="1"/>
      <c r="E30" s="2">
        <v>483</v>
      </c>
      <c r="F30" s="1" t="s">
        <v>434</v>
      </c>
      <c r="G30" s="4">
        <v>8000000</v>
      </c>
      <c r="H30" s="4">
        <v>8000000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8000000</v>
      </c>
      <c r="R30" s="109">
        <v>8000000</v>
      </c>
    </row>
    <row r="31" spans="2:18" ht="15.75" thickBot="1">
      <c r="B31" s="757"/>
      <c r="C31" s="142"/>
      <c r="D31" s="1"/>
      <c r="E31" s="106">
        <v>485</v>
      </c>
      <c r="F31" s="104" t="s">
        <v>436</v>
      </c>
      <c r="G31" s="110">
        <v>0</v>
      </c>
      <c r="H31" s="110">
        <v>3220000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1000000</v>
      </c>
      <c r="P31" s="110">
        <v>2947000</v>
      </c>
      <c r="Q31" s="110">
        <v>1000000</v>
      </c>
      <c r="R31" s="111">
        <v>6167000</v>
      </c>
    </row>
    <row r="32" spans="2:18">
      <c r="B32" s="757"/>
      <c r="C32" s="149">
        <v>2</v>
      </c>
      <c r="D32" s="171"/>
      <c r="E32" s="585"/>
      <c r="F32" s="379" t="s">
        <v>456</v>
      </c>
      <c r="G32" s="113">
        <f>SUM(G33+G52+G56+G59+G62)</f>
        <v>664782000</v>
      </c>
      <c r="H32" s="113">
        <f>SUM(H33+H52+H56+H59+H62)</f>
        <v>667883000</v>
      </c>
      <c r="I32" s="113">
        <f>SUM(I33+I52+I56+I59+I62)</f>
        <v>8164000</v>
      </c>
      <c r="J32" s="113">
        <f>SUM(J33+J52+J56+J59+J62)</f>
        <v>8164000</v>
      </c>
      <c r="K32" s="113"/>
      <c r="L32" s="113"/>
      <c r="M32" s="113"/>
      <c r="N32" s="113"/>
      <c r="O32" s="113">
        <f>SUM(O33+O52+O56+O59+O62)</f>
        <v>16164000</v>
      </c>
      <c r="P32" s="113">
        <f>SUM(P33+P52+P56+P59+P62)</f>
        <v>27937000</v>
      </c>
      <c r="Q32" s="113">
        <f>SUM(Q33+Q52+Q56+Q59+Q62)</f>
        <v>689110000</v>
      </c>
      <c r="R32" s="114">
        <f>SUM(R33+R52+R56+R59+R62)</f>
        <v>703984000</v>
      </c>
    </row>
    <row r="33" spans="2:18" ht="15.75" thickBot="1">
      <c r="B33" s="757"/>
      <c r="C33" s="150"/>
      <c r="D33" s="33">
        <v>20</v>
      </c>
      <c r="E33" s="67"/>
      <c r="F33" s="67" t="s">
        <v>456</v>
      </c>
      <c r="G33" s="34">
        <f>SUM(G34+G37+G45+G48)</f>
        <v>481182000</v>
      </c>
      <c r="H33" s="34">
        <f>SUM(H34+H37+H45+H48)</f>
        <v>484283000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f>SUM(Q34+Q37+Q45+Q48)</f>
        <v>481182000</v>
      </c>
      <c r="R33" s="128">
        <f>SUM(R34+R37+R45+R48)</f>
        <v>484283000</v>
      </c>
    </row>
    <row r="34" spans="2:18">
      <c r="B34" s="757"/>
      <c r="C34" s="143"/>
      <c r="D34" s="118">
        <v>40</v>
      </c>
      <c r="E34" s="126"/>
      <c r="F34" s="118" t="s">
        <v>391</v>
      </c>
      <c r="G34" s="119">
        <f>SUM(G35:G36)</f>
        <v>284887000</v>
      </c>
      <c r="H34" s="119">
        <f>SUM(H35:H36)</f>
        <v>287987000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>SUM(Q35:Q36)</f>
        <v>284887000</v>
      </c>
      <c r="R34" s="119">
        <f>SUM(R35:R36)</f>
        <v>287987000</v>
      </c>
    </row>
    <row r="35" spans="2:18">
      <c r="B35" s="757"/>
      <c r="C35" s="144"/>
      <c r="D35" s="1"/>
      <c r="E35" s="2">
        <v>401</v>
      </c>
      <c r="F35" s="1" t="s">
        <v>399</v>
      </c>
      <c r="G35" s="4">
        <v>207968000</v>
      </c>
      <c r="H35" s="4">
        <v>209987000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207968000</v>
      </c>
      <c r="R35" s="4">
        <v>209987000</v>
      </c>
    </row>
    <row r="36" spans="2:18" ht="15.75" thickBot="1">
      <c r="B36" s="757"/>
      <c r="C36" s="145"/>
      <c r="D36" s="1"/>
      <c r="E36" s="106">
        <v>402</v>
      </c>
      <c r="F36" s="104" t="s">
        <v>361</v>
      </c>
      <c r="G36" s="110">
        <v>76919000</v>
      </c>
      <c r="H36" s="110">
        <v>78000000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0</v>
      </c>
      <c r="Q36" s="110">
        <v>76919000</v>
      </c>
      <c r="R36" s="110">
        <v>78000000</v>
      </c>
    </row>
    <row r="37" spans="2:18">
      <c r="B37" s="757"/>
      <c r="C37" s="143"/>
      <c r="D37" s="633">
        <v>42</v>
      </c>
      <c r="E37" s="118"/>
      <c r="F37" s="118" t="s">
        <v>394</v>
      </c>
      <c r="G37" s="119">
        <f>SUM(G38:G44)</f>
        <v>179245000</v>
      </c>
      <c r="H37" s="119">
        <f>SUM(H38:H44)</f>
        <v>177402000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>SUM(Q38:Q44)</f>
        <v>179245000</v>
      </c>
      <c r="R37" s="120">
        <f>SUM(R38:R44)</f>
        <v>177402000</v>
      </c>
    </row>
    <row r="38" spans="2:18">
      <c r="B38" s="757"/>
      <c r="C38" s="146"/>
      <c r="D38" s="1"/>
      <c r="E38" s="2">
        <v>420</v>
      </c>
      <c r="F38" s="1" t="s">
        <v>400</v>
      </c>
      <c r="G38" s="4">
        <v>80000000</v>
      </c>
      <c r="H38" s="4">
        <v>80000000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80000000</v>
      </c>
      <c r="R38" s="109">
        <v>80000000</v>
      </c>
    </row>
    <row r="39" spans="2:18" ht="30">
      <c r="B39" s="757"/>
      <c r="C39" s="146"/>
      <c r="D39" s="1"/>
      <c r="E39" s="2">
        <v>421</v>
      </c>
      <c r="F39" s="14" t="s">
        <v>401</v>
      </c>
      <c r="G39" s="4">
        <v>50000000</v>
      </c>
      <c r="H39" s="4">
        <v>48500000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50000000</v>
      </c>
      <c r="R39" s="109">
        <v>48500000</v>
      </c>
    </row>
    <row r="40" spans="2:18">
      <c r="B40" s="757"/>
      <c r="C40" s="146"/>
      <c r="D40" s="1"/>
      <c r="E40" s="2">
        <v>423</v>
      </c>
      <c r="F40" s="1" t="s">
        <v>402</v>
      </c>
      <c r="G40" s="4">
        <v>10000000</v>
      </c>
      <c r="H40" s="4">
        <v>9761000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10000000</v>
      </c>
      <c r="R40" s="109">
        <v>9761000</v>
      </c>
    </row>
    <row r="41" spans="2:18">
      <c r="B41" s="757"/>
      <c r="C41" s="146"/>
      <c r="D41" s="1"/>
      <c r="E41" s="2">
        <v>424</v>
      </c>
      <c r="F41" s="1" t="s">
        <v>403</v>
      </c>
      <c r="G41" s="4">
        <v>10845000</v>
      </c>
      <c r="H41" s="4">
        <v>10845000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10845000</v>
      </c>
      <c r="R41" s="109">
        <v>10845000</v>
      </c>
    </row>
    <row r="42" spans="2:18">
      <c r="B42" s="757"/>
      <c r="C42" s="146"/>
      <c r="D42" s="1"/>
      <c r="E42" s="2">
        <v>425</v>
      </c>
      <c r="F42" s="1" t="s">
        <v>404</v>
      </c>
      <c r="G42" s="4">
        <v>7100000</v>
      </c>
      <c r="H42" s="4">
        <v>7053000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7100000</v>
      </c>
      <c r="R42" s="109">
        <v>7053000</v>
      </c>
    </row>
    <row r="43" spans="2:18">
      <c r="B43" s="757"/>
      <c r="C43" s="146"/>
      <c r="D43" s="1"/>
      <c r="E43" s="2">
        <v>426</v>
      </c>
      <c r="F43" s="1" t="s">
        <v>405</v>
      </c>
      <c r="G43" s="4">
        <v>12100000</v>
      </c>
      <c r="H43" s="4">
        <v>12043000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12100000</v>
      </c>
      <c r="R43" s="109">
        <v>12043000</v>
      </c>
    </row>
    <row r="44" spans="2:18" ht="15.75" thickBot="1">
      <c r="B44" s="757"/>
      <c r="C44" s="634"/>
      <c r="D44" s="68"/>
      <c r="E44" s="58">
        <v>427</v>
      </c>
      <c r="F44" s="68" t="s">
        <v>406</v>
      </c>
      <c r="G44" s="60">
        <v>9200000</v>
      </c>
      <c r="H44" s="60">
        <v>9200000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9200000</v>
      </c>
      <c r="R44" s="129">
        <v>9200000</v>
      </c>
    </row>
    <row r="45" spans="2:18">
      <c r="B45" s="757"/>
      <c r="C45" s="635"/>
      <c r="D45" s="118">
        <v>46</v>
      </c>
      <c r="E45" s="126"/>
      <c r="F45" s="118" t="s">
        <v>396</v>
      </c>
      <c r="G45" s="119">
        <f>SUM(G46:G47)</f>
        <v>450000</v>
      </c>
      <c r="H45" s="119">
        <f>SUM(H46:H47)</f>
        <v>794000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>SUM(Q46:Q47)</f>
        <v>450000</v>
      </c>
      <c r="R45" s="120">
        <f>SUM(R46:R47)</f>
        <v>794000</v>
      </c>
    </row>
    <row r="46" spans="2:18">
      <c r="B46" s="757"/>
      <c r="C46" s="636"/>
      <c r="D46" s="1"/>
      <c r="E46" s="2">
        <v>464</v>
      </c>
      <c r="F46" s="1" t="s">
        <v>423</v>
      </c>
      <c r="G46" s="4">
        <v>450000</v>
      </c>
      <c r="H46" s="4">
        <v>450000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450000</v>
      </c>
      <c r="R46" s="109">
        <v>450000</v>
      </c>
    </row>
    <row r="47" spans="2:18" ht="15.75" thickBot="1">
      <c r="B47" s="757"/>
      <c r="C47" s="637"/>
      <c r="D47" s="1"/>
      <c r="E47" s="106">
        <v>465</v>
      </c>
      <c r="F47" s="104" t="s">
        <v>424</v>
      </c>
      <c r="G47" s="110">
        <v>0</v>
      </c>
      <c r="H47" s="110">
        <v>344000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1">
        <v>344000</v>
      </c>
    </row>
    <row r="48" spans="2:18">
      <c r="B48" s="757"/>
      <c r="C48" s="148"/>
      <c r="D48" s="633">
        <v>48</v>
      </c>
      <c r="E48" s="121"/>
      <c r="F48" s="121" t="s">
        <v>430</v>
      </c>
      <c r="G48" s="119">
        <f>SUM(G49:G51)</f>
        <v>16600000</v>
      </c>
      <c r="H48" s="119">
        <f>SUM(H49:H51)</f>
        <v>18100000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>SUM(Q49:Q51)</f>
        <v>16600000</v>
      </c>
      <c r="R48" s="120">
        <f>SUM(R49:R51)</f>
        <v>18100000</v>
      </c>
    </row>
    <row r="49" spans="2:29">
      <c r="B49" s="757"/>
      <c r="C49" s="146"/>
      <c r="D49" s="1"/>
      <c r="E49" s="2">
        <v>480</v>
      </c>
      <c r="F49" s="1" t="s">
        <v>431</v>
      </c>
      <c r="G49" s="4">
        <v>8600000</v>
      </c>
      <c r="H49" s="4">
        <v>6880000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8600000</v>
      </c>
      <c r="R49" s="109">
        <v>6880000</v>
      </c>
    </row>
    <row r="50" spans="2:29">
      <c r="B50" s="757"/>
      <c r="C50" s="146"/>
      <c r="D50" s="1"/>
      <c r="E50" s="2">
        <v>483</v>
      </c>
      <c r="F50" s="1" t="s">
        <v>434</v>
      </c>
      <c r="G50" s="4">
        <v>8000000</v>
      </c>
      <c r="H50" s="4">
        <v>8000000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8000000</v>
      </c>
      <c r="R50" s="109">
        <v>8000000</v>
      </c>
    </row>
    <row r="51" spans="2:29">
      <c r="B51" s="757"/>
      <c r="C51" s="151"/>
      <c r="D51" s="1"/>
      <c r="E51" s="58">
        <v>485</v>
      </c>
      <c r="F51" s="68" t="s">
        <v>828</v>
      </c>
      <c r="G51" s="60">
        <v>0</v>
      </c>
      <c r="H51" s="60">
        <v>3220000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129">
        <v>3220000</v>
      </c>
    </row>
    <row r="52" spans="2:29">
      <c r="B52" s="757"/>
      <c r="C52" s="150"/>
      <c r="D52" s="33">
        <v>21</v>
      </c>
      <c r="E52" s="33"/>
      <c r="F52" s="33" t="s">
        <v>824</v>
      </c>
      <c r="G52" s="34">
        <f>SUM(G53)</f>
        <v>11600000</v>
      </c>
      <c r="H52" s="34">
        <f>SUM(H53)</f>
        <v>11600000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f>SUM(Q53)</f>
        <v>11600000</v>
      </c>
      <c r="R52" s="34">
        <f>SUM(R53)</f>
        <v>11600000</v>
      </c>
    </row>
    <row r="53" spans="2:29">
      <c r="B53" s="757"/>
      <c r="C53" s="152"/>
      <c r="D53" s="107">
        <v>42</v>
      </c>
      <c r="E53" s="107"/>
      <c r="F53" s="107" t="s">
        <v>394</v>
      </c>
      <c r="G53" s="112">
        <f>SUM(G54:G55)</f>
        <v>11600000</v>
      </c>
      <c r="H53" s="112">
        <f>SUM(H54:H55)</f>
        <v>11600000</v>
      </c>
      <c r="I53" s="112">
        <v>0</v>
      </c>
      <c r="J53" s="112">
        <v>0</v>
      </c>
      <c r="K53" s="112">
        <v>0</v>
      </c>
      <c r="L53" s="112">
        <v>0</v>
      </c>
      <c r="M53" s="112">
        <v>0</v>
      </c>
      <c r="N53" s="112">
        <v>0</v>
      </c>
      <c r="O53" s="112">
        <v>0</v>
      </c>
      <c r="P53" s="112">
        <v>0</v>
      </c>
      <c r="Q53" s="112">
        <f>SUM(Q54:Q55)</f>
        <v>11600000</v>
      </c>
      <c r="R53" s="112">
        <f>SUM(R54:R55)</f>
        <v>11600000</v>
      </c>
    </row>
    <row r="54" spans="2:29">
      <c r="B54" s="757"/>
      <c r="C54" s="141"/>
      <c r="D54" s="1"/>
      <c r="E54" s="2">
        <v>425</v>
      </c>
      <c r="F54" s="1" t="s">
        <v>404</v>
      </c>
      <c r="G54" s="4">
        <v>8700000</v>
      </c>
      <c r="H54" s="4">
        <v>8700000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8700000</v>
      </c>
      <c r="R54" s="4">
        <v>8700000</v>
      </c>
    </row>
    <row r="55" spans="2:29">
      <c r="B55" s="757"/>
      <c r="C55" s="141"/>
      <c r="D55" s="1"/>
      <c r="E55" s="2">
        <v>426</v>
      </c>
      <c r="F55" s="1" t="s">
        <v>405</v>
      </c>
      <c r="G55" s="4">
        <v>2900000</v>
      </c>
      <c r="H55" s="4">
        <v>2900000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2900000</v>
      </c>
      <c r="R55" s="4">
        <v>2900000</v>
      </c>
    </row>
    <row r="56" spans="2:29">
      <c r="B56" s="757"/>
      <c r="C56" s="150"/>
      <c r="D56" s="33">
        <v>22</v>
      </c>
      <c r="E56" s="36"/>
      <c r="F56" s="33" t="s">
        <v>825</v>
      </c>
      <c r="G56" s="34">
        <f>SUM(G58)</f>
        <v>170000000</v>
      </c>
      <c r="H56" s="34">
        <f>SUM(H58)</f>
        <v>170000000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f>SUM(Q58)</f>
        <v>170000000</v>
      </c>
      <c r="R56" s="34">
        <f>SUM(R58)</f>
        <v>170000000</v>
      </c>
    </row>
    <row r="57" spans="2:29">
      <c r="B57" s="770"/>
      <c r="C57" s="1"/>
      <c r="D57" s="582">
        <v>48</v>
      </c>
      <c r="F57" s="95" t="s">
        <v>430</v>
      </c>
      <c r="G57" s="4">
        <v>170000000</v>
      </c>
      <c r="H57" s="4">
        <v>170000000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170000000</v>
      </c>
      <c r="R57" s="4">
        <v>170000000</v>
      </c>
    </row>
    <row r="58" spans="2:29">
      <c r="B58" s="770"/>
      <c r="C58" s="1"/>
      <c r="D58" s="1"/>
      <c r="E58" s="2">
        <v>481</v>
      </c>
      <c r="F58" s="1" t="s">
        <v>432</v>
      </c>
      <c r="G58" s="4">
        <v>170000000</v>
      </c>
      <c r="H58" s="4">
        <v>170000000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170000000</v>
      </c>
      <c r="R58" s="4">
        <v>170000000</v>
      </c>
    </row>
    <row r="59" spans="2:29">
      <c r="B59" s="757"/>
      <c r="C59" s="150"/>
      <c r="D59" s="33">
        <v>23</v>
      </c>
      <c r="E59" s="33"/>
      <c r="F59" s="33" t="s">
        <v>826</v>
      </c>
      <c r="G59" s="134">
        <v>2000000</v>
      </c>
      <c r="H59" s="134">
        <v>2000000</v>
      </c>
      <c r="I59" s="134">
        <v>0</v>
      </c>
      <c r="J59" s="134">
        <v>0</v>
      </c>
      <c r="K59" s="134">
        <v>0</v>
      </c>
      <c r="L59" s="134">
        <v>0</v>
      </c>
      <c r="M59" s="134">
        <v>0</v>
      </c>
      <c r="N59" s="134">
        <v>0</v>
      </c>
      <c r="O59" s="134">
        <v>0</v>
      </c>
      <c r="P59" s="134">
        <v>0</v>
      </c>
      <c r="Q59" s="135">
        <v>2000000</v>
      </c>
      <c r="R59" s="135">
        <v>2000000</v>
      </c>
      <c r="AC59">
        <v>2000</v>
      </c>
    </row>
    <row r="60" spans="2:29">
      <c r="B60" s="757"/>
      <c r="C60" s="152"/>
      <c r="D60" s="136">
        <v>42</v>
      </c>
      <c r="E60" s="107"/>
      <c r="F60" s="107" t="s">
        <v>394</v>
      </c>
      <c r="G60" s="137">
        <f>SUM(G61)</f>
        <v>2000000</v>
      </c>
      <c r="H60" s="137">
        <f>SUM(H61)</f>
        <v>2000000</v>
      </c>
      <c r="I60" s="137">
        <v>0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>SUM(Q61)</f>
        <v>2000000</v>
      </c>
      <c r="R60" s="137">
        <f>SUM(R61)</f>
        <v>2000000</v>
      </c>
    </row>
    <row r="61" spans="2:29">
      <c r="B61" s="757"/>
      <c r="C61" s="141"/>
      <c r="E61" s="2">
        <v>424</v>
      </c>
      <c r="F61" s="1" t="s">
        <v>403</v>
      </c>
      <c r="G61" s="4">
        <v>2000000</v>
      </c>
      <c r="H61" s="4">
        <v>2000000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2000000</v>
      </c>
      <c r="R61" s="4">
        <v>2000000</v>
      </c>
    </row>
    <row r="62" spans="2:29" ht="36.75" customHeight="1">
      <c r="B62" s="757"/>
      <c r="C62" s="150"/>
      <c r="D62" s="33">
        <v>26</v>
      </c>
      <c r="E62" s="36"/>
      <c r="F62" s="33" t="s">
        <v>827</v>
      </c>
      <c r="G62" s="34">
        <v>0</v>
      </c>
      <c r="H62" s="34">
        <v>0</v>
      </c>
      <c r="I62" s="34">
        <f>SUM(I63)</f>
        <v>8164000</v>
      </c>
      <c r="J62" s="34">
        <f>SUM(J63)</f>
        <v>8164000</v>
      </c>
      <c r="K62" s="34">
        <v>0</v>
      </c>
      <c r="L62" s="34">
        <v>0</v>
      </c>
      <c r="M62" s="34">
        <v>0</v>
      </c>
      <c r="N62" s="34">
        <v>0</v>
      </c>
      <c r="O62" s="34">
        <f>SUM(O63+O66+O72+O74)</f>
        <v>16164000</v>
      </c>
      <c r="P62" s="34">
        <f>SUM(P63+P66+P72+P74)</f>
        <v>27937000</v>
      </c>
      <c r="Q62" s="34">
        <f>SUM(Q63+Q66+Q72+Q74)</f>
        <v>24328000</v>
      </c>
      <c r="R62" s="34">
        <f>SUM(R63+R66+R72+R74)</f>
        <v>36101000</v>
      </c>
    </row>
    <row r="63" spans="2:29" ht="31.5" customHeight="1">
      <c r="B63" s="757"/>
      <c r="C63" s="152"/>
      <c r="D63" s="138">
        <v>40</v>
      </c>
      <c r="E63" s="97"/>
      <c r="F63" s="107" t="s">
        <v>391</v>
      </c>
      <c r="G63" s="112">
        <v>0</v>
      </c>
      <c r="H63" s="112">
        <v>0</v>
      </c>
      <c r="I63" s="112">
        <f>SUM(I64:I65)</f>
        <v>8164000</v>
      </c>
      <c r="J63" s="112">
        <f>SUM(J64:J65)</f>
        <v>8164000</v>
      </c>
      <c r="K63" s="112">
        <v>0</v>
      </c>
      <c r="L63" s="112">
        <v>0</v>
      </c>
      <c r="M63" s="112">
        <v>0</v>
      </c>
      <c r="N63" s="112">
        <v>0</v>
      </c>
      <c r="O63" s="112">
        <v>0</v>
      </c>
      <c r="P63" s="112">
        <v>0</v>
      </c>
      <c r="Q63" s="112">
        <f>SUM(Q64:Q65)</f>
        <v>8164000</v>
      </c>
      <c r="R63" s="112">
        <f>SUM(R64:R65)</f>
        <v>8164000</v>
      </c>
    </row>
    <row r="64" spans="2:29">
      <c r="B64" s="757"/>
      <c r="C64" s="144"/>
      <c r="D64" s="1"/>
      <c r="E64" s="2">
        <v>401</v>
      </c>
      <c r="F64" s="1" t="s">
        <v>399</v>
      </c>
      <c r="G64" s="4">
        <v>0</v>
      </c>
      <c r="H64" s="4">
        <v>0</v>
      </c>
      <c r="I64" s="4">
        <v>5960000</v>
      </c>
      <c r="J64" s="4">
        <v>5960000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5960000</v>
      </c>
      <c r="R64" s="4">
        <v>5960000</v>
      </c>
    </row>
    <row r="65" spans="2:18" ht="21" customHeight="1">
      <c r="B65" s="757"/>
      <c r="C65" s="141"/>
      <c r="D65" s="1"/>
      <c r="E65" s="2">
        <v>402</v>
      </c>
      <c r="F65" s="14" t="s">
        <v>361</v>
      </c>
      <c r="G65" s="4">
        <v>0</v>
      </c>
      <c r="H65" s="4">
        <v>0</v>
      </c>
      <c r="I65" s="4">
        <v>2204000</v>
      </c>
      <c r="J65" s="4">
        <v>2204000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2204000</v>
      </c>
      <c r="R65" s="4">
        <v>2204000</v>
      </c>
    </row>
    <row r="66" spans="2:18">
      <c r="B66" s="757"/>
      <c r="C66" s="152"/>
      <c r="D66" s="107">
        <v>42</v>
      </c>
      <c r="E66" s="107"/>
      <c r="F66" s="107" t="s">
        <v>394</v>
      </c>
      <c r="G66" s="112">
        <v>0</v>
      </c>
      <c r="H66" s="112">
        <v>0</v>
      </c>
      <c r="I66" s="112">
        <v>0</v>
      </c>
      <c r="J66" s="112">
        <v>0</v>
      </c>
      <c r="K66" s="112">
        <v>0</v>
      </c>
      <c r="L66" s="112">
        <v>0</v>
      </c>
      <c r="M66" s="112">
        <v>0</v>
      </c>
      <c r="N66" s="112">
        <v>0</v>
      </c>
      <c r="O66" s="112">
        <f>SUM(O67:O71)</f>
        <v>5150000</v>
      </c>
      <c r="P66" s="112">
        <f>SUM(P67:P71)</f>
        <v>10646000</v>
      </c>
      <c r="Q66" s="112">
        <f>SUM(Q67:Q71)</f>
        <v>5150000</v>
      </c>
      <c r="R66" s="112">
        <f>SUM(R67:R71)</f>
        <v>10646000</v>
      </c>
    </row>
    <row r="67" spans="2:18" ht="15" customHeight="1">
      <c r="B67" s="757"/>
      <c r="C67" s="141"/>
      <c r="D67" s="1"/>
      <c r="E67" s="2">
        <v>420</v>
      </c>
      <c r="F67" s="1" t="s">
        <v>400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1000000</v>
      </c>
      <c r="P67" s="4">
        <v>1847000</v>
      </c>
      <c r="Q67" s="4">
        <v>1000000</v>
      </c>
      <c r="R67" s="4">
        <v>1847000</v>
      </c>
    </row>
    <row r="68" spans="2:18" ht="33.75" customHeight="1">
      <c r="B68" s="757"/>
      <c r="C68" s="141"/>
      <c r="D68" s="1"/>
      <c r="E68" s="2">
        <v>421</v>
      </c>
      <c r="F68" s="14" t="s">
        <v>401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220000</v>
      </c>
      <c r="Q68" s="4">
        <v>0</v>
      </c>
      <c r="R68" s="4">
        <v>220000</v>
      </c>
    </row>
    <row r="69" spans="2:18" ht="15" customHeight="1">
      <c r="B69" s="757"/>
      <c r="C69" s="141"/>
      <c r="D69" s="1"/>
      <c r="E69" s="2">
        <v>423</v>
      </c>
      <c r="F69" s="1" t="s">
        <v>402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150000</v>
      </c>
      <c r="P69" s="4">
        <v>800000</v>
      </c>
      <c r="Q69" s="4">
        <v>150000</v>
      </c>
      <c r="R69" s="4">
        <v>800000</v>
      </c>
    </row>
    <row r="70" spans="2:18">
      <c r="B70" s="757"/>
      <c r="C70" s="141"/>
      <c r="D70" s="1"/>
      <c r="E70" s="2">
        <v>425</v>
      </c>
      <c r="F70" s="1" t="s">
        <v>404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3000000</v>
      </c>
      <c r="P70" s="4">
        <v>5113000</v>
      </c>
      <c r="Q70" s="4">
        <v>3000000</v>
      </c>
      <c r="R70" s="4">
        <v>5113000</v>
      </c>
    </row>
    <row r="71" spans="2:18" ht="15" customHeight="1">
      <c r="B71" s="757"/>
      <c r="C71" s="141"/>
      <c r="D71" s="1"/>
      <c r="E71" s="2">
        <v>426</v>
      </c>
      <c r="F71" s="1" t="s">
        <v>405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1000000</v>
      </c>
      <c r="P71" s="4">
        <v>2666000</v>
      </c>
      <c r="Q71" s="4">
        <v>1000000</v>
      </c>
      <c r="R71" s="4">
        <v>2666000</v>
      </c>
    </row>
    <row r="72" spans="2:18" ht="34.5" customHeight="1">
      <c r="B72" s="757"/>
      <c r="C72" s="152"/>
      <c r="D72" s="138">
        <v>46</v>
      </c>
      <c r="E72" s="97"/>
      <c r="F72" s="107" t="s">
        <v>396</v>
      </c>
      <c r="G72" s="112">
        <v>0</v>
      </c>
      <c r="H72" s="112">
        <v>0</v>
      </c>
      <c r="I72" s="112">
        <v>0</v>
      </c>
      <c r="J72" s="112">
        <v>0</v>
      </c>
      <c r="K72" s="112">
        <v>0</v>
      </c>
      <c r="L72" s="112">
        <v>0</v>
      </c>
      <c r="M72" s="112">
        <v>0</v>
      </c>
      <c r="N72" s="112">
        <v>0</v>
      </c>
      <c r="O72" s="112">
        <f>SUM(O73)</f>
        <v>8164000</v>
      </c>
      <c r="P72" s="112">
        <f>SUM(P73)</f>
        <v>8164000</v>
      </c>
      <c r="Q72" s="112">
        <f>SUM(Q73)</f>
        <v>8164000</v>
      </c>
      <c r="R72" s="112">
        <f>SUM(R73)</f>
        <v>8164000</v>
      </c>
    </row>
    <row r="73" spans="2:18">
      <c r="B73" s="757"/>
      <c r="C73" s="141"/>
      <c r="D73" s="1"/>
      <c r="E73" s="2">
        <v>464</v>
      </c>
      <c r="F73" s="1" t="s">
        <v>423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8164000</v>
      </c>
      <c r="P73" s="4">
        <v>8164000</v>
      </c>
      <c r="Q73" s="4">
        <v>8164000</v>
      </c>
      <c r="R73" s="4">
        <v>8164000</v>
      </c>
    </row>
    <row r="74" spans="2:18" ht="15" customHeight="1">
      <c r="B74" s="757"/>
      <c r="C74" s="152"/>
      <c r="D74" s="107">
        <v>48</v>
      </c>
      <c r="E74" s="107"/>
      <c r="F74" s="107" t="s">
        <v>430</v>
      </c>
      <c r="G74" s="137">
        <v>0</v>
      </c>
      <c r="H74" s="137">
        <v>0</v>
      </c>
      <c r="I74" s="137">
        <v>0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f>SUM(O75:O76)</f>
        <v>2850000</v>
      </c>
      <c r="P74" s="137">
        <f>SUM(P75:P76)</f>
        <v>9127000</v>
      </c>
      <c r="Q74" s="137">
        <f>SUM(Q75:Q76)</f>
        <v>2850000</v>
      </c>
      <c r="R74" s="137">
        <f>SUM(R75:R76)</f>
        <v>9127000</v>
      </c>
    </row>
    <row r="75" spans="2:18">
      <c r="B75" s="757"/>
      <c r="C75" s="141"/>
      <c r="D75" s="1"/>
      <c r="E75" s="2">
        <v>480</v>
      </c>
      <c r="F75" s="1" t="s">
        <v>431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1850000</v>
      </c>
      <c r="P75" s="4">
        <v>6180000</v>
      </c>
      <c r="Q75" s="4">
        <v>1850000</v>
      </c>
      <c r="R75" s="4">
        <v>6180000</v>
      </c>
    </row>
    <row r="76" spans="2:18" ht="15.75" thickBot="1">
      <c r="B76" s="757"/>
      <c r="C76" s="141"/>
      <c r="D76" s="1"/>
      <c r="E76" s="2">
        <v>485</v>
      </c>
      <c r="F76" s="1" t="s">
        <v>436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1000000</v>
      </c>
      <c r="P76" s="60">
        <v>2947000</v>
      </c>
      <c r="Q76" s="60">
        <v>1000000</v>
      </c>
      <c r="R76" s="60">
        <v>2947000</v>
      </c>
    </row>
    <row r="77" spans="2:18" ht="15.75" customHeight="1" thickBot="1">
      <c r="B77" s="758"/>
      <c r="C77" s="753" t="s">
        <v>604</v>
      </c>
      <c r="D77" s="754"/>
      <c r="E77" s="771" t="s">
        <v>823</v>
      </c>
      <c r="F77" s="772"/>
      <c r="G77" s="188">
        <f>SUM(G33+G52+G56+G59+G62)</f>
        <v>664782000</v>
      </c>
      <c r="H77" s="189">
        <f>SUM(H33+H52+H56+H59+H62)</f>
        <v>667883000</v>
      </c>
      <c r="I77" s="189">
        <f>SUM(I33+I52+I56+I59+I62)</f>
        <v>8164000</v>
      </c>
      <c r="J77" s="189">
        <f>SUM(J33+J52+J56+J59+J62)</f>
        <v>8164000</v>
      </c>
      <c r="K77" s="190">
        <v>0</v>
      </c>
      <c r="L77" s="190">
        <v>0</v>
      </c>
      <c r="M77" s="190">
        <v>0</v>
      </c>
      <c r="N77" s="190">
        <v>0</v>
      </c>
      <c r="O77" s="189">
        <f>SUM(O33+O52+O56+O59+O62)</f>
        <v>16164000</v>
      </c>
      <c r="P77" s="189">
        <f>SUM(P33+P52+P56+P59+P62)</f>
        <v>27937000</v>
      </c>
      <c r="Q77" s="189">
        <f>SUM(Q33+Q52+Q56+Q59+Q62)</f>
        <v>689110000</v>
      </c>
      <c r="R77" s="191">
        <f>SUM(R33+R52+R56+R59+R62)</f>
        <v>703984000</v>
      </c>
    </row>
  </sheetData>
  <mergeCells count="15">
    <mergeCell ref="B7:B77"/>
    <mergeCell ref="E77:F77"/>
    <mergeCell ref="C77:D77"/>
    <mergeCell ref="C6:F6"/>
    <mergeCell ref="E3:E5"/>
    <mergeCell ref="Q4:R4"/>
    <mergeCell ref="B3:B5"/>
    <mergeCell ref="C3:C5"/>
    <mergeCell ref="D3:D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C2" sqref="C2"/>
    </sheetView>
  </sheetViews>
  <sheetFormatPr defaultRowHeight="15"/>
  <cols>
    <col min="2" max="2" width="12.5703125" customWidth="1"/>
    <col min="3" max="3" width="15" customWidth="1"/>
    <col min="4" max="4" width="16" customWidth="1"/>
    <col min="5" max="5" width="16.140625" customWidth="1"/>
    <col min="6" max="6" width="35.140625" customWidth="1"/>
    <col min="7" max="7" width="15" customWidth="1"/>
    <col min="8" max="8" width="13.140625" customWidth="1"/>
    <col min="9" max="9" width="14.28515625" customWidth="1"/>
    <col min="10" max="10" width="14.42578125" customWidth="1"/>
    <col min="11" max="11" width="15.140625" customWidth="1"/>
    <col min="12" max="12" width="13.42578125" customWidth="1"/>
    <col min="13" max="13" width="13.7109375" customWidth="1"/>
    <col min="14" max="14" width="13.42578125" customWidth="1"/>
    <col min="15" max="15" width="13.5703125" customWidth="1"/>
    <col min="16" max="16" width="13.140625" customWidth="1"/>
    <col min="17" max="17" width="12.85546875" customWidth="1"/>
    <col min="18" max="18" width="13.85546875" customWidth="1"/>
  </cols>
  <sheetData>
    <row r="2" spans="2:18">
      <c r="B2" s="628" t="s">
        <v>830</v>
      </c>
      <c r="C2" s="629"/>
      <c r="D2" s="629"/>
      <c r="E2" s="630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48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30" t="s">
        <v>356</v>
      </c>
      <c r="H5" s="130" t="s">
        <v>444</v>
      </c>
      <c r="I5" s="130" t="s">
        <v>358</v>
      </c>
      <c r="J5" s="130" t="s">
        <v>444</v>
      </c>
      <c r="K5" s="130" t="s">
        <v>356</v>
      </c>
      <c r="L5" s="130" t="s">
        <v>444</v>
      </c>
      <c r="M5" s="130" t="s">
        <v>356</v>
      </c>
      <c r="N5" s="130" t="s">
        <v>444</v>
      </c>
      <c r="O5" s="130" t="s">
        <v>356</v>
      </c>
      <c r="P5" s="130" t="s">
        <v>444</v>
      </c>
      <c r="Q5" s="130" t="s">
        <v>356</v>
      </c>
      <c r="R5" s="130" t="s">
        <v>444</v>
      </c>
    </row>
    <row r="6" spans="2:18">
      <c r="B6" s="168">
        <v>2002</v>
      </c>
      <c r="C6" s="779" t="s">
        <v>830</v>
      </c>
      <c r="D6" s="779"/>
      <c r="E6" s="779"/>
      <c r="F6" s="779"/>
      <c r="G6" s="780"/>
      <c r="H6" s="781"/>
      <c r="I6" s="781"/>
      <c r="J6" s="781"/>
      <c r="K6" s="781"/>
      <c r="L6" s="781"/>
      <c r="M6" s="781"/>
      <c r="N6" s="781"/>
      <c r="O6" s="781"/>
      <c r="P6" s="781"/>
      <c r="Q6" s="781"/>
      <c r="R6" s="782"/>
    </row>
    <row r="7" spans="2:18" ht="30">
      <c r="B7" s="776"/>
      <c r="C7" s="132">
        <v>2</v>
      </c>
      <c r="D7" s="157"/>
      <c r="E7" s="156" t="s">
        <v>831</v>
      </c>
      <c r="F7" s="158"/>
      <c r="G7" s="102">
        <f>SUM(G8)</f>
        <v>94380000</v>
      </c>
      <c r="H7" s="102">
        <f>SUM(H8)</f>
        <v>95980000</v>
      </c>
      <c r="I7" s="102">
        <f>SUM(I8)</f>
        <v>4000000</v>
      </c>
      <c r="J7" s="102">
        <f>SUM(J8)</f>
        <v>4000000</v>
      </c>
      <c r="K7" s="102">
        <v>0</v>
      </c>
      <c r="L7" s="102">
        <v>0</v>
      </c>
      <c r="M7" s="102">
        <v>0</v>
      </c>
      <c r="N7" s="102">
        <v>0</v>
      </c>
      <c r="O7" s="102">
        <f>SUM(O8)</f>
        <v>19025000</v>
      </c>
      <c r="P7" s="102">
        <f>SUM(P8)</f>
        <v>19025000</v>
      </c>
      <c r="Q7" s="102">
        <f>SUM(Q8)</f>
        <v>117405000</v>
      </c>
      <c r="R7" s="102">
        <f>SUM(R8)</f>
        <v>119005000</v>
      </c>
    </row>
    <row r="8" spans="2:18">
      <c r="B8" s="776"/>
      <c r="C8" s="166"/>
      <c r="D8" s="33">
        <v>20</v>
      </c>
      <c r="E8" s="67"/>
      <c r="F8" s="33" t="s">
        <v>831</v>
      </c>
      <c r="G8" s="34">
        <f>SUM(G9+G12+G19+G22)</f>
        <v>94380000</v>
      </c>
      <c r="H8" s="34">
        <f>SUM(H9+H12+H19+H22)</f>
        <v>95980000</v>
      </c>
      <c r="I8" s="34">
        <f>SUM(I9+I12+I19+I22)</f>
        <v>4000000</v>
      </c>
      <c r="J8" s="34">
        <f>SUM(J9+J12+J19+J22)</f>
        <v>4000000</v>
      </c>
      <c r="K8" s="34">
        <v>0</v>
      </c>
      <c r="L8" s="34">
        <v>0</v>
      </c>
      <c r="M8" s="34">
        <v>0</v>
      </c>
      <c r="N8" s="34">
        <v>0</v>
      </c>
      <c r="O8" s="34">
        <f>SUM(O9+O12+O19+O22)</f>
        <v>19025000</v>
      </c>
      <c r="P8" s="34">
        <f>SUM(P9+P12+P19+P22)</f>
        <v>19025000</v>
      </c>
      <c r="Q8" s="34">
        <f>SUM(Q9+Q12+Q19+Q22)</f>
        <v>117405000</v>
      </c>
      <c r="R8" s="34">
        <f>SUM(R9+R12+R19+R22)</f>
        <v>119005000</v>
      </c>
    </row>
    <row r="9" spans="2:18">
      <c r="B9" s="776"/>
      <c r="C9" s="152"/>
      <c r="D9" s="107">
        <v>40</v>
      </c>
      <c r="E9" s="97"/>
      <c r="F9" s="107" t="s">
        <v>391</v>
      </c>
      <c r="G9" s="112">
        <f>SUM(G10:G11)</f>
        <v>72030000</v>
      </c>
      <c r="H9" s="112">
        <f>SUM(H10:H11)</f>
        <v>73630000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  <c r="Q9" s="112">
        <f>SUM(Q10:Q11)</f>
        <v>72030000</v>
      </c>
      <c r="R9" s="112">
        <f>SUM(R10:R11)</f>
        <v>73630000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52582000</v>
      </c>
      <c r="H10" s="4">
        <v>53750000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52582000</v>
      </c>
      <c r="R10" s="4">
        <v>53750000</v>
      </c>
    </row>
    <row r="11" spans="2:18">
      <c r="B11" s="776"/>
      <c r="C11" s="166"/>
      <c r="D11" s="1"/>
      <c r="E11" s="2">
        <v>402</v>
      </c>
      <c r="F11" s="1" t="s">
        <v>361</v>
      </c>
      <c r="G11" s="4">
        <v>19448000</v>
      </c>
      <c r="H11" s="4">
        <v>19880000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19448000</v>
      </c>
      <c r="R11" s="4">
        <v>19880000</v>
      </c>
    </row>
    <row r="12" spans="2:18">
      <c r="B12" s="776"/>
      <c r="C12" s="152"/>
      <c r="D12" s="107">
        <v>42</v>
      </c>
      <c r="E12" s="97"/>
      <c r="F12" s="107" t="s">
        <v>394</v>
      </c>
      <c r="G12" s="112">
        <f>SUM(G13:G18)</f>
        <v>20100000</v>
      </c>
      <c r="H12" s="112">
        <f>SUM(H13:H18)</f>
        <v>20100000</v>
      </c>
      <c r="I12" s="112">
        <f>SUM(I13:I18)</f>
        <v>4000000</v>
      </c>
      <c r="J12" s="112">
        <f>SUM(J13:J18)</f>
        <v>3970000</v>
      </c>
      <c r="K12" s="112">
        <v>0</v>
      </c>
      <c r="L12" s="112">
        <v>0</v>
      </c>
      <c r="M12" s="112">
        <v>0</v>
      </c>
      <c r="N12" s="112">
        <v>0</v>
      </c>
      <c r="O12" s="112">
        <f>SUM(O13:O18)</f>
        <v>6169000</v>
      </c>
      <c r="P12" s="112">
        <f>SUM(P13:P18)</f>
        <v>6953000</v>
      </c>
      <c r="Q12" s="112">
        <f>SUM(Q13:Q18)</f>
        <v>30269000</v>
      </c>
      <c r="R12" s="112">
        <f>SUM(R13:R18)</f>
        <v>31023000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3050000</v>
      </c>
      <c r="H13" s="4">
        <v>3050000</v>
      </c>
      <c r="I13" s="4">
        <v>700000</v>
      </c>
      <c r="J13" s="4">
        <v>700000</v>
      </c>
      <c r="K13" s="4">
        <v>0</v>
      </c>
      <c r="L13" s="4">
        <v>0</v>
      </c>
      <c r="M13" s="4">
        <v>0</v>
      </c>
      <c r="N13" s="4">
        <v>0</v>
      </c>
      <c r="O13" s="4">
        <v>1635000</v>
      </c>
      <c r="P13" s="4">
        <v>2475000</v>
      </c>
      <c r="Q13" s="4">
        <v>5385000</v>
      </c>
      <c r="R13" s="4">
        <v>6225000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5300000</v>
      </c>
      <c r="H14" s="4">
        <v>5300000</v>
      </c>
      <c r="I14" s="4">
        <v>800000</v>
      </c>
      <c r="J14" s="4">
        <v>800000</v>
      </c>
      <c r="K14" s="4">
        <v>0</v>
      </c>
      <c r="L14" s="4">
        <v>0</v>
      </c>
      <c r="M14" s="4">
        <v>0</v>
      </c>
      <c r="N14" s="4">
        <v>0</v>
      </c>
      <c r="O14" s="4">
        <v>81000</v>
      </c>
      <c r="P14" s="4">
        <v>161000</v>
      </c>
      <c r="Q14" s="4">
        <v>6181000</v>
      </c>
      <c r="R14" s="4">
        <v>6261000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1395000</v>
      </c>
      <c r="H15" s="4">
        <v>1395000</v>
      </c>
      <c r="I15" s="4">
        <v>500000</v>
      </c>
      <c r="J15" s="4">
        <v>500000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1895000</v>
      </c>
      <c r="R15" s="4">
        <v>1895000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2088000</v>
      </c>
      <c r="H16" s="4">
        <v>2088000</v>
      </c>
      <c r="I16" s="4">
        <v>500000</v>
      </c>
      <c r="J16" s="4">
        <v>500000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2588000</v>
      </c>
      <c r="R16" s="4">
        <v>2588000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6800000</v>
      </c>
      <c r="H17" s="4">
        <v>6800000</v>
      </c>
      <c r="I17" s="4">
        <v>1000000</v>
      </c>
      <c r="J17" s="4">
        <v>970000</v>
      </c>
      <c r="K17" s="4">
        <v>0</v>
      </c>
      <c r="L17" s="4">
        <v>0</v>
      </c>
      <c r="M17" s="4">
        <v>0</v>
      </c>
      <c r="N17" s="4">
        <v>0</v>
      </c>
      <c r="O17" s="4">
        <v>2628000</v>
      </c>
      <c r="P17" s="4">
        <v>2492000</v>
      </c>
      <c r="Q17" s="4">
        <v>10428000</v>
      </c>
      <c r="R17" s="4">
        <v>10262000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1467000</v>
      </c>
      <c r="H18" s="4">
        <v>1467000</v>
      </c>
      <c r="I18" s="4">
        <v>500000</v>
      </c>
      <c r="J18" s="4">
        <v>500000</v>
      </c>
      <c r="K18" s="4">
        <v>0</v>
      </c>
      <c r="L18" s="4">
        <v>0</v>
      </c>
      <c r="M18" s="4">
        <v>0</v>
      </c>
      <c r="N18" s="4">
        <v>0</v>
      </c>
      <c r="O18" s="4">
        <v>1825000</v>
      </c>
      <c r="P18" s="4">
        <v>1825000</v>
      </c>
      <c r="Q18" s="4">
        <v>3792000</v>
      </c>
      <c r="R18" s="4">
        <v>3792000</v>
      </c>
    </row>
    <row r="19" spans="2:18">
      <c r="B19" s="776"/>
      <c r="C19" s="152"/>
      <c r="D19" s="107">
        <v>46</v>
      </c>
      <c r="E19" s="97"/>
      <c r="F19" s="107" t="s">
        <v>396</v>
      </c>
      <c r="G19" s="112">
        <f>SUM(G20:G21)</f>
        <v>300000</v>
      </c>
      <c r="H19" s="112">
        <f>SUM(H20:H21)</f>
        <v>300000</v>
      </c>
      <c r="I19" s="112">
        <v>0</v>
      </c>
      <c r="J19" s="112">
        <f>SUM(J20:J21)</f>
        <v>30000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f>SUM(Q20:Q21)</f>
        <v>300000</v>
      </c>
      <c r="R19" s="112">
        <f>SUM(R20:R21)</f>
        <v>330000</v>
      </c>
    </row>
    <row r="20" spans="2:18">
      <c r="B20" s="776"/>
      <c r="C20" s="166"/>
      <c r="D20" s="1"/>
      <c r="E20" s="2">
        <v>464</v>
      </c>
      <c r="F20" s="1" t="s">
        <v>423</v>
      </c>
      <c r="G20" s="4">
        <v>300000</v>
      </c>
      <c r="H20" s="4">
        <v>300000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4">
        <v>300000</v>
      </c>
    </row>
    <row r="21" spans="2:18">
      <c r="B21" s="776"/>
      <c r="C21" s="166"/>
      <c r="D21" s="1"/>
      <c r="E21" s="2">
        <v>465</v>
      </c>
      <c r="F21" s="1" t="s">
        <v>424</v>
      </c>
      <c r="G21" s="4">
        <v>0</v>
      </c>
      <c r="H21" s="4">
        <v>0</v>
      </c>
      <c r="I21" s="4">
        <v>0</v>
      </c>
      <c r="J21" s="4">
        <v>30000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30000</v>
      </c>
    </row>
    <row r="22" spans="2:18">
      <c r="B22" s="776"/>
      <c r="C22" s="152"/>
      <c r="D22" s="107">
        <v>48</v>
      </c>
      <c r="E22" s="97"/>
      <c r="F22" s="107" t="s">
        <v>430</v>
      </c>
      <c r="G22" s="112">
        <f>SUM(G23:G24)</f>
        <v>1950000</v>
      </c>
      <c r="H22" s="112">
        <f>SUM(H23:H24)</f>
        <v>1950000</v>
      </c>
      <c r="I22" s="112">
        <v>0</v>
      </c>
      <c r="J22" s="112">
        <v>0</v>
      </c>
      <c r="K22" s="112">
        <v>0</v>
      </c>
      <c r="L22" s="112">
        <v>0</v>
      </c>
      <c r="M22" s="112">
        <v>0</v>
      </c>
      <c r="N22" s="112">
        <v>0</v>
      </c>
      <c r="O22" s="112">
        <f>SUM(O23:O24)</f>
        <v>12856000</v>
      </c>
      <c r="P22" s="112">
        <f>SUM(P23:P24)</f>
        <v>12072000</v>
      </c>
      <c r="Q22" s="112">
        <f>SUM(Q23:Q24)</f>
        <v>14806000</v>
      </c>
      <c r="R22" s="112">
        <f>SUM(R23:R24)</f>
        <v>14022000</v>
      </c>
    </row>
    <row r="23" spans="2:18">
      <c r="B23" s="776"/>
      <c r="C23" s="166"/>
      <c r="D23" s="1"/>
      <c r="E23" s="2">
        <v>480</v>
      </c>
      <c r="F23" s="1" t="s">
        <v>431</v>
      </c>
      <c r="G23" s="4">
        <v>1800000</v>
      </c>
      <c r="H23" s="4">
        <v>1800000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1787000</v>
      </c>
      <c r="Q23" s="4">
        <v>1800000</v>
      </c>
      <c r="R23" s="4">
        <v>3587000</v>
      </c>
    </row>
    <row r="24" spans="2:18">
      <c r="B24" s="776"/>
      <c r="C24" s="166"/>
      <c r="D24" s="1"/>
      <c r="E24" s="2">
        <v>485</v>
      </c>
      <c r="F24" s="1" t="s">
        <v>436</v>
      </c>
      <c r="G24" s="4">
        <v>150000</v>
      </c>
      <c r="H24" s="4">
        <v>150000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12856000</v>
      </c>
      <c r="P24" s="4">
        <v>10285000</v>
      </c>
      <c r="Q24" s="4">
        <v>13006000</v>
      </c>
      <c r="R24" s="4">
        <v>10435000</v>
      </c>
    </row>
    <row r="25" spans="2:18">
      <c r="B25" s="776"/>
      <c r="C25" s="132">
        <v>2</v>
      </c>
      <c r="D25" s="157"/>
      <c r="E25" s="156"/>
      <c r="F25" s="581" t="s">
        <v>831</v>
      </c>
      <c r="G25" s="102">
        <f>SUM(G26)</f>
        <v>94380000</v>
      </c>
      <c r="H25" s="102">
        <f>SUM(H26)</f>
        <v>95980000</v>
      </c>
      <c r="I25" s="102">
        <f>SUM(I26)</f>
        <v>4000000</v>
      </c>
      <c r="J25" s="102">
        <f>SUM(J26)</f>
        <v>4000000</v>
      </c>
      <c r="K25" s="102">
        <v>0</v>
      </c>
      <c r="L25" s="102">
        <v>0</v>
      </c>
      <c r="M25" s="102">
        <v>0</v>
      </c>
      <c r="N25" s="102">
        <v>0</v>
      </c>
      <c r="O25" s="102">
        <f>SUM(O26)</f>
        <v>19025000</v>
      </c>
      <c r="P25" s="102">
        <f>SUM(P26)</f>
        <v>19025000</v>
      </c>
      <c r="Q25" s="102">
        <f>SUM(Q26)</f>
        <v>117405000</v>
      </c>
      <c r="R25" s="102">
        <f>SUM(R26)</f>
        <v>119005000</v>
      </c>
    </row>
    <row r="26" spans="2:18">
      <c r="B26" s="776"/>
      <c r="C26" s="166"/>
      <c r="D26" s="2">
        <v>20</v>
      </c>
      <c r="E26" s="1"/>
      <c r="F26" s="1" t="s">
        <v>831</v>
      </c>
      <c r="G26" s="34">
        <f>SUM(G27+G30+G37+G40)</f>
        <v>94380000</v>
      </c>
      <c r="H26" s="34">
        <f>SUM(H27+H30+H37+H40)</f>
        <v>95980000</v>
      </c>
      <c r="I26" s="34">
        <f>SUM(I27+I30+I37+I40)</f>
        <v>4000000</v>
      </c>
      <c r="J26" s="34">
        <f>SUM(J27+J30+J37+J40)</f>
        <v>4000000</v>
      </c>
      <c r="K26" s="34">
        <v>0</v>
      </c>
      <c r="L26" s="34">
        <v>0</v>
      </c>
      <c r="M26" s="34">
        <v>0</v>
      </c>
      <c r="N26" s="34">
        <v>0</v>
      </c>
      <c r="O26" s="34">
        <f>SUM(O27+O30+O37+O40)</f>
        <v>19025000</v>
      </c>
      <c r="P26" s="34">
        <f>SUM(P27+P30+P37+P40)</f>
        <v>19025000</v>
      </c>
      <c r="Q26" s="34">
        <f>SUM(Q27+Q30+Q37+Q40)</f>
        <v>117405000</v>
      </c>
      <c r="R26" s="34">
        <f>SUM(R27+R30+R37+R40)</f>
        <v>119005000</v>
      </c>
    </row>
    <row r="27" spans="2:18">
      <c r="B27" s="776"/>
      <c r="C27" s="152"/>
      <c r="D27" s="107">
        <v>40</v>
      </c>
      <c r="E27" s="97"/>
      <c r="F27" s="107" t="s">
        <v>391</v>
      </c>
      <c r="G27" s="112">
        <f>SUM(G28:G29)</f>
        <v>72030000</v>
      </c>
      <c r="H27" s="112">
        <f>SUM(H28:H29)</f>
        <v>73630000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f>SUM(Q28:Q29)</f>
        <v>72030000</v>
      </c>
      <c r="R27" s="112">
        <f>SUM(R28:R29)</f>
        <v>73630000</v>
      </c>
    </row>
    <row r="28" spans="2:18">
      <c r="B28" s="776"/>
      <c r="C28" s="166"/>
      <c r="D28" s="1"/>
      <c r="E28" s="2">
        <v>401</v>
      </c>
      <c r="F28" s="1" t="s">
        <v>399</v>
      </c>
      <c r="G28" s="4">
        <v>52582000</v>
      </c>
      <c r="H28" s="4">
        <v>53750000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52582000</v>
      </c>
      <c r="R28" s="4">
        <v>53750000</v>
      </c>
    </row>
    <row r="29" spans="2:18">
      <c r="B29" s="776"/>
      <c r="C29" s="166"/>
      <c r="D29" s="1"/>
      <c r="E29" s="2">
        <v>402</v>
      </c>
      <c r="F29" s="1" t="s">
        <v>361</v>
      </c>
      <c r="G29" s="4">
        <v>19448000</v>
      </c>
      <c r="H29" s="4">
        <v>19880000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19448000</v>
      </c>
      <c r="R29" s="4">
        <v>19880000</v>
      </c>
    </row>
    <row r="30" spans="2:18">
      <c r="B30" s="776"/>
      <c r="C30" s="152"/>
      <c r="D30" s="107">
        <v>42</v>
      </c>
      <c r="E30" s="97"/>
      <c r="F30" s="107" t="s">
        <v>394</v>
      </c>
      <c r="G30" s="112">
        <f>SUM(G31:G36)</f>
        <v>20100000</v>
      </c>
      <c r="H30" s="112">
        <f>SUM(H31:H36)</f>
        <v>20100000</v>
      </c>
      <c r="I30" s="112">
        <f>SUM(I31:I36)</f>
        <v>4000000</v>
      </c>
      <c r="J30" s="112">
        <f>SUM(J31:J36)</f>
        <v>3970000</v>
      </c>
      <c r="K30" s="112">
        <v>0</v>
      </c>
      <c r="L30" s="112">
        <v>0</v>
      </c>
      <c r="M30" s="112">
        <v>0</v>
      </c>
      <c r="N30" s="112">
        <v>0</v>
      </c>
      <c r="O30" s="112">
        <f>SUM(O31:O36)</f>
        <v>6169000</v>
      </c>
      <c r="P30" s="112">
        <f>SUM(P31:P36)</f>
        <v>6953000</v>
      </c>
      <c r="Q30" s="112">
        <f>SUM(Q31:Q36)</f>
        <v>30269000</v>
      </c>
      <c r="R30" s="112">
        <f>SUM(R31:R36)</f>
        <v>31023000</v>
      </c>
    </row>
    <row r="31" spans="2:18">
      <c r="B31" s="776"/>
      <c r="C31" s="166"/>
      <c r="D31" s="1"/>
      <c r="E31" s="2">
        <v>420</v>
      </c>
      <c r="F31" s="1" t="s">
        <v>400</v>
      </c>
      <c r="G31" s="4">
        <v>3050000</v>
      </c>
      <c r="H31" s="4">
        <v>3050000</v>
      </c>
      <c r="I31" s="4">
        <v>700000</v>
      </c>
      <c r="J31" s="4">
        <v>700000</v>
      </c>
      <c r="K31" s="4">
        <v>0</v>
      </c>
      <c r="L31" s="4">
        <v>0</v>
      </c>
      <c r="M31" s="4">
        <v>0</v>
      </c>
      <c r="N31" s="4">
        <v>0</v>
      </c>
      <c r="O31" s="4">
        <v>1635000</v>
      </c>
      <c r="P31" s="4">
        <v>2475000</v>
      </c>
      <c r="Q31" s="4">
        <v>5385000</v>
      </c>
      <c r="R31" s="4">
        <v>6225000</v>
      </c>
    </row>
    <row r="32" spans="2:18" ht="30">
      <c r="B32" s="776"/>
      <c r="C32" s="166"/>
      <c r="D32" s="1"/>
      <c r="E32" s="2">
        <v>421</v>
      </c>
      <c r="F32" s="14" t="s">
        <v>401</v>
      </c>
      <c r="G32" s="4">
        <v>5300000</v>
      </c>
      <c r="H32" s="4">
        <v>5300000</v>
      </c>
      <c r="I32" s="4">
        <v>800000</v>
      </c>
      <c r="J32" s="4">
        <v>800000</v>
      </c>
      <c r="K32" s="4">
        <v>0</v>
      </c>
      <c r="L32" s="4">
        <v>0</v>
      </c>
      <c r="M32" s="4">
        <v>0</v>
      </c>
      <c r="N32" s="4">
        <v>0</v>
      </c>
      <c r="O32" s="4">
        <v>81000</v>
      </c>
      <c r="P32" s="4">
        <v>161000</v>
      </c>
      <c r="Q32" s="4">
        <v>6181000</v>
      </c>
      <c r="R32" s="4">
        <v>6261000</v>
      </c>
    </row>
    <row r="33" spans="2:18">
      <c r="B33" s="776"/>
      <c r="C33" s="166"/>
      <c r="D33" s="1"/>
      <c r="E33" s="2">
        <v>423</v>
      </c>
      <c r="F33" s="1" t="s">
        <v>402</v>
      </c>
      <c r="G33" s="4">
        <v>1395000</v>
      </c>
      <c r="H33" s="4">
        <v>1395000</v>
      </c>
      <c r="I33" s="4">
        <v>500000</v>
      </c>
      <c r="J33" s="4">
        <v>500000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1895000</v>
      </c>
      <c r="R33" s="4">
        <v>1895000</v>
      </c>
    </row>
    <row r="34" spans="2:18">
      <c r="B34" s="776"/>
      <c r="C34" s="166"/>
      <c r="D34" s="1"/>
      <c r="E34" s="2">
        <v>424</v>
      </c>
      <c r="F34" s="1" t="s">
        <v>403</v>
      </c>
      <c r="G34" s="4">
        <v>2088000</v>
      </c>
      <c r="H34" s="4">
        <v>2088000</v>
      </c>
      <c r="I34" s="4">
        <v>500000</v>
      </c>
      <c r="J34" s="4">
        <v>500000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2588000</v>
      </c>
      <c r="R34" s="4">
        <v>2588000</v>
      </c>
    </row>
    <row r="35" spans="2:18">
      <c r="B35" s="776"/>
      <c r="C35" s="166"/>
      <c r="D35" s="1"/>
      <c r="E35" s="2">
        <v>425</v>
      </c>
      <c r="F35" s="1" t="s">
        <v>404</v>
      </c>
      <c r="G35" s="4">
        <v>6800000</v>
      </c>
      <c r="H35" s="4">
        <v>6800000</v>
      </c>
      <c r="I35" s="4">
        <v>1000000</v>
      </c>
      <c r="J35" s="4">
        <v>970000</v>
      </c>
      <c r="K35" s="4">
        <v>0</v>
      </c>
      <c r="L35" s="4">
        <v>0</v>
      </c>
      <c r="M35" s="4">
        <v>0</v>
      </c>
      <c r="N35" s="4">
        <v>0</v>
      </c>
      <c r="O35" s="4">
        <v>2628000</v>
      </c>
      <c r="P35" s="4">
        <v>2492000</v>
      </c>
      <c r="Q35" s="4">
        <v>10428000</v>
      </c>
      <c r="R35" s="4">
        <v>10262000</v>
      </c>
    </row>
    <row r="36" spans="2:18">
      <c r="B36" s="776"/>
      <c r="C36" s="166"/>
      <c r="D36" s="1"/>
      <c r="E36" s="2">
        <v>426</v>
      </c>
      <c r="F36" s="1" t="s">
        <v>405</v>
      </c>
      <c r="G36" s="4">
        <v>1467000</v>
      </c>
      <c r="H36" s="4">
        <v>1467000</v>
      </c>
      <c r="I36" s="4">
        <v>500000</v>
      </c>
      <c r="J36" s="4">
        <v>500000</v>
      </c>
      <c r="K36" s="4">
        <v>0</v>
      </c>
      <c r="L36" s="4">
        <v>0</v>
      </c>
      <c r="M36" s="4">
        <v>0</v>
      </c>
      <c r="N36" s="4">
        <v>0</v>
      </c>
      <c r="O36" s="4">
        <v>1825000</v>
      </c>
      <c r="P36" s="4">
        <v>1825000</v>
      </c>
      <c r="Q36" s="4">
        <v>3792000</v>
      </c>
      <c r="R36" s="4">
        <v>3792000</v>
      </c>
    </row>
    <row r="37" spans="2:18">
      <c r="B37" s="776"/>
      <c r="C37" s="152"/>
      <c r="D37" s="107">
        <v>46</v>
      </c>
      <c r="E37" s="97"/>
      <c r="F37" s="107" t="s">
        <v>396</v>
      </c>
      <c r="G37" s="112">
        <f>SUM(G38:G39)</f>
        <v>300000</v>
      </c>
      <c r="H37" s="112">
        <f>SUM(H38:H39)</f>
        <v>300000</v>
      </c>
      <c r="I37" s="112">
        <v>0</v>
      </c>
      <c r="J37" s="112">
        <f>SUM(J38:J39)</f>
        <v>30000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f>SUM(Q38:Q39)</f>
        <v>300000</v>
      </c>
      <c r="R37" s="112">
        <f>SUM(R38:R39)</f>
        <v>330000</v>
      </c>
    </row>
    <row r="38" spans="2:18">
      <c r="B38" s="776"/>
      <c r="C38" s="166"/>
      <c r="D38" s="1"/>
      <c r="E38" s="2">
        <v>464</v>
      </c>
      <c r="F38" s="1" t="s">
        <v>423</v>
      </c>
      <c r="G38" s="4">
        <v>300000</v>
      </c>
      <c r="H38" s="4">
        <v>300000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300000</v>
      </c>
      <c r="R38" s="4">
        <v>300000</v>
      </c>
    </row>
    <row r="39" spans="2:18">
      <c r="B39" s="776"/>
      <c r="C39" s="166"/>
      <c r="D39" s="1"/>
      <c r="E39" s="2">
        <v>465</v>
      </c>
      <c r="F39" s="1" t="s">
        <v>424</v>
      </c>
      <c r="G39" s="4">
        <v>0</v>
      </c>
      <c r="H39" s="4">
        <v>0</v>
      </c>
      <c r="I39" s="4">
        <v>0</v>
      </c>
      <c r="J39" s="4">
        <v>30000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30000</v>
      </c>
    </row>
    <row r="40" spans="2:18">
      <c r="B40" s="776"/>
      <c r="C40" s="152"/>
      <c r="D40" s="107">
        <v>48</v>
      </c>
      <c r="E40" s="97"/>
      <c r="F40" s="107" t="s">
        <v>430</v>
      </c>
      <c r="G40" s="112">
        <f>SUM(G41:G42)</f>
        <v>1950000</v>
      </c>
      <c r="H40" s="112">
        <f>SUM(H41:H42)</f>
        <v>1950000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f>SUM(O41:O42)</f>
        <v>12856000</v>
      </c>
      <c r="P40" s="112">
        <f>SUM(P41:P42)</f>
        <v>12072000</v>
      </c>
      <c r="Q40" s="112">
        <f>SUM(Q41:Q42)</f>
        <v>14806000</v>
      </c>
      <c r="R40" s="112">
        <f>SUM(R41:R42)</f>
        <v>14022000</v>
      </c>
    </row>
    <row r="41" spans="2:18">
      <c r="B41" s="776"/>
      <c r="C41" s="166"/>
      <c r="D41" s="1"/>
      <c r="E41" s="2">
        <v>480</v>
      </c>
      <c r="F41" s="1" t="s">
        <v>431</v>
      </c>
      <c r="G41" s="4">
        <v>1800000</v>
      </c>
      <c r="H41" s="4">
        <v>1800000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1787000</v>
      </c>
      <c r="Q41" s="4">
        <v>1800000</v>
      </c>
      <c r="R41" s="4">
        <v>3587000</v>
      </c>
    </row>
    <row r="42" spans="2:18" ht="15.75" thickBot="1">
      <c r="B42" s="776"/>
      <c r="C42" s="166"/>
      <c r="D42" s="1"/>
      <c r="E42" s="2">
        <v>485</v>
      </c>
      <c r="F42" s="68" t="s">
        <v>436</v>
      </c>
      <c r="G42" s="60">
        <v>150000</v>
      </c>
      <c r="H42" s="60">
        <v>150000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12856000</v>
      </c>
      <c r="P42" s="60">
        <v>10285000</v>
      </c>
      <c r="Q42" s="60">
        <v>13006000</v>
      </c>
      <c r="R42" s="60">
        <v>10435000</v>
      </c>
    </row>
    <row r="43" spans="2:18" ht="15.75" thickBot="1">
      <c r="B43" s="776"/>
      <c r="C43" s="775" t="s">
        <v>604</v>
      </c>
      <c r="D43" s="754"/>
      <c r="E43" s="777" t="s">
        <v>830</v>
      </c>
      <c r="F43" s="778"/>
      <c r="G43" s="193">
        <f>SUM(G27+G30+G37+G40)</f>
        <v>94380000</v>
      </c>
      <c r="H43" s="164">
        <f>SUM(H27+H30+H37+H40)</f>
        <v>95980000</v>
      </c>
      <c r="I43" s="164">
        <f>SUM(I27+I30+I37+I40)</f>
        <v>4000000</v>
      </c>
      <c r="J43" s="164">
        <f>SUM(J27+J30+J37+J40)</f>
        <v>4000000</v>
      </c>
      <c r="K43" s="164">
        <v>0</v>
      </c>
      <c r="L43" s="164">
        <v>0</v>
      </c>
      <c r="M43" s="164">
        <v>0</v>
      </c>
      <c r="N43" s="164">
        <v>0</v>
      </c>
      <c r="O43" s="164">
        <f>SUM(O27+O30+O37+O40)</f>
        <v>19025000</v>
      </c>
      <c r="P43" s="164">
        <f>SUM(P27+P30+P37+P40)</f>
        <v>19025000</v>
      </c>
      <c r="Q43" s="164">
        <f>SUM(Q27+Q30+Q37+Q40)</f>
        <v>117405000</v>
      </c>
      <c r="R43" s="165">
        <f>SUM(R27+R30+R37+R40)</f>
        <v>119005000</v>
      </c>
    </row>
  </sheetData>
  <mergeCells count="16">
    <mergeCell ref="C43:D43"/>
    <mergeCell ref="B7:B43"/>
    <mergeCell ref="E43:F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  <mergeCell ref="G6:R6"/>
  </mergeCell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R43"/>
  <sheetViews>
    <sheetView workbookViewId="0">
      <selection activeCell="C2" sqref="C2"/>
    </sheetView>
  </sheetViews>
  <sheetFormatPr defaultRowHeight="15"/>
  <cols>
    <col min="2" max="2" width="11.85546875" customWidth="1"/>
    <col min="3" max="3" width="14" customWidth="1"/>
    <col min="4" max="4" width="13.140625" customWidth="1"/>
    <col min="5" max="5" width="18.85546875" customWidth="1"/>
    <col min="6" max="6" width="35.5703125" customWidth="1"/>
    <col min="7" max="7" width="13.28515625" customWidth="1"/>
    <col min="8" max="9" width="14.42578125" customWidth="1"/>
    <col min="10" max="10" width="16" customWidth="1"/>
    <col min="11" max="11" width="13.5703125" customWidth="1"/>
    <col min="12" max="12" width="13.28515625" customWidth="1"/>
    <col min="13" max="13" width="13.85546875" customWidth="1"/>
    <col min="14" max="14" width="13.5703125" customWidth="1"/>
    <col min="15" max="15" width="14" customWidth="1"/>
    <col min="16" max="16" width="12.7109375" customWidth="1"/>
    <col min="17" max="17" width="13.85546875" customWidth="1"/>
    <col min="18" max="18" width="14" customWidth="1"/>
  </cols>
  <sheetData>
    <row r="1" spans="2:18" ht="15.75" thickBot="1"/>
    <row r="2" spans="2:18" ht="15.75" customHeight="1" thickBot="1">
      <c r="B2" s="638" t="s">
        <v>458</v>
      </c>
      <c r="C2" s="639"/>
      <c r="D2" s="639"/>
      <c r="E2" s="640"/>
    </row>
    <row r="3" spans="2:18">
      <c r="B3" s="702" t="s">
        <v>452</v>
      </c>
      <c r="C3" s="702" t="s">
        <v>817</v>
      </c>
      <c r="D3" s="702" t="s">
        <v>706</v>
      </c>
      <c r="E3" s="702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54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15" t="s">
        <v>356</v>
      </c>
      <c r="H5" s="115" t="s">
        <v>444</v>
      </c>
      <c r="I5" s="115" t="s">
        <v>358</v>
      </c>
      <c r="J5" s="115" t="s">
        <v>444</v>
      </c>
      <c r="K5" s="115" t="s">
        <v>356</v>
      </c>
      <c r="L5" s="115" t="s">
        <v>444</v>
      </c>
      <c r="M5" s="115" t="s">
        <v>356</v>
      </c>
      <c r="N5" s="115" t="s">
        <v>444</v>
      </c>
      <c r="O5" s="115" t="s">
        <v>356</v>
      </c>
      <c r="P5" s="115" t="s">
        <v>444</v>
      </c>
      <c r="Q5" s="115" t="s">
        <v>356</v>
      </c>
      <c r="R5" s="115" t="s">
        <v>444</v>
      </c>
    </row>
    <row r="6" spans="2:18" ht="15.75" thickBot="1">
      <c r="B6" s="117">
        <v>2003</v>
      </c>
      <c r="C6" s="786" t="s">
        <v>458</v>
      </c>
      <c r="D6" s="786"/>
      <c r="E6" s="786"/>
      <c r="F6" s="786"/>
      <c r="G6" s="787"/>
      <c r="H6" s="788"/>
      <c r="I6" s="788"/>
      <c r="J6" s="788"/>
      <c r="K6" s="788"/>
      <c r="L6" s="788"/>
      <c r="M6" s="788"/>
      <c r="N6" s="788"/>
      <c r="O6" s="788"/>
      <c r="P6" s="788"/>
      <c r="Q6" s="788"/>
      <c r="R6" s="789"/>
    </row>
    <row r="7" spans="2:18" ht="60">
      <c r="B7" s="783"/>
      <c r="C7" s="132">
        <v>2</v>
      </c>
      <c r="D7" s="158"/>
      <c r="E7" s="156" t="s">
        <v>832</v>
      </c>
      <c r="F7" s="158"/>
      <c r="G7" s="102">
        <f>SUM(G8)</f>
        <v>31232000</v>
      </c>
      <c r="H7" s="102">
        <f>SUM(H8)</f>
        <v>31982000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102">
        <f>SUM(P8)</f>
        <v>67000</v>
      </c>
      <c r="Q7" s="102">
        <f>SUM(Q8)</f>
        <v>31232000</v>
      </c>
      <c r="R7" s="102">
        <f>SUM(R8)</f>
        <v>32049000</v>
      </c>
    </row>
    <row r="8" spans="2:18" ht="30">
      <c r="B8" s="784"/>
      <c r="C8" s="196"/>
      <c r="D8" s="33">
        <v>20</v>
      </c>
      <c r="E8" s="67"/>
      <c r="F8" s="36" t="s">
        <v>832</v>
      </c>
      <c r="G8" s="34">
        <f>SUM(G9+G12+G19)</f>
        <v>31232000</v>
      </c>
      <c r="H8" s="34">
        <f>SUM(H9+H12+H19)</f>
        <v>31982000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f>SUM(P9+P12+P19)</f>
        <v>67000</v>
      </c>
      <c r="Q8" s="34">
        <f>SUM(Q9+Q12+Q19)</f>
        <v>31232000</v>
      </c>
      <c r="R8" s="34">
        <f>SUM(R9+R12+R19)</f>
        <v>32049000</v>
      </c>
    </row>
    <row r="9" spans="2:18">
      <c r="B9" s="784"/>
      <c r="C9" s="152"/>
      <c r="D9" s="107">
        <v>40</v>
      </c>
      <c r="E9" s="195"/>
      <c r="F9" s="107" t="s">
        <v>391</v>
      </c>
      <c r="G9" s="112">
        <f>SUM(G10:G11)</f>
        <v>18032000</v>
      </c>
      <c r="H9" s="112">
        <f>SUM(H10:H11)</f>
        <v>18782000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  <c r="Q9" s="112">
        <f>SUM(Q10:Q11)</f>
        <v>18032000</v>
      </c>
      <c r="R9" s="112">
        <f>SUM(R10:R11)</f>
        <v>18782000</v>
      </c>
    </row>
    <row r="10" spans="2:18">
      <c r="B10" s="784"/>
      <c r="C10" s="166"/>
      <c r="D10" s="1"/>
      <c r="E10" s="2">
        <v>401</v>
      </c>
      <c r="F10" s="1" t="s">
        <v>399</v>
      </c>
      <c r="G10" s="4">
        <v>13032000</v>
      </c>
      <c r="H10" s="4">
        <v>13593000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13032000</v>
      </c>
      <c r="R10" s="4">
        <v>13593000</v>
      </c>
    </row>
    <row r="11" spans="2:18">
      <c r="B11" s="784"/>
      <c r="C11" s="166"/>
      <c r="D11" s="1"/>
      <c r="E11" s="2">
        <v>402</v>
      </c>
      <c r="F11" s="1" t="s">
        <v>361</v>
      </c>
      <c r="G11" s="4">
        <v>5000000</v>
      </c>
      <c r="H11" s="4">
        <v>5189000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5000000</v>
      </c>
      <c r="R11" s="4">
        <v>5189000</v>
      </c>
    </row>
    <row r="12" spans="2:18">
      <c r="B12" s="784"/>
      <c r="C12" s="152"/>
      <c r="D12" s="107">
        <v>42</v>
      </c>
      <c r="E12" s="195"/>
      <c r="F12" s="107" t="s">
        <v>394</v>
      </c>
      <c r="G12" s="112">
        <f>SUM(G13:G18)</f>
        <v>11100000</v>
      </c>
      <c r="H12" s="112">
        <f>SUM(H13:H18)</f>
        <v>10300000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2">
        <v>0</v>
      </c>
      <c r="P12" s="112">
        <f>SUM(P13:P18)</f>
        <v>67000</v>
      </c>
      <c r="Q12" s="112">
        <f>SUM(Q13:Q18)</f>
        <v>11100000</v>
      </c>
      <c r="R12" s="112">
        <f>SUM(R13:R18)</f>
        <v>10367000</v>
      </c>
    </row>
    <row r="13" spans="2:18">
      <c r="B13" s="784"/>
      <c r="C13" s="166"/>
      <c r="D13" s="1"/>
      <c r="E13" s="2">
        <v>420</v>
      </c>
      <c r="F13" s="1" t="s">
        <v>400</v>
      </c>
      <c r="G13" s="4">
        <v>4500000</v>
      </c>
      <c r="H13" s="4">
        <v>2500000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4500000</v>
      </c>
      <c r="R13" s="4">
        <v>2500000</v>
      </c>
    </row>
    <row r="14" spans="2:18" ht="30">
      <c r="B14" s="784"/>
      <c r="C14" s="166"/>
      <c r="D14" s="1"/>
      <c r="E14" s="2">
        <v>421</v>
      </c>
      <c r="F14" s="14" t="s">
        <v>401</v>
      </c>
      <c r="G14" s="4">
        <v>2700000</v>
      </c>
      <c r="H14" s="4">
        <v>4700000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37000</v>
      </c>
      <c r="Q14" s="4">
        <v>2700000</v>
      </c>
      <c r="R14" s="4">
        <v>4737000</v>
      </c>
    </row>
    <row r="15" spans="2:18">
      <c r="B15" s="784"/>
      <c r="C15" s="166"/>
      <c r="D15" s="1"/>
      <c r="E15" s="2">
        <v>423</v>
      </c>
      <c r="F15" s="1" t="s">
        <v>402</v>
      </c>
      <c r="G15" s="4">
        <v>700000</v>
      </c>
      <c r="H15" s="4">
        <v>700000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700000</v>
      </c>
      <c r="R15" s="4">
        <v>700000</v>
      </c>
    </row>
    <row r="16" spans="2:18">
      <c r="B16" s="784"/>
      <c r="C16" s="166"/>
      <c r="D16" s="1"/>
      <c r="E16" s="2">
        <v>424</v>
      </c>
      <c r="F16" s="1" t="s">
        <v>403</v>
      </c>
      <c r="G16" s="4">
        <v>1000000</v>
      </c>
      <c r="H16" s="4">
        <v>1200000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1000000</v>
      </c>
      <c r="R16" s="4">
        <v>1200000</v>
      </c>
    </row>
    <row r="17" spans="2:18">
      <c r="B17" s="784"/>
      <c r="C17" s="166"/>
      <c r="D17" s="1"/>
      <c r="E17" s="2">
        <v>425</v>
      </c>
      <c r="F17" s="1" t="s">
        <v>404</v>
      </c>
      <c r="G17" s="4">
        <v>2000000</v>
      </c>
      <c r="H17" s="4">
        <v>1000000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15000</v>
      </c>
      <c r="Q17" s="4">
        <v>2000000</v>
      </c>
      <c r="R17" s="4">
        <v>1015000</v>
      </c>
    </row>
    <row r="18" spans="2:18">
      <c r="B18" s="784"/>
      <c r="C18" s="166"/>
      <c r="D18" s="1"/>
      <c r="E18" s="2">
        <v>426</v>
      </c>
      <c r="F18" s="1" t="s">
        <v>405</v>
      </c>
      <c r="G18" s="4">
        <v>200000</v>
      </c>
      <c r="H18" s="4">
        <v>200000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15000</v>
      </c>
      <c r="Q18" s="4">
        <v>200000</v>
      </c>
      <c r="R18" s="4">
        <v>215000</v>
      </c>
    </row>
    <row r="19" spans="2:18">
      <c r="B19" s="784"/>
      <c r="C19" s="152"/>
      <c r="D19" s="107">
        <v>48</v>
      </c>
      <c r="E19" s="97"/>
      <c r="F19" s="107" t="s">
        <v>430</v>
      </c>
      <c r="G19" s="112">
        <f>SUM(G20:G24)</f>
        <v>2100000</v>
      </c>
      <c r="H19" s="112">
        <f>SUM(H20:H24)</f>
        <v>2900000</v>
      </c>
      <c r="I19" s="112">
        <v>0</v>
      </c>
      <c r="J19" s="112">
        <v>0</v>
      </c>
      <c r="K19" s="112">
        <v>0</v>
      </c>
      <c r="L19" s="112">
        <v>0</v>
      </c>
      <c r="M19" s="112">
        <v>0</v>
      </c>
      <c r="N19" s="112">
        <v>0</v>
      </c>
      <c r="O19" s="112">
        <v>0</v>
      </c>
      <c r="P19" s="112">
        <v>0</v>
      </c>
      <c r="Q19" s="112">
        <f>SUM(Q20:Q24)</f>
        <v>2100000</v>
      </c>
      <c r="R19" s="112">
        <f>SUM(R20:R24)</f>
        <v>2900000</v>
      </c>
    </row>
    <row r="20" spans="2:18">
      <c r="B20" s="784"/>
      <c r="C20" s="166"/>
      <c r="D20" s="1"/>
      <c r="E20" s="2">
        <v>480</v>
      </c>
      <c r="F20" s="1" t="s">
        <v>431</v>
      </c>
      <c r="G20" s="4">
        <v>500000</v>
      </c>
      <c r="H20" s="4">
        <v>1300000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500000</v>
      </c>
      <c r="R20" s="4">
        <v>1300000</v>
      </c>
    </row>
    <row r="21" spans="2:18">
      <c r="B21" s="784"/>
      <c r="C21" s="166"/>
      <c r="D21" s="1"/>
      <c r="E21" s="2">
        <v>481</v>
      </c>
      <c r="F21" s="1" t="s">
        <v>432</v>
      </c>
      <c r="G21" s="4">
        <v>900000</v>
      </c>
      <c r="H21" s="4">
        <v>900000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900000</v>
      </c>
      <c r="R21" s="4">
        <v>900000</v>
      </c>
    </row>
    <row r="22" spans="2:18">
      <c r="B22" s="784"/>
      <c r="C22" s="166"/>
      <c r="D22" s="1"/>
      <c r="E22" s="2">
        <v>482</v>
      </c>
      <c r="F22" s="1" t="s">
        <v>433</v>
      </c>
      <c r="G22" s="4">
        <v>100000</v>
      </c>
      <c r="H22" s="4">
        <v>100000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100000</v>
      </c>
      <c r="R22" s="4">
        <v>100000</v>
      </c>
    </row>
    <row r="23" spans="2:18">
      <c r="B23" s="784"/>
      <c r="C23" s="166"/>
      <c r="D23" s="1"/>
      <c r="E23" s="2">
        <v>483</v>
      </c>
      <c r="F23" s="1" t="s">
        <v>434</v>
      </c>
      <c r="G23" s="4">
        <v>300000</v>
      </c>
      <c r="H23" s="4">
        <v>300000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300000</v>
      </c>
      <c r="R23" s="4">
        <v>300000</v>
      </c>
    </row>
    <row r="24" spans="2:18">
      <c r="B24" s="784"/>
      <c r="C24" s="166"/>
      <c r="D24" s="1"/>
      <c r="E24" s="2">
        <v>485</v>
      </c>
      <c r="F24" s="1" t="s">
        <v>436</v>
      </c>
      <c r="G24" s="4">
        <v>300000</v>
      </c>
      <c r="H24" s="4">
        <v>300000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300000</v>
      </c>
      <c r="R24" s="4">
        <v>300000</v>
      </c>
    </row>
    <row r="25" spans="2:18" ht="30">
      <c r="B25" s="784"/>
      <c r="C25" s="132">
        <v>2</v>
      </c>
      <c r="D25" s="158"/>
      <c r="E25" s="156"/>
      <c r="F25" s="580" t="s">
        <v>832</v>
      </c>
      <c r="G25" s="102">
        <f>SUM(G26)</f>
        <v>31232000</v>
      </c>
      <c r="H25" s="102">
        <f>SUM(H26)</f>
        <v>31982000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f>SUM(P26)</f>
        <v>67000</v>
      </c>
      <c r="Q25" s="102">
        <f>SUM(Q26)</f>
        <v>31232000</v>
      </c>
      <c r="R25" s="102">
        <f>SUM(R26)</f>
        <v>32049000</v>
      </c>
    </row>
    <row r="26" spans="2:18" ht="30">
      <c r="B26" s="784"/>
      <c r="C26" s="196"/>
      <c r="D26" s="33">
        <v>20</v>
      </c>
      <c r="E26" s="67"/>
      <c r="F26" s="36" t="s">
        <v>832</v>
      </c>
      <c r="G26" s="34">
        <f>SUM(G27+G30+G37)</f>
        <v>31232000</v>
      </c>
      <c r="H26" s="34">
        <f>SUM(H27+H30+H37)</f>
        <v>31982000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f>SUM(P27+P30+P37)</f>
        <v>67000</v>
      </c>
      <c r="Q26" s="34">
        <f>SUM(Q27+Q30+Q37)</f>
        <v>31232000</v>
      </c>
      <c r="R26" s="34">
        <f>SUM(R27+R30+R37)</f>
        <v>32049000</v>
      </c>
    </row>
    <row r="27" spans="2:18">
      <c r="B27" s="784"/>
      <c r="C27" s="152"/>
      <c r="D27" s="107">
        <v>40</v>
      </c>
      <c r="E27" s="195"/>
      <c r="F27" s="107" t="s">
        <v>391</v>
      </c>
      <c r="G27" s="112">
        <f>SUM(G28:G29)</f>
        <v>18032000</v>
      </c>
      <c r="H27" s="112">
        <f>SUM(H28:H29)</f>
        <v>18782000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f>SUM(Q28:Q29)</f>
        <v>18032000</v>
      </c>
      <c r="R27" s="112">
        <f>SUM(R28:R29)</f>
        <v>18782000</v>
      </c>
    </row>
    <row r="28" spans="2:18">
      <c r="B28" s="784"/>
      <c r="C28" s="166"/>
      <c r="D28" s="1"/>
      <c r="E28" s="2">
        <v>401</v>
      </c>
      <c r="F28" s="1" t="s">
        <v>399</v>
      </c>
      <c r="G28" s="4">
        <v>13032000</v>
      </c>
      <c r="H28" s="4">
        <v>13593000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13032000</v>
      </c>
      <c r="R28" s="4">
        <v>13593000</v>
      </c>
    </row>
    <row r="29" spans="2:18">
      <c r="B29" s="784"/>
      <c r="C29" s="166"/>
      <c r="D29" s="1"/>
      <c r="E29" s="2">
        <v>402</v>
      </c>
      <c r="F29" s="1" t="s">
        <v>361</v>
      </c>
      <c r="G29" s="4">
        <v>5000000</v>
      </c>
      <c r="H29" s="4">
        <v>5189000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5000000</v>
      </c>
      <c r="R29" s="4">
        <v>5189000</v>
      </c>
    </row>
    <row r="30" spans="2:18">
      <c r="B30" s="784"/>
      <c r="C30" s="152"/>
      <c r="D30" s="107">
        <v>42</v>
      </c>
      <c r="E30" s="195"/>
      <c r="F30" s="107" t="s">
        <v>394</v>
      </c>
      <c r="G30" s="112">
        <f>SUM(G31:G36)</f>
        <v>11100000</v>
      </c>
      <c r="H30" s="112">
        <f>SUM(H31:H36)</f>
        <v>10300000</v>
      </c>
      <c r="I30" s="112">
        <v>0</v>
      </c>
      <c r="J30" s="112">
        <v>0</v>
      </c>
      <c r="K30" s="112">
        <v>0</v>
      </c>
      <c r="L30" s="112">
        <v>0</v>
      </c>
      <c r="M30" s="112">
        <v>0</v>
      </c>
      <c r="N30" s="112">
        <v>0</v>
      </c>
      <c r="O30" s="112">
        <v>0</v>
      </c>
      <c r="P30" s="112">
        <f>SUM(P31:P36)</f>
        <v>67000</v>
      </c>
      <c r="Q30" s="112">
        <f>SUM(Q31:Q36)</f>
        <v>11100000</v>
      </c>
      <c r="R30" s="112">
        <f>SUM(R31:R36)</f>
        <v>10367000</v>
      </c>
    </row>
    <row r="31" spans="2:18">
      <c r="B31" s="784"/>
      <c r="C31" s="166"/>
      <c r="D31" s="1"/>
      <c r="E31" s="2">
        <v>420</v>
      </c>
      <c r="F31" s="1" t="s">
        <v>400</v>
      </c>
      <c r="G31" s="4">
        <v>4500000</v>
      </c>
      <c r="H31" s="4">
        <v>2500000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4500000</v>
      </c>
      <c r="R31" s="4">
        <v>2500000</v>
      </c>
    </row>
    <row r="32" spans="2:18" ht="30">
      <c r="B32" s="784"/>
      <c r="C32" s="166"/>
      <c r="D32" s="1"/>
      <c r="E32" s="2">
        <v>421</v>
      </c>
      <c r="F32" s="14" t="s">
        <v>401</v>
      </c>
      <c r="G32" s="4">
        <v>2700000</v>
      </c>
      <c r="H32" s="4">
        <v>4700000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37000</v>
      </c>
      <c r="Q32" s="4">
        <v>2700000</v>
      </c>
      <c r="R32" s="4">
        <v>4737000</v>
      </c>
    </row>
    <row r="33" spans="2:18">
      <c r="B33" s="784"/>
      <c r="C33" s="166"/>
      <c r="D33" s="1"/>
      <c r="E33" s="2">
        <v>423</v>
      </c>
      <c r="F33" s="1" t="s">
        <v>402</v>
      </c>
      <c r="G33" s="4">
        <v>700000</v>
      </c>
      <c r="H33" s="4">
        <v>700000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700000</v>
      </c>
      <c r="R33" s="4">
        <v>700000</v>
      </c>
    </row>
    <row r="34" spans="2:18">
      <c r="B34" s="784"/>
      <c r="C34" s="166"/>
      <c r="D34" s="1"/>
      <c r="E34" s="2">
        <v>424</v>
      </c>
      <c r="F34" s="1" t="s">
        <v>403</v>
      </c>
      <c r="G34" s="4">
        <v>1000000</v>
      </c>
      <c r="H34" s="4">
        <v>1200000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1000000</v>
      </c>
      <c r="R34" s="4">
        <v>1200000</v>
      </c>
    </row>
    <row r="35" spans="2:18">
      <c r="B35" s="784"/>
      <c r="C35" s="166"/>
      <c r="D35" s="1"/>
      <c r="E35" s="2">
        <v>425</v>
      </c>
      <c r="F35" s="1" t="s">
        <v>404</v>
      </c>
      <c r="G35" s="4">
        <v>2000000</v>
      </c>
      <c r="H35" s="4">
        <v>1000000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15000</v>
      </c>
      <c r="Q35" s="4">
        <v>2000000</v>
      </c>
      <c r="R35" s="4">
        <v>1015000</v>
      </c>
    </row>
    <row r="36" spans="2:18">
      <c r="B36" s="784"/>
      <c r="C36" s="166"/>
      <c r="D36" s="1"/>
      <c r="E36" s="2">
        <v>426</v>
      </c>
      <c r="F36" s="1" t="s">
        <v>405</v>
      </c>
      <c r="G36" s="4">
        <v>200000</v>
      </c>
      <c r="H36" s="4">
        <v>200000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15000</v>
      </c>
      <c r="Q36" s="4">
        <v>200000</v>
      </c>
      <c r="R36" s="4">
        <v>215000</v>
      </c>
    </row>
    <row r="37" spans="2:18">
      <c r="B37" s="784"/>
      <c r="C37" s="152"/>
      <c r="D37" s="107">
        <v>48</v>
      </c>
      <c r="E37" s="97"/>
      <c r="F37" s="107" t="s">
        <v>430</v>
      </c>
      <c r="G37" s="112">
        <f>SUM(G38:G42)</f>
        <v>2100000</v>
      </c>
      <c r="H37" s="112">
        <f>SUM(H38:H42)</f>
        <v>2900000</v>
      </c>
      <c r="I37" s="112">
        <v>0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f>SUM(Q38:Q42)</f>
        <v>2100000</v>
      </c>
      <c r="R37" s="112">
        <f>SUM(R38:R42)</f>
        <v>2900000</v>
      </c>
    </row>
    <row r="38" spans="2:18">
      <c r="B38" s="784"/>
      <c r="C38" s="166"/>
      <c r="D38" s="1"/>
      <c r="E38" s="2">
        <v>480</v>
      </c>
      <c r="F38" s="1" t="s">
        <v>431</v>
      </c>
      <c r="G38" s="4">
        <v>500000</v>
      </c>
      <c r="H38" s="4">
        <v>1300000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500000</v>
      </c>
      <c r="R38" s="4">
        <v>1300000</v>
      </c>
    </row>
    <row r="39" spans="2:18">
      <c r="B39" s="784"/>
      <c r="C39" s="166"/>
      <c r="D39" s="1"/>
      <c r="E39" s="2">
        <v>481</v>
      </c>
      <c r="F39" s="1" t="s">
        <v>432</v>
      </c>
      <c r="G39" s="4">
        <v>900000</v>
      </c>
      <c r="H39" s="4">
        <v>900000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900000</v>
      </c>
      <c r="R39" s="4">
        <v>900000</v>
      </c>
    </row>
    <row r="40" spans="2:18">
      <c r="B40" s="784"/>
      <c r="C40" s="166"/>
      <c r="D40" s="1"/>
      <c r="E40" s="2">
        <v>482</v>
      </c>
      <c r="F40" s="1" t="s">
        <v>433</v>
      </c>
      <c r="G40" s="4">
        <v>100000</v>
      </c>
      <c r="H40" s="4">
        <v>100000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100000</v>
      </c>
      <c r="R40" s="4">
        <v>100000</v>
      </c>
    </row>
    <row r="41" spans="2:18">
      <c r="B41" s="784"/>
      <c r="C41" s="166"/>
      <c r="D41" s="1"/>
      <c r="E41" s="2">
        <v>483</v>
      </c>
      <c r="F41" s="1" t="s">
        <v>434</v>
      </c>
      <c r="G41" s="4">
        <v>300000</v>
      </c>
      <c r="H41" s="4">
        <v>300000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300000</v>
      </c>
      <c r="R41" s="4">
        <v>300000</v>
      </c>
    </row>
    <row r="42" spans="2:18" ht="15.75" thickBot="1">
      <c r="B42" s="784"/>
      <c r="C42" s="166"/>
      <c r="D42" s="1"/>
      <c r="E42" s="2">
        <v>485</v>
      </c>
      <c r="F42" s="1" t="s">
        <v>436</v>
      </c>
      <c r="G42" s="4">
        <v>300000</v>
      </c>
      <c r="H42" s="4">
        <v>300000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300000</v>
      </c>
      <c r="R42" s="4">
        <v>300000</v>
      </c>
    </row>
    <row r="43" spans="2:18" ht="15.75" thickBot="1">
      <c r="B43" s="785"/>
      <c r="C43" s="775" t="s">
        <v>604</v>
      </c>
      <c r="D43" s="754"/>
      <c r="E43" s="777" t="s">
        <v>458</v>
      </c>
      <c r="F43" s="778"/>
      <c r="G43" s="193">
        <f>SUM(G37+G30+G27)</f>
        <v>31232000</v>
      </c>
      <c r="H43" s="164">
        <f>SUM(H37+H30+H27)</f>
        <v>31982000</v>
      </c>
      <c r="I43" s="164">
        <f>SUM(I27+I30+I37+I40)</f>
        <v>0</v>
      </c>
      <c r="J43" s="164">
        <f>SUM(J27+J30+J37+J40)</f>
        <v>0</v>
      </c>
      <c r="K43" s="164">
        <v>0</v>
      </c>
      <c r="L43" s="164">
        <v>0</v>
      </c>
      <c r="M43" s="164">
        <v>0</v>
      </c>
      <c r="N43" s="164">
        <v>0</v>
      </c>
      <c r="O43" s="164">
        <f>SUM(O27+O30+O37+O40)</f>
        <v>0</v>
      </c>
      <c r="P43" s="164">
        <f>SUM(P37+P30+P27)</f>
        <v>67000</v>
      </c>
      <c r="Q43" s="164">
        <f>SUM(Q37+Q30+Q27)</f>
        <v>31232000</v>
      </c>
      <c r="R43" s="165">
        <f>SUM(R37+R30+R27)</f>
        <v>32049000</v>
      </c>
    </row>
  </sheetData>
  <mergeCells count="16">
    <mergeCell ref="B7:B43"/>
    <mergeCell ref="C43:D43"/>
    <mergeCell ref="E43:F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  <mergeCell ref="G6:R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R50"/>
  <sheetViews>
    <sheetView workbookViewId="0">
      <selection activeCell="F24" sqref="F24"/>
    </sheetView>
  </sheetViews>
  <sheetFormatPr defaultRowHeight="15"/>
  <cols>
    <col min="2" max="2" width="12.85546875" customWidth="1"/>
    <col min="3" max="3" width="15.42578125" customWidth="1"/>
    <col min="4" max="4" width="16.5703125" customWidth="1"/>
    <col min="5" max="5" width="21.42578125" customWidth="1"/>
    <col min="6" max="6" width="39.42578125" customWidth="1"/>
    <col min="7" max="7" width="16" customWidth="1"/>
    <col min="8" max="8" width="16.7109375" customWidth="1"/>
    <col min="9" max="9" width="17.5703125" customWidth="1"/>
    <col min="10" max="10" width="17.42578125" customWidth="1"/>
    <col min="11" max="11" width="17.7109375" customWidth="1"/>
    <col min="12" max="12" width="17" customWidth="1"/>
    <col min="13" max="13" width="17.85546875" customWidth="1"/>
    <col min="14" max="14" width="18.28515625" customWidth="1"/>
    <col min="15" max="15" width="18.5703125" customWidth="1"/>
    <col min="16" max="16" width="19.28515625" customWidth="1"/>
    <col min="17" max="17" width="18.140625" customWidth="1"/>
    <col min="18" max="18" width="13.42578125" customWidth="1"/>
  </cols>
  <sheetData>
    <row r="2" spans="2:18" ht="15" customHeight="1">
      <c r="B2" s="603" t="s">
        <v>524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9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54" t="s">
        <v>356</v>
      </c>
      <c r="H5" s="154" t="s">
        <v>444</v>
      </c>
      <c r="I5" s="154" t="s">
        <v>358</v>
      </c>
      <c r="J5" s="154" t="s">
        <v>444</v>
      </c>
      <c r="K5" s="154" t="s">
        <v>356</v>
      </c>
      <c r="L5" s="154" t="s">
        <v>444</v>
      </c>
      <c r="M5" s="154" t="s">
        <v>356</v>
      </c>
      <c r="N5" s="154" t="s">
        <v>444</v>
      </c>
      <c r="O5" s="154" t="s">
        <v>356</v>
      </c>
      <c r="P5" s="154" t="s">
        <v>444</v>
      </c>
      <c r="Q5" s="154" t="s">
        <v>356</v>
      </c>
      <c r="R5" s="154" t="s">
        <v>444</v>
      </c>
    </row>
    <row r="6" spans="2:18" ht="15.75" thickBot="1">
      <c r="B6" s="117">
        <v>2004</v>
      </c>
      <c r="C6" s="790" t="s">
        <v>833</v>
      </c>
      <c r="D6" s="791"/>
      <c r="E6" s="791"/>
      <c r="F6" s="79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2:18" ht="30">
      <c r="B7" s="793"/>
      <c r="C7" s="150">
        <v>2</v>
      </c>
      <c r="D7" s="33"/>
      <c r="E7" s="36" t="s">
        <v>524</v>
      </c>
      <c r="F7" s="67"/>
      <c r="G7" s="34">
        <f>SUM(G8:G9)</f>
        <v>100136000</v>
      </c>
      <c r="H7" s="34">
        <f>SUM(H8:H9)</f>
        <v>97638000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SUM(Q8:Q9)</f>
        <v>100136000</v>
      </c>
      <c r="R7" s="34">
        <f>SUM(R8:R9)</f>
        <v>97638000</v>
      </c>
    </row>
    <row r="8" spans="2:18">
      <c r="B8" s="794"/>
      <c r="C8" s="144"/>
      <c r="D8" s="2">
        <v>20</v>
      </c>
      <c r="E8" s="1"/>
      <c r="F8" s="1" t="s">
        <v>524</v>
      </c>
      <c r="G8" s="4">
        <v>60136000</v>
      </c>
      <c r="H8" s="4">
        <v>62338000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60136000</v>
      </c>
      <c r="R8" s="4">
        <v>62338000</v>
      </c>
    </row>
    <row r="9" spans="2:18">
      <c r="B9" s="794"/>
      <c r="C9" s="144"/>
      <c r="D9" s="2">
        <v>21</v>
      </c>
      <c r="E9" s="1"/>
      <c r="F9" s="1" t="s">
        <v>834</v>
      </c>
      <c r="G9" s="4">
        <v>40000000</v>
      </c>
      <c r="H9" s="4">
        <v>35300000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40000000</v>
      </c>
      <c r="R9" s="4">
        <v>35300000</v>
      </c>
    </row>
    <row r="10" spans="2:18">
      <c r="B10" s="794"/>
      <c r="C10" s="162"/>
      <c r="D10" s="99">
        <v>40</v>
      </c>
      <c r="E10" s="98"/>
      <c r="F10" s="99" t="s">
        <v>391</v>
      </c>
      <c r="G10" s="103">
        <f>SUM(G11:G12)</f>
        <v>53116000</v>
      </c>
      <c r="H10" s="103">
        <f>SUM(H11:H12)</f>
        <v>50616000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f>SUM(Q11:Q12)</f>
        <v>53116000</v>
      </c>
      <c r="R10" s="103">
        <f>SUM(R11:R12)</f>
        <v>50616000</v>
      </c>
    </row>
    <row r="11" spans="2:18">
      <c r="B11" s="794"/>
      <c r="C11" s="144"/>
      <c r="D11" s="1"/>
      <c r="E11" s="2">
        <v>401</v>
      </c>
      <c r="F11" s="1" t="s">
        <v>399</v>
      </c>
      <c r="G11" s="4">
        <v>38775000</v>
      </c>
      <c r="H11" s="4">
        <v>36616000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38775000</v>
      </c>
      <c r="R11" s="4">
        <v>36616000</v>
      </c>
    </row>
    <row r="12" spans="2:18">
      <c r="B12" s="794"/>
      <c r="C12" s="144"/>
      <c r="D12" s="1"/>
      <c r="E12" s="2">
        <v>402</v>
      </c>
      <c r="F12" s="1" t="s">
        <v>361</v>
      </c>
      <c r="G12" s="4">
        <v>14341000</v>
      </c>
      <c r="H12" s="4">
        <v>14000000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14341000</v>
      </c>
      <c r="R12" s="4">
        <v>14000000</v>
      </c>
    </row>
    <row r="13" spans="2:18">
      <c r="B13" s="794"/>
      <c r="C13" s="162"/>
      <c r="D13" s="99">
        <v>42</v>
      </c>
      <c r="E13" s="96"/>
      <c r="F13" s="99" t="s">
        <v>394</v>
      </c>
      <c r="G13" s="103">
        <f>SUM(G14:G20)</f>
        <v>6560000</v>
      </c>
      <c r="H13" s="103">
        <f>SUM(H14:H20)</f>
        <v>9811000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f>SUM(Q14:Q20)</f>
        <v>6560000</v>
      </c>
      <c r="R13" s="103">
        <f>SUM(R14:R20)</f>
        <v>9811000</v>
      </c>
    </row>
    <row r="14" spans="2:18">
      <c r="B14" s="794"/>
      <c r="C14" s="144"/>
      <c r="D14" s="1"/>
      <c r="E14" s="2">
        <v>420</v>
      </c>
      <c r="F14" s="1" t="s">
        <v>400</v>
      </c>
      <c r="G14" s="4">
        <v>216000</v>
      </c>
      <c r="H14" s="4">
        <v>516000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216000</v>
      </c>
      <c r="R14" s="4">
        <v>516000</v>
      </c>
    </row>
    <row r="15" spans="2:18" ht="30">
      <c r="B15" s="794"/>
      <c r="C15" s="144"/>
      <c r="D15" s="1"/>
      <c r="E15" s="2">
        <v>421</v>
      </c>
      <c r="F15" s="14" t="s">
        <v>401</v>
      </c>
      <c r="G15" s="4">
        <v>4278000</v>
      </c>
      <c r="H15" s="4">
        <v>6860000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4278000</v>
      </c>
      <c r="R15" s="4">
        <v>6860000</v>
      </c>
    </row>
    <row r="16" spans="2:18">
      <c r="B16" s="794"/>
      <c r="C16" s="144"/>
      <c r="D16" s="1"/>
      <c r="E16" s="2">
        <v>423</v>
      </c>
      <c r="F16" s="1" t="s">
        <v>402</v>
      </c>
      <c r="G16" s="4">
        <v>197000</v>
      </c>
      <c r="H16" s="4">
        <v>197000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197000</v>
      </c>
      <c r="R16" s="4">
        <v>197000</v>
      </c>
    </row>
    <row r="17" spans="2:18">
      <c r="B17" s="794"/>
      <c r="C17" s="144"/>
      <c r="D17" s="1"/>
      <c r="E17" s="2">
        <v>424</v>
      </c>
      <c r="F17" s="1" t="s">
        <v>403</v>
      </c>
      <c r="G17" s="4">
        <v>500000</v>
      </c>
      <c r="H17" s="4">
        <v>1050000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500000</v>
      </c>
      <c r="R17" s="4">
        <v>1050000</v>
      </c>
    </row>
    <row r="18" spans="2:18">
      <c r="B18" s="794"/>
      <c r="C18" s="144"/>
      <c r="D18" s="1"/>
      <c r="E18" s="2">
        <v>425</v>
      </c>
      <c r="F18" s="1" t="s">
        <v>404</v>
      </c>
      <c r="G18" s="4">
        <v>385000</v>
      </c>
      <c r="H18" s="4">
        <v>318000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385000</v>
      </c>
      <c r="R18" s="4">
        <v>318000</v>
      </c>
    </row>
    <row r="19" spans="2:18">
      <c r="B19" s="794"/>
      <c r="C19" s="144"/>
      <c r="D19" s="1"/>
      <c r="E19" s="2">
        <v>426</v>
      </c>
      <c r="F19" s="1" t="s">
        <v>405</v>
      </c>
      <c r="G19" s="4">
        <v>464000</v>
      </c>
      <c r="H19" s="4">
        <v>664000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464000</v>
      </c>
      <c r="R19" s="4">
        <v>664000</v>
      </c>
    </row>
    <row r="20" spans="2:18">
      <c r="B20" s="794"/>
      <c r="C20" s="144"/>
      <c r="D20" s="1"/>
      <c r="E20" s="2">
        <v>427</v>
      </c>
      <c r="F20" s="1" t="s">
        <v>406</v>
      </c>
      <c r="G20" s="4">
        <v>520000</v>
      </c>
      <c r="H20" s="4">
        <v>206000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520000</v>
      </c>
      <c r="R20" s="4">
        <v>206000</v>
      </c>
    </row>
    <row r="21" spans="2:18">
      <c r="B21" s="794"/>
      <c r="C21" s="162"/>
      <c r="D21" s="99">
        <v>46</v>
      </c>
      <c r="E21" s="98"/>
      <c r="F21" s="99" t="s">
        <v>396</v>
      </c>
      <c r="G21" s="103">
        <v>0</v>
      </c>
      <c r="H21" s="103">
        <f>SUM(H22:H23)</f>
        <v>1451000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v>0</v>
      </c>
      <c r="R21" s="103">
        <f>SUM(R22:R23)</f>
        <v>1451000</v>
      </c>
    </row>
    <row r="22" spans="2:18">
      <c r="B22" s="794"/>
      <c r="C22" s="144"/>
      <c r="D22" s="1"/>
      <c r="E22" s="2">
        <v>464</v>
      </c>
      <c r="F22" s="1" t="s">
        <v>423</v>
      </c>
      <c r="G22" s="4">
        <v>0</v>
      </c>
      <c r="H22" s="4">
        <v>243000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243000</v>
      </c>
    </row>
    <row r="23" spans="2:18">
      <c r="B23" s="794"/>
      <c r="C23" s="144"/>
      <c r="D23" s="1"/>
      <c r="E23" s="2">
        <v>465</v>
      </c>
      <c r="F23" s="1" t="s">
        <v>424</v>
      </c>
      <c r="G23" s="4">
        <v>0</v>
      </c>
      <c r="H23" s="4">
        <v>1208000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1208000</v>
      </c>
    </row>
    <row r="24" spans="2:18">
      <c r="B24" s="794"/>
      <c r="C24" s="162"/>
      <c r="D24" s="99">
        <v>48</v>
      </c>
      <c r="E24" s="96"/>
      <c r="F24" s="99" t="s">
        <v>430</v>
      </c>
      <c r="G24" s="103">
        <f>SUM(G25:G26)</f>
        <v>40460000</v>
      </c>
      <c r="H24" s="103">
        <f>SUM(H25:H26)</f>
        <v>35760000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40460000</v>
      </c>
      <c r="R24" s="103">
        <f>SUM(R25:R26)</f>
        <v>35760000</v>
      </c>
    </row>
    <row r="25" spans="2:18">
      <c r="B25" s="794"/>
      <c r="C25" s="144"/>
      <c r="D25" s="2">
        <v>480</v>
      </c>
      <c r="E25" s="1"/>
      <c r="F25" s="1" t="s">
        <v>431</v>
      </c>
      <c r="G25" s="4">
        <v>10300000</v>
      </c>
      <c r="H25" s="4">
        <v>10300000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10300000</v>
      </c>
      <c r="R25" s="4">
        <v>10300000</v>
      </c>
    </row>
    <row r="26" spans="2:18">
      <c r="B26" s="794"/>
      <c r="C26" s="144"/>
      <c r="D26" s="2">
        <v>485</v>
      </c>
      <c r="E26" s="1"/>
      <c r="F26" s="1" t="s">
        <v>436</v>
      </c>
      <c r="G26" s="4">
        <v>30160000</v>
      </c>
      <c r="H26" s="4">
        <v>25460000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30160000</v>
      </c>
      <c r="R26" s="4">
        <v>25460000</v>
      </c>
    </row>
    <row r="27" spans="2:18" ht="30">
      <c r="B27" s="794"/>
      <c r="C27" s="155">
        <v>2</v>
      </c>
      <c r="D27" s="158"/>
      <c r="E27" s="579" t="s">
        <v>524</v>
      </c>
      <c r="F27" s="158"/>
      <c r="G27" s="102">
        <f>SUM(G28)</f>
        <v>60136000</v>
      </c>
      <c r="H27" s="102">
        <f>SUM(H28)</f>
        <v>62338000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f>SUM(Q28)</f>
        <v>60136000</v>
      </c>
      <c r="R27" s="102">
        <f>SUM(R28)</f>
        <v>62338000</v>
      </c>
    </row>
    <row r="28" spans="2:18">
      <c r="B28" s="794"/>
      <c r="C28" s="196"/>
      <c r="D28" s="33">
        <v>20</v>
      </c>
      <c r="E28" s="67"/>
      <c r="F28" s="33" t="s">
        <v>524</v>
      </c>
      <c r="G28" s="34">
        <f>SUM(G29+G32+G40+G43)</f>
        <v>60136000</v>
      </c>
      <c r="H28" s="34">
        <f>SUM(H29+H32+H40+H43)</f>
        <v>62338000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SUM(Q29+Q32+Q40+Q43)</f>
        <v>60136000</v>
      </c>
      <c r="R28" s="34">
        <f>SUM(R29+R32+R40+R43)</f>
        <v>62338000</v>
      </c>
    </row>
    <row r="29" spans="2:18">
      <c r="B29" s="794"/>
      <c r="C29" s="162"/>
      <c r="D29" s="99">
        <v>40</v>
      </c>
      <c r="E29" s="98"/>
      <c r="F29" s="99" t="s">
        <v>391</v>
      </c>
      <c r="G29" s="103">
        <f>SUM(G30:G31)</f>
        <v>53116000</v>
      </c>
      <c r="H29" s="103">
        <f>SUM(H30:H31)</f>
        <v>50616000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SUM(Q30:Q31)</f>
        <v>53116000</v>
      </c>
      <c r="R29" s="103">
        <f>SUM(R30:R31)</f>
        <v>50616000</v>
      </c>
    </row>
    <row r="30" spans="2:18">
      <c r="B30" s="794"/>
      <c r="C30" s="144"/>
      <c r="D30" s="1"/>
      <c r="E30" s="2">
        <v>401</v>
      </c>
      <c r="F30" s="1" t="s">
        <v>399</v>
      </c>
      <c r="G30" s="4">
        <v>38775000</v>
      </c>
      <c r="H30" s="4">
        <v>36616000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38775000</v>
      </c>
      <c r="R30" s="4">
        <v>36616000</v>
      </c>
    </row>
    <row r="31" spans="2:18">
      <c r="B31" s="794"/>
      <c r="C31" s="144"/>
      <c r="D31" s="1"/>
      <c r="E31" s="2">
        <v>402</v>
      </c>
      <c r="F31" s="1" t="s">
        <v>361</v>
      </c>
      <c r="G31" s="4">
        <v>14341000</v>
      </c>
      <c r="H31" s="4">
        <v>14000000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14341000</v>
      </c>
      <c r="R31" s="4">
        <v>14000000</v>
      </c>
    </row>
    <row r="32" spans="2:18">
      <c r="B32" s="794"/>
      <c r="C32" s="162"/>
      <c r="D32" s="99">
        <v>42</v>
      </c>
      <c r="E32" s="96"/>
      <c r="F32" s="99" t="s">
        <v>394</v>
      </c>
      <c r="G32" s="103">
        <f>SUM(G33:G39)</f>
        <v>6560000</v>
      </c>
      <c r="H32" s="103">
        <f>SUM(H33:H39)</f>
        <v>9811000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SUM(Q33:Q39)</f>
        <v>6560000</v>
      </c>
      <c r="R32" s="103">
        <f>SUM(R33:R39)</f>
        <v>9811000</v>
      </c>
    </row>
    <row r="33" spans="2:18">
      <c r="B33" s="794"/>
      <c r="C33" s="144"/>
      <c r="D33" s="1"/>
      <c r="E33" s="2">
        <v>420</v>
      </c>
      <c r="F33" s="1" t="s">
        <v>400</v>
      </c>
      <c r="G33" s="4">
        <v>216000</v>
      </c>
      <c r="H33" s="4">
        <v>516000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216000</v>
      </c>
      <c r="R33" s="4">
        <v>516000</v>
      </c>
    </row>
    <row r="34" spans="2:18" ht="30">
      <c r="B34" s="794"/>
      <c r="C34" s="144"/>
      <c r="D34" s="1"/>
      <c r="E34" s="2">
        <v>421</v>
      </c>
      <c r="F34" s="14" t="s">
        <v>401</v>
      </c>
      <c r="G34" s="4">
        <v>4278000</v>
      </c>
      <c r="H34" s="4">
        <v>6860000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4278000</v>
      </c>
      <c r="R34" s="4">
        <v>6860000</v>
      </c>
    </row>
    <row r="35" spans="2:18">
      <c r="B35" s="794"/>
      <c r="C35" s="144"/>
      <c r="D35" s="1"/>
      <c r="E35" s="2">
        <v>423</v>
      </c>
      <c r="F35" s="1" t="s">
        <v>402</v>
      </c>
      <c r="G35" s="4">
        <v>197000</v>
      </c>
      <c r="H35" s="4">
        <v>197000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197000</v>
      </c>
      <c r="R35" s="4">
        <v>197000</v>
      </c>
    </row>
    <row r="36" spans="2:18">
      <c r="B36" s="794"/>
      <c r="C36" s="144"/>
      <c r="D36" s="1"/>
      <c r="E36" s="2">
        <v>424</v>
      </c>
      <c r="F36" s="1" t="s">
        <v>403</v>
      </c>
      <c r="G36" s="4">
        <v>500000</v>
      </c>
      <c r="H36" s="4">
        <v>1050000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500000</v>
      </c>
      <c r="R36" s="4">
        <v>1050000</v>
      </c>
    </row>
    <row r="37" spans="2:18">
      <c r="B37" s="794"/>
      <c r="C37" s="144"/>
      <c r="D37" s="1"/>
      <c r="E37" s="2">
        <v>425</v>
      </c>
      <c r="F37" s="1" t="s">
        <v>404</v>
      </c>
      <c r="G37" s="4">
        <v>385000</v>
      </c>
      <c r="H37" s="4">
        <v>318000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385000</v>
      </c>
      <c r="R37" s="4">
        <v>318000</v>
      </c>
    </row>
    <row r="38" spans="2:18">
      <c r="B38" s="794"/>
      <c r="C38" s="144"/>
      <c r="D38" s="1"/>
      <c r="E38" s="2">
        <v>426</v>
      </c>
      <c r="F38" s="1" t="s">
        <v>405</v>
      </c>
      <c r="G38" s="4">
        <v>464000</v>
      </c>
      <c r="H38" s="4">
        <v>664000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464000</v>
      </c>
      <c r="R38" s="4">
        <v>664000</v>
      </c>
    </row>
    <row r="39" spans="2:18">
      <c r="B39" s="794"/>
      <c r="C39" s="144"/>
      <c r="D39" s="1"/>
      <c r="E39" s="2">
        <v>427</v>
      </c>
      <c r="F39" s="1" t="s">
        <v>406</v>
      </c>
      <c r="G39" s="4">
        <v>520000</v>
      </c>
      <c r="H39" s="4">
        <v>206000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520000</v>
      </c>
      <c r="R39" s="4">
        <v>206000</v>
      </c>
    </row>
    <row r="40" spans="2:18">
      <c r="B40" s="794"/>
      <c r="C40" s="162"/>
      <c r="D40" s="99">
        <v>46</v>
      </c>
      <c r="E40" s="98"/>
      <c r="F40" s="99" t="s">
        <v>396</v>
      </c>
      <c r="G40" s="103">
        <v>0</v>
      </c>
      <c r="H40" s="103">
        <f>SUM(H41:H42)</f>
        <v>1451000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v>0</v>
      </c>
      <c r="R40" s="103">
        <f>SUM(R41:R42)</f>
        <v>1451000</v>
      </c>
    </row>
    <row r="41" spans="2:18">
      <c r="B41" s="794"/>
      <c r="C41" s="144"/>
      <c r="D41" s="1"/>
      <c r="E41" s="2">
        <v>464</v>
      </c>
      <c r="F41" s="1" t="s">
        <v>423</v>
      </c>
      <c r="G41" s="4">
        <v>0</v>
      </c>
      <c r="H41" s="4">
        <v>243000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243000</v>
      </c>
    </row>
    <row r="42" spans="2:18">
      <c r="B42" s="794"/>
      <c r="C42" s="144"/>
      <c r="D42" s="1"/>
      <c r="E42" s="2">
        <v>465</v>
      </c>
      <c r="F42" s="1" t="s">
        <v>424</v>
      </c>
      <c r="G42" s="4">
        <v>0</v>
      </c>
      <c r="H42" s="4">
        <v>1208000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1208000</v>
      </c>
    </row>
    <row r="43" spans="2:18">
      <c r="B43" s="794"/>
      <c r="C43" s="162"/>
      <c r="D43" s="99">
        <v>48</v>
      </c>
      <c r="E43" s="98"/>
      <c r="F43" s="99" t="s">
        <v>430</v>
      </c>
      <c r="G43" s="103">
        <f>SUM(G44:G45)</f>
        <v>460000</v>
      </c>
      <c r="H43" s="103">
        <f>SUM(H44:H45)</f>
        <v>460000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SUM(Q44:Q45)</f>
        <v>460000</v>
      </c>
      <c r="R43" s="103">
        <f>SUM(R44:R45)</f>
        <v>460000</v>
      </c>
    </row>
    <row r="44" spans="2:18">
      <c r="B44" s="794"/>
      <c r="C44" s="144"/>
      <c r="D44" s="1"/>
      <c r="E44" s="2">
        <v>480</v>
      </c>
      <c r="F44" s="1" t="s">
        <v>431</v>
      </c>
      <c r="G44" s="4">
        <v>300000</v>
      </c>
      <c r="H44" s="4">
        <v>300000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300000</v>
      </c>
      <c r="R44" s="4">
        <v>300000</v>
      </c>
    </row>
    <row r="45" spans="2:18">
      <c r="B45" s="794"/>
      <c r="C45" s="144"/>
      <c r="E45" s="2">
        <v>485</v>
      </c>
      <c r="F45" s="1" t="s">
        <v>436</v>
      </c>
      <c r="G45" s="4">
        <v>160000</v>
      </c>
      <c r="H45" s="4">
        <v>160000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160000</v>
      </c>
      <c r="R45" s="4">
        <v>160000</v>
      </c>
    </row>
    <row r="46" spans="2:18">
      <c r="B46" s="794"/>
      <c r="C46" s="155"/>
      <c r="D46" s="581">
        <v>21</v>
      </c>
      <c r="E46" s="202"/>
      <c r="F46" s="581" t="s">
        <v>834</v>
      </c>
      <c r="G46" s="102">
        <f>SUM(G47)</f>
        <v>40000000</v>
      </c>
      <c r="H46" s="102">
        <f>SUM(H47)</f>
        <v>35300000</v>
      </c>
      <c r="I46" s="102">
        <v>0</v>
      </c>
      <c r="J46" s="102">
        <v>0</v>
      </c>
      <c r="K46" s="102">
        <v>0</v>
      </c>
      <c r="L46" s="102">
        <v>0</v>
      </c>
      <c r="M46" s="102">
        <v>0</v>
      </c>
      <c r="N46" s="102">
        <v>0</v>
      </c>
      <c r="O46" s="102">
        <v>0</v>
      </c>
      <c r="P46" s="102">
        <v>0</v>
      </c>
      <c r="Q46" s="102">
        <f>SUM(Q47)</f>
        <v>40000000</v>
      </c>
      <c r="R46" s="102">
        <f>SUM(R47)</f>
        <v>35300000</v>
      </c>
    </row>
    <row r="47" spans="2:18" ht="30">
      <c r="B47" s="794"/>
      <c r="C47" s="150"/>
      <c r="D47" s="33">
        <v>48</v>
      </c>
      <c r="E47" s="203" t="s">
        <v>430</v>
      </c>
      <c r="F47" s="67"/>
      <c r="G47" s="34">
        <f>SUM(G48:G49)</f>
        <v>40000000</v>
      </c>
      <c r="H47" s="34">
        <f>SUM(H48:H49)</f>
        <v>35300000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f>SUM(Q48:Q49)</f>
        <v>40000000</v>
      </c>
      <c r="R47" s="34">
        <f>SUM(R48:R49)</f>
        <v>35300000</v>
      </c>
    </row>
    <row r="48" spans="2:18">
      <c r="B48" s="794"/>
      <c r="C48" s="144"/>
      <c r="D48" s="1"/>
      <c r="E48" s="2">
        <v>480</v>
      </c>
      <c r="F48" s="1" t="s">
        <v>431</v>
      </c>
      <c r="G48" s="4">
        <v>10000000</v>
      </c>
      <c r="H48" s="4">
        <v>10000000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10000000</v>
      </c>
      <c r="R48" s="4">
        <v>10000000</v>
      </c>
    </row>
    <row r="49" spans="2:18" ht="15.75" thickBot="1">
      <c r="B49" s="794"/>
      <c r="C49" s="144"/>
      <c r="D49" s="1"/>
      <c r="E49" s="2">
        <v>485</v>
      </c>
      <c r="F49" s="1" t="s">
        <v>436</v>
      </c>
      <c r="G49" s="4">
        <v>30000000</v>
      </c>
      <c r="H49" s="4">
        <v>25300000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30000000</v>
      </c>
      <c r="R49" s="4">
        <v>25300000</v>
      </c>
    </row>
    <row r="50" spans="2:18" ht="15.75" thickBot="1">
      <c r="B50" s="795"/>
      <c r="C50" s="775" t="s">
        <v>604</v>
      </c>
      <c r="D50" s="754"/>
      <c r="E50" s="777" t="s">
        <v>524</v>
      </c>
      <c r="F50" s="778"/>
      <c r="G50" s="193">
        <f>SUM(G46+G27)</f>
        <v>100136000</v>
      </c>
      <c r="H50" s="164">
        <f>SUM(H46+H27)</f>
        <v>97638000</v>
      </c>
      <c r="I50" s="164">
        <f>SUM(I34+I37+I44+I47)</f>
        <v>0</v>
      </c>
      <c r="J50" s="164">
        <f>SUM(J34+J37+J44+J47)</f>
        <v>0</v>
      </c>
      <c r="K50" s="164">
        <v>0</v>
      </c>
      <c r="L50" s="164">
        <v>0</v>
      </c>
      <c r="M50" s="164">
        <v>0</v>
      </c>
      <c r="N50" s="164">
        <v>0</v>
      </c>
      <c r="O50" s="164">
        <f>SUM(O34+O37+O44+O47)</f>
        <v>0</v>
      </c>
      <c r="P50" s="164">
        <f>SUM(P44+P37+P34)</f>
        <v>0</v>
      </c>
      <c r="Q50" s="164">
        <f>SUM(Q46+Q27)</f>
        <v>100136000</v>
      </c>
      <c r="R50" s="165">
        <f>SUM(R46+R28)</f>
        <v>97638000</v>
      </c>
    </row>
  </sheetData>
  <mergeCells count="15">
    <mergeCell ref="C6:F6"/>
    <mergeCell ref="C50:D50"/>
    <mergeCell ref="E50:F50"/>
    <mergeCell ref="B7:B50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2:R37"/>
  <sheetViews>
    <sheetView workbookViewId="0">
      <selection activeCell="C2" sqref="C2"/>
    </sheetView>
  </sheetViews>
  <sheetFormatPr defaultRowHeight="15"/>
  <cols>
    <col min="2" max="2" width="12.140625" customWidth="1"/>
    <col min="3" max="3" width="15.7109375" customWidth="1"/>
    <col min="4" max="4" width="17.140625" customWidth="1"/>
    <col min="5" max="5" width="21.7109375" customWidth="1"/>
    <col min="6" max="6" width="42.7109375" customWidth="1"/>
    <col min="7" max="7" width="15.5703125" customWidth="1"/>
    <col min="8" max="8" width="16.85546875" customWidth="1"/>
    <col min="9" max="9" width="16.5703125" customWidth="1"/>
    <col min="10" max="10" width="18.28515625" customWidth="1"/>
    <col min="11" max="11" width="19.28515625" customWidth="1"/>
    <col min="12" max="12" width="17.5703125" customWidth="1"/>
    <col min="13" max="13" width="18.42578125" customWidth="1"/>
    <col min="14" max="14" width="17.7109375" customWidth="1"/>
    <col min="15" max="16" width="17" customWidth="1"/>
    <col min="17" max="17" width="16.42578125" customWidth="1"/>
    <col min="18" max="18" width="15.7109375" customWidth="1"/>
  </cols>
  <sheetData>
    <row r="2" spans="2:18">
      <c r="B2" s="603" t="s">
        <v>459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54" t="s">
        <v>356</v>
      </c>
      <c r="H5" s="154" t="s">
        <v>444</v>
      </c>
      <c r="I5" s="154" t="s">
        <v>358</v>
      </c>
      <c r="J5" s="154" t="s">
        <v>444</v>
      </c>
      <c r="K5" s="154" t="s">
        <v>356</v>
      </c>
      <c r="L5" s="154" t="s">
        <v>444</v>
      </c>
      <c r="M5" s="154" t="s">
        <v>356</v>
      </c>
      <c r="N5" s="154" t="s">
        <v>444</v>
      </c>
      <c r="O5" s="154" t="s">
        <v>356</v>
      </c>
      <c r="P5" s="154" t="s">
        <v>444</v>
      </c>
      <c r="Q5" s="154" t="s">
        <v>356</v>
      </c>
      <c r="R5" s="154" t="s">
        <v>444</v>
      </c>
    </row>
    <row r="6" spans="2:18">
      <c r="B6" s="157">
        <v>2005</v>
      </c>
      <c r="C6" s="786" t="s">
        <v>459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 ht="30">
      <c r="B7" s="776"/>
      <c r="C7" s="150">
        <v>2</v>
      </c>
      <c r="D7" s="33"/>
      <c r="E7" s="36" t="s">
        <v>835</v>
      </c>
      <c r="F7" s="67"/>
      <c r="G7" s="34">
        <f>SUM(G8)</f>
        <v>20869000</v>
      </c>
      <c r="H7" s="34">
        <f>SUM(H9+H12+H19)</f>
        <v>19160000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f>SUM(P9+P12+P19)</f>
        <v>1161000</v>
      </c>
      <c r="Q7" s="34">
        <f>SUM(Q9+Q12+Q19)</f>
        <v>20869000</v>
      </c>
      <c r="R7" s="34">
        <f>SUM(R9+R12+R19)</f>
        <v>20321000</v>
      </c>
    </row>
    <row r="8" spans="2:18">
      <c r="B8" s="776"/>
      <c r="C8" s="144"/>
      <c r="D8" s="218">
        <v>20</v>
      </c>
      <c r="E8" s="1"/>
      <c r="F8" s="2" t="s">
        <v>835</v>
      </c>
      <c r="G8" s="4">
        <v>20869000</v>
      </c>
      <c r="H8" s="4">
        <v>19160000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1161000</v>
      </c>
      <c r="Q8" s="4">
        <v>20869000</v>
      </c>
      <c r="R8" s="4">
        <v>20321000</v>
      </c>
    </row>
    <row r="9" spans="2:18">
      <c r="B9" s="776"/>
      <c r="C9" s="162"/>
      <c r="D9" s="99">
        <v>40</v>
      </c>
      <c r="E9" s="201"/>
      <c r="F9" s="99" t="s">
        <v>391</v>
      </c>
      <c r="G9" s="103">
        <f>SUM(G10:G11)</f>
        <v>17159000</v>
      </c>
      <c r="H9" s="103">
        <f>SUM(H10:H11)</f>
        <v>15450000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17159000</v>
      </c>
      <c r="R9" s="103">
        <f>SUM(R10:R11)</f>
        <v>15450000</v>
      </c>
    </row>
    <row r="10" spans="2:18">
      <c r="B10" s="776"/>
      <c r="C10" s="144"/>
      <c r="D10" s="1"/>
      <c r="E10" s="218">
        <v>401</v>
      </c>
      <c r="F10" s="1" t="s">
        <v>399</v>
      </c>
      <c r="G10" s="4">
        <v>12526000</v>
      </c>
      <c r="H10" s="4">
        <v>11278000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12526000</v>
      </c>
      <c r="R10" s="4">
        <v>11278000</v>
      </c>
    </row>
    <row r="11" spans="2:18">
      <c r="B11" s="776"/>
      <c r="C11" s="144"/>
      <c r="D11" s="1"/>
      <c r="E11" s="218">
        <v>402</v>
      </c>
      <c r="F11" s="1" t="s">
        <v>361</v>
      </c>
      <c r="G11" s="4">
        <v>4633000</v>
      </c>
      <c r="H11" s="4">
        <v>4172000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4633000</v>
      </c>
      <c r="R11" s="4">
        <v>4172000</v>
      </c>
    </row>
    <row r="12" spans="2:18">
      <c r="B12" s="776"/>
      <c r="C12" s="162"/>
      <c r="D12" s="99">
        <v>42</v>
      </c>
      <c r="E12" s="201"/>
      <c r="F12" s="99" t="s">
        <v>394</v>
      </c>
      <c r="G12" s="103">
        <f>SUM(G13:G18)</f>
        <v>3710000</v>
      </c>
      <c r="H12" s="103">
        <f>SUM(H13:H18)</f>
        <v>3543000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f>SUM(P13:P18)</f>
        <v>1161000</v>
      </c>
      <c r="Q12" s="103">
        <f>SUM(Q13:Q18)</f>
        <v>3710000</v>
      </c>
      <c r="R12" s="103">
        <f>SUM(R13:R18)</f>
        <v>4704000</v>
      </c>
    </row>
    <row r="13" spans="2:18">
      <c r="B13" s="776"/>
      <c r="C13" s="144"/>
      <c r="D13" s="578"/>
      <c r="E13" s="218">
        <v>420</v>
      </c>
      <c r="F13" s="1" t="s">
        <v>400</v>
      </c>
      <c r="G13" s="4">
        <v>500000</v>
      </c>
      <c r="H13" s="4">
        <v>500000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180000</v>
      </c>
      <c r="Q13" s="4">
        <v>500000</v>
      </c>
      <c r="R13" s="4">
        <v>680000</v>
      </c>
    </row>
    <row r="14" spans="2:18" ht="30">
      <c r="B14" s="776"/>
      <c r="C14" s="144"/>
      <c r="D14" s="578"/>
      <c r="E14" s="218">
        <v>421</v>
      </c>
      <c r="F14" s="14" t="s">
        <v>401</v>
      </c>
      <c r="G14" s="4">
        <v>2000000</v>
      </c>
      <c r="H14" s="4">
        <v>1955000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2000000</v>
      </c>
      <c r="R14" s="4">
        <v>1955000</v>
      </c>
    </row>
    <row r="15" spans="2:18">
      <c r="B15" s="776"/>
      <c r="C15" s="144"/>
      <c r="D15" s="578"/>
      <c r="E15" s="218">
        <v>423</v>
      </c>
      <c r="F15" s="1" t="s">
        <v>402</v>
      </c>
      <c r="G15" s="4">
        <v>100000</v>
      </c>
      <c r="H15" s="4">
        <v>100000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8000</v>
      </c>
      <c r="Q15" s="4">
        <v>100000</v>
      </c>
      <c r="R15" s="4">
        <v>108000</v>
      </c>
    </row>
    <row r="16" spans="2:18">
      <c r="B16" s="776"/>
      <c r="C16" s="144"/>
      <c r="D16" s="578"/>
      <c r="E16" s="218">
        <v>424</v>
      </c>
      <c r="F16" s="1" t="s">
        <v>403</v>
      </c>
      <c r="G16" s="4">
        <v>60000</v>
      </c>
      <c r="H16" s="4">
        <v>60000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60000</v>
      </c>
      <c r="R16" s="4">
        <v>60000</v>
      </c>
    </row>
    <row r="17" spans="2:18">
      <c r="B17" s="776"/>
      <c r="C17" s="144"/>
      <c r="D17" s="578"/>
      <c r="E17" s="218">
        <v>425</v>
      </c>
      <c r="F17" s="1" t="s">
        <v>404</v>
      </c>
      <c r="G17" s="4">
        <v>750000</v>
      </c>
      <c r="H17" s="4">
        <v>628000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973000</v>
      </c>
      <c r="Q17" s="4">
        <v>750000</v>
      </c>
      <c r="R17" s="4">
        <v>1601000</v>
      </c>
    </row>
    <row r="18" spans="2:18">
      <c r="B18" s="776"/>
      <c r="C18" s="144"/>
      <c r="D18" s="578"/>
      <c r="E18" s="218">
        <v>426</v>
      </c>
      <c r="F18" s="1" t="s">
        <v>405</v>
      </c>
      <c r="G18" s="4">
        <v>300000</v>
      </c>
      <c r="H18" s="4">
        <v>300000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300000</v>
      </c>
      <c r="R18" s="4">
        <v>300000</v>
      </c>
    </row>
    <row r="19" spans="2:18">
      <c r="B19" s="776"/>
      <c r="C19" s="162"/>
      <c r="D19" s="99">
        <v>46</v>
      </c>
      <c r="E19" s="98"/>
      <c r="F19" s="99" t="s">
        <v>396</v>
      </c>
      <c r="G19" s="103">
        <v>0</v>
      </c>
      <c r="H19" s="103">
        <f>SUM(H20:H21)</f>
        <v>167000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3">
        <f>SUM(R20:R21)</f>
        <v>167000</v>
      </c>
    </row>
    <row r="20" spans="2:18">
      <c r="B20" s="776"/>
      <c r="C20" s="144"/>
      <c r="D20" s="1"/>
      <c r="E20" s="218">
        <v>464</v>
      </c>
      <c r="F20" s="1" t="s">
        <v>423</v>
      </c>
      <c r="G20" s="4">
        <v>0</v>
      </c>
      <c r="H20" s="4">
        <v>45000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</row>
    <row r="21" spans="2:18">
      <c r="B21" s="776"/>
      <c r="C21" s="144"/>
      <c r="E21" s="218">
        <v>465</v>
      </c>
      <c r="F21" s="1" t="s">
        <v>424</v>
      </c>
      <c r="G21" s="4">
        <v>0</v>
      </c>
      <c r="H21" s="4">
        <v>122000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122000</v>
      </c>
    </row>
    <row r="22" spans="2:18" ht="30">
      <c r="B22" s="776"/>
      <c r="C22" s="155">
        <v>2</v>
      </c>
      <c r="D22" s="225"/>
      <c r="E22" s="194" t="s">
        <v>836</v>
      </c>
      <c r="F22" s="158"/>
      <c r="G22" s="102">
        <f>SUM(G23)</f>
        <v>20869000</v>
      </c>
      <c r="H22" s="102">
        <f>SUM(H24+H27+H34)</f>
        <v>19160000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f>SUM(P24+P27+P34)</f>
        <v>1161000</v>
      </c>
      <c r="Q22" s="102">
        <f>SUM(Q24+Q27+Q34)</f>
        <v>20869000</v>
      </c>
      <c r="R22" s="102">
        <f>SUM(R24+R27+R34)</f>
        <v>20321000</v>
      </c>
    </row>
    <row r="23" spans="2:18">
      <c r="B23" s="776"/>
      <c r="C23" s="144"/>
      <c r="D23" s="218">
        <v>20</v>
      </c>
      <c r="E23" s="1"/>
      <c r="F23" s="192" t="s">
        <v>837</v>
      </c>
      <c r="G23" s="4">
        <v>20869000</v>
      </c>
      <c r="H23" s="4">
        <v>19160000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1161000</v>
      </c>
      <c r="Q23" s="4">
        <v>20869000</v>
      </c>
      <c r="R23" s="4">
        <v>20321000</v>
      </c>
    </row>
    <row r="24" spans="2:18">
      <c r="B24" s="776"/>
      <c r="C24" s="162"/>
      <c r="D24" s="99">
        <v>40</v>
      </c>
      <c r="E24" s="201"/>
      <c r="F24" s="99" t="s">
        <v>391</v>
      </c>
      <c r="G24" s="103">
        <f>SUM(G25:G26)</f>
        <v>17159000</v>
      </c>
      <c r="H24" s="103">
        <f>SUM(H25:H26)</f>
        <v>15450000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17159000</v>
      </c>
      <c r="R24" s="103">
        <f>SUM(R25:R26)</f>
        <v>15450000</v>
      </c>
    </row>
    <row r="25" spans="2:18">
      <c r="B25" s="776"/>
      <c r="C25" s="144"/>
      <c r="D25" s="1"/>
      <c r="E25" s="218">
        <v>401</v>
      </c>
      <c r="F25" s="1" t="s">
        <v>399</v>
      </c>
      <c r="G25" s="4">
        <v>12526000</v>
      </c>
      <c r="H25" s="4">
        <v>11278000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12526000</v>
      </c>
      <c r="R25" s="4">
        <v>11278000</v>
      </c>
    </row>
    <row r="26" spans="2:18">
      <c r="B26" s="776"/>
      <c r="C26" s="144"/>
      <c r="D26" s="1"/>
      <c r="E26" s="218">
        <v>402</v>
      </c>
      <c r="F26" s="1" t="s">
        <v>361</v>
      </c>
      <c r="G26" s="4">
        <v>4633000</v>
      </c>
      <c r="H26" s="4">
        <v>4172000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4633000</v>
      </c>
      <c r="R26" s="4">
        <v>4172000</v>
      </c>
    </row>
    <row r="27" spans="2:18">
      <c r="B27" s="776"/>
      <c r="C27" s="162"/>
      <c r="D27" s="99">
        <v>42</v>
      </c>
      <c r="E27" s="99"/>
      <c r="F27" s="99" t="s">
        <v>394</v>
      </c>
      <c r="G27" s="103">
        <f>SUM(G28:G33)</f>
        <v>3710000</v>
      </c>
      <c r="H27" s="103">
        <f>SUM(H28:H33)</f>
        <v>3543000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f>SUM(P28:P33)</f>
        <v>1161000</v>
      </c>
      <c r="Q27" s="103">
        <f>SUM(Q28:Q33)</f>
        <v>3710000</v>
      </c>
      <c r="R27" s="103">
        <f>SUM(R28:R33)</f>
        <v>4704000</v>
      </c>
    </row>
    <row r="28" spans="2:18">
      <c r="B28" s="776"/>
      <c r="C28" s="144"/>
      <c r="D28" s="1"/>
      <c r="E28" s="218">
        <v>420</v>
      </c>
      <c r="F28" s="1" t="s">
        <v>400</v>
      </c>
      <c r="G28" s="4">
        <v>500000</v>
      </c>
      <c r="H28" s="4">
        <v>500000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180000</v>
      </c>
      <c r="Q28" s="4">
        <v>500000</v>
      </c>
      <c r="R28" s="4">
        <v>680000</v>
      </c>
    </row>
    <row r="29" spans="2:18" ht="30">
      <c r="B29" s="776"/>
      <c r="C29" s="144"/>
      <c r="D29" s="1"/>
      <c r="E29" s="218">
        <v>421</v>
      </c>
      <c r="F29" s="14" t="s">
        <v>401</v>
      </c>
      <c r="G29" s="4">
        <v>2000000</v>
      </c>
      <c r="H29" s="4">
        <v>1955000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2000000</v>
      </c>
      <c r="R29" s="4">
        <v>1955000</v>
      </c>
    </row>
    <row r="30" spans="2:18">
      <c r="B30" s="776"/>
      <c r="C30" s="144"/>
      <c r="D30" s="1"/>
      <c r="E30" s="218">
        <v>423</v>
      </c>
      <c r="F30" s="1" t="s">
        <v>402</v>
      </c>
      <c r="G30" s="4">
        <v>100000</v>
      </c>
      <c r="H30" s="4">
        <v>100000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8000</v>
      </c>
      <c r="Q30" s="4">
        <v>100000</v>
      </c>
      <c r="R30" s="4">
        <v>108000</v>
      </c>
    </row>
    <row r="31" spans="2:18">
      <c r="B31" s="776"/>
      <c r="C31" s="144"/>
      <c r="D31" s="1"/>
      <c r="E31" s="218">
        <v>424</v>
      </c>
      <c r="F31" s="1" t="s">
        <v>403</v>
      </c>
      <c r="G31" s="4">
        <v>60000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60000</v>
      </c>
      <c r="R31" s="4">
        <v>60000</v>
      </c>
    </row>
    <row r="32" spans="2:18">
      <c r="B32" s="776"/>
      <c r="C32" s="144"/>
      <c r="D32" s="1"/>
      <c r="E32" s="218">
        <v>425</v>
      </c>
      <c r="F32" s="1" t="s">
        <v>404</v>
      </c>
      <c r="G32" s="4">
        <v>750000</v>
      </c>
      <c r="H32" s="4">
        <v>628000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973000</v>
      </c>
      <c r="Q32" s="4">
        <v>750000</v>
      </c>
      <c r="R32" s="4">
        <v>1601000</v>
      </c>
    </row>
    <row r="33" spans="2:18">
      <c r="B33" s="776"/>
      <c r="C33" s="144"/>
      <c r="D33" s="1"/>
      <c r="E33" s="218">
        <v>426</v>
      </c>
      <c r="F33" s="1" t="s">
        <v>405</v>
      </c>
      <c r="G33" s="4">
        <v>300000</v>
      </c>
      <c r="H33" s="4">
        <v>300000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300000</v>
      </c>
      <c r="R33" s="4">
        <v>300000</v>
      </c>
    </row>
    <row r="34" spans="2:18">
      <c r="B34" s="776"/>
      <c r="C34" s="162"/>
      <c r="D34" s="99">
        <v>46</v>
      </c>
      <c r="E34" s="98"/>
      <c r="F34" s="99" t="s">
        <v>396</v>
      </c>
      <c r="G34" s="103">
        <v>0</v>
      </c>
      <c r="H34" s="103">
        <f>SUM(H35:H36)</f>
        <v>167000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v>0</v>
      </c>
      <c r="R34" s="103">
        <f>SUM(R35:R36)</f>
        <v>167000</v>
      </c>
    </row>
    <row r="35" spans="2:18">
      <c r="B35" s="776"/>
      <c r="C35" s="144"/>
      <c r="D35" s="1"/>
      <c r="E35" s="218">
        <v>464</v>
      </c>
      <c r="F35" s="1" t="s">
        <v>423</v>
      </c>
      <c r="G35" s="4">
        <v>0</v>
      </c>
      <c r="H35" s="4">
        <v>45000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45000</v>
      </c>
    </row>
    <row r="36" spans="2:18" ht="15.75" thickBot="1">
      <c r="B36" s="776"/>
      <c r="C36" s="144"/>
      <c r="D36" s="1"/>
      <c r="E36" s="218">
        <v>465</v>
      </c>
      <c r="F36" s="1" t="s">
        <v>424</v>
      </c>
      <c r="G36" s="4">
        <v>0</v>
      </c>
      <c r="H36" s="4">
        <v>122000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122000</v>
      </c>
    </row>
    <row r="37" spans="2:18" ht="15.75" thickBot="1">
      <c r="B37" s="776"/>
      <c r="C37" s="775" t="s">
        <v>604</v>
      </c>
      <c r="D37" s="754"/>
      <c r="E37" s="777" t="s">
        <v>459</v>
      </c>
      <c r="F37" s="778"/>
      <c r="G37" s="193">
        <f>SUM(G24+G27+G34)</f>
        <v>20869000</v>
      </c>
      <c r="H37" s="164">
        <f>SUM(H24+H27+H34)</f>
        <v>19160000</v>
      </c>
      <c r="I37" s="164">
        <f>SUM(I18+I21+I31+I34)</f>
        <v>0</v>
      </c>
      <c r="J37" s="164">
        <f>SUM(J18+J21+J31+J34)</f>
        <v>0</v>
      </c>
      <c r="K37" s="164">
        <v>0</v>
      </c>
      <c r="L37" s="164">
        <v>0</v>
      </c>
      <c r="M37" s="164">
        <v>0</v>
      </c>
      <c r="N37" s="164">
        <v>0</v>
      </c>
      <c r="O37" s="164">
        <f>SUM(O18+O21+O31+O34)</f>
        <v>0</v>
      </c>
      <c r="P37" s="164">
        <f>SUM(P24+P27+P34)</f>
        <v>1161000</v>
      </c>
      <c r="Q37" s="164">
        <f>SUM(Q24+Q27+Q34)</f>
        <v>20869000</v>
      </c>
      <c r="R37" s="165">
        <f>SUM(R24+R27+R34)</f>
        <v>20321000</v>
      </c>
    </row>
  </sheetData>
  <mergeCells count="15">
    <mergeCell ref="C37:D37"/>
    <mergeCell ref="E37:F37"/>
    <mergeCell ref="B7:B3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D28"/>
  <sheetViews>
    <sheetView workbookViewId="0">
      <selection activeCell="C22" sqref="C22"/>
    </sheetView>
  </sheetViews>
  <sheetFormatPr defaultRowHeight="15"/>
  <cols>
    <col min="2" max="2" width="37.140625" customWidth="1"/>
    <col min="3" max="3" width="27.140625" customWidth="1"/>
    <col min="4" max="4" width="24.85546875" customWidth="1"/>
  </cols>
  <sheetData>
    <row r="3" spans="2:4">
      <c r="B3" s="608" t="s">
        <v>1700</v>
      </c>
      <c r="C3" s="607" t="s">
        <v>0</v>
      </c>
      <c r="D3" s="607" t="s">
        <v>1</v>
      </c>
    </row>
    <row r="4" spans="2:4">
      <c r="B4" s="603" t="s">
        <v>1677</v>
      </c>
      <c r="C4" s="102">
        <f>SUM(C5+C8+C9+C10)</f>
        <v>163280000000</v>
      </c>
      <c r="D4" s="102">
        <f>SUM(D5+D8+D9+D10)</f>
        <v>166842000000</v>
      </c>
    </row>
    <row r="5" spans="2:4" ht="15" customHeight="1">
      <c r="B5" s="605" t="s">
        <v>1678</v>
      </c>
      <c r="C5" s="606">
        <f>SUM(C6:C7)</f>
        <v>137672000000</v>
      </c>
      <c r="D5" s="402">
        <f>SUM(D6:D7)</f>
        <v>142527000000</v>
      </c>
    </row>
    <row r="6" spans="2:4">
      <c r="B6" s="438" t="s">
        <v>1679</v>
      </c>
      <c r="C6" s="4">
        <v>88955000000</v>
      </c>
      <c r="D6" s="4">
        <v>95338000000</v>
      </c>
    </row>
    <row r="7" spans="2:4">
      <c r="B7" s="438" t="s">
        <v>1680</v>
      </c>
      <c r="C7" s="4">
        <v>48717000000</v>
      </c>
      <c r="D7" s="4">
        <v>47189000000</v>
      </c>
    </row>
    <row r="8" spans="2:4" ht="15" customHeight="1">
      <c r="B8" s="605" t="s">
        <v>1681</v>
      </c>
      <c r="C8" s="402">
        <v>17078000000</v>
      </c>
      <c r="D8" s="402">
        <v>16433000000</v>
      </c>
    </row>
    <row r="9" spans="2:4" ht="15" customHeight="1">
      <c r="B9" s="605" t="s">
        <v>1682</v>
      </c>
      <c r="C9" s="402">
        <v>4152000000</v>
      </c>
      <c r="D9" s="402">
        <v>2880000000</v>
      </c>
    </row>
    <row r="10" spans="2:4">
      <c r="B10" s="605" t="s">
        <v>725</v>
      </c>
      <c r="C10" s="402">
        <v>4378000000</v>
      </c>
      <c r="D10" s="402">
        <v>5002000000</v>
      </c>
    </row>
    <row r="11" spans="2:4">
      <c r="B11" s="603" t="s">
        <v>1683</v>
      </c>
      <c r="C11" s="102">
        <f>SUM(C12+C19)</f>
        <v>181777000000</v>
      </c>
      <c r="D11" s="102">
        <f>SUM(D12+D19)</f>
        <v>186981000000</v>
      </c>
    </row>
    <row r="12" spans="2:4">
      <c r="B12" s="605" t="s">
        <v>1684</v>
      </c>
      <c r="C12" s="402">
        <f>SUM(C13:C18)</f>
        <v>160569000000</v>
      </c>
      <c r="D12" s="402">
        <f>SUM(D13:D18)</f>
        <v>164747000000</v>
      </c>
    </row>
    <row r="13" spans="2:4">
      <c r="B13" s="438" t="s">
        <v>1685</v>
      </c>
      <c r="C13" s="4">
        <v>24451000000</v>
      </c>
      <c r="D13" s="4">
        <v>25082000000</v>
      </c>
    </row>
    <row r="14" spans="2:4">
      <c r="B14" s="438" t="s">
        <v>1686</v>
      </c>
      <c r="C14" s="4">
        <v>18690000000</v>
      </c>
      <c r="D14" s="4">
        <v>19766000000</v>
      </c>
    </row>
    <row r="15" spans="2:4">
      <c r="B15" s="438" t="s">
        <v>1687</v>
      </c>
      <c r="C15" s="4">
        <v>16278000000</v>
      </c>
      <c r="D15" s="4">
        <v>16343000000</v>
      </c>
    </row>
    <row r="16" spans="2:4">
      <c r="B16" s="438" t="s">
        <v>1688</v>
      </c>
      <c r="C16" s="4">
        <v>12523000000</v>
      </c>
      <c r="D16" s="4">
        <v>14011000000</v>
      </c>
    </row>
    <row r="17" spans="2:4">
      <c r="B17" s="438" t="s">
        <v>1689</v>
      </c>
      <c r="C17" s="4">
        <v>82645000000</v>
      </c>
      <c r="D17" s="4">
        <v>83093000000</v>
      </c>
    </row>
    <row r="18" spans="2:4">
      <c r="B18" s="438" t="s">
        <v>1690</v>
      </c>
      <c r="C18" s="4">
        <v>5982000000</v>
      </c>
      <c r="D18" s="4">
        <v>6452000000</v>
      </c>
    </row>
    <row r="19" spans="2:4">
      <c r="B19" s="605" t="s">
        <v>1691</v>
      </c>
      <c r="C19" s="402">
        <v>21208000000</v>
      </c>
      <c r="D19" s="402">
        <v>22234000000</v>
      </c>
    </row>
    <row r="20" spans="2:4">
      <c r="B20" s="158" t="s">
        <v>1692</v>
      </c>
      <c r="C20" s="102">
        <v>-18497000000</v>
      </c>
      <c r="D20" s="102">
        <v>-20139000000</v>
      </c>
    </row>
    <row r="21" spans="2:4">
      <c r="B21" s="158" t="s">
        <v>1693</v>
      </c>
      <c r="C21" s="102">
        <f>SUM(C22-C26)</f>
        <v>18497000000</v>
      </c>
      <c r="D21" s="102">
        <f>SUM(D22-D26)</f>
        <v>20139000000</v>
      </c>
    </row>
    <row r="22" spans="2:4">
      <c r="B22" s="602" t="s">
        <v>9</v>
      </c>
      <c r="C22" s="402">
        <f>SUM(C23:C25)</f>
        <v>44667000000</v>
      </c>
      <c r="D22" s="402">
        <f>SUM(D23:D25)</f>
        <v>48958000000</v>
      </c>
    </row>
    <row r="23" spans="2:4">
      <c r="B23" s="438" t="s">
        <v>1694</v>
      </c>
      <c r="C23" s="4">
        <v>5187000000</v>
      </c>
      <c r="D23" s="4">
        <v>23596000000</v>
      </c>
    </row>
    <row r="24" spans="2:4">
      <c r="B24" s="438" t="s">
        <v>1695</v>
      </c>
      <c r="C24" s="4">
        <v>16159000000</v>
      </c>
      <c r="D24" s="4">
        <v>4339000000</v>
      </c>
    </row>
    <row r="25" spans="2:4">
      <c r="B25" s="438" t="s">
        <v>1696</v>
      </c>
      <c r="C25" s="4">
        <v>23321000000</v>
      </c>
      <c r="D25" s="4">
        <v>21023000000</v>
      </c>
    </row>
    <row r="26" spans="2:4">
      <c r="B26" s="602" t="s">
        <v>1697</v>
      </c>
      <c r="C26" s="402">
        <f>SUM(C27:C28)</f>
        <v>26170000000</v>
      </c>
      <c r="D26" s="402">
        <f>SUM(D27:D28)</f>
        <v>28819000000</v>
      </c>
    </row>
    <row r="27" spans="2:4">
      <c r="B27" s="438" t="s">
        <v>1698</v>
      </c>
      <c r="C27" s="4">
        <v>20001000000</v>
      </c>
      <c r="D27" s="4">
        <v>22664000000</v>
      </c>
    </row>
    <row r="28" spans="2:4">
      <c r="B28" s="438" t="s">
        <v>1699</v>
      </c>
      <c r="C28" s="4">
        <v>6169000000</v>
      </c>
      <c r="D28" s="4">
        <v>6155000000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2:R41"/>
  <sheetViews>
    <sheetView workbookViewId="0">
      <selection activeCell="C2" sqref="C2"/>
    </sheetView>
  </sheetViews>
  <sheetFormatPr defaultRowHeight="15"/>
  <cols>
    <col min="2" max="2" width="12.140625" customWidth="1"/>
    <col min="3" max="3" width="14.42578125" customWidth="1"/>
    <col min="4" max="4" width="13.140625" customWidth="1"/>
    <col min="5" max="5" width="16.7109375" customWidth="1"/>
    <col min="6" max="6" width="36.140625" customWidth="1"/>
    <col min="7" max="7" width="18.5703125" customWidth="1"/>
    <col min="8" max="8" width="17.28515625" customWidth="1"/>
    <col min="9" max="9" width="16.42578125" customWidth="1"/>
    <col min="10" max="10" width="16.7109375" customWidth="1"/>
    <col min="11" max="11" width="17.28515625" customWidth="1"/>
    <col min="12" max="13" width="16.140625" customWidth="1"/>
    <col min="14" max="14" width="15.85546875" customWidth="1"/>
    <col min="15" max="15" width="17.140625" customWidth="1"/>
    <col min="16" max="16" width="17.42578125" customWidth="1"/>
    <col min="17" max="17" width="16.5703125" customWidth="1"/>
    <col min="18" max="18" width="17" customWidth="1"/>
  </cols>
  <sheetData>
    <row r="2" spans="2:18" ht="15" customHeight="1">
      <c r="B2" s="642" t="s">
        <v>460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54" t="s">
        <v>356</v>
      </c>
      <c r="H5" s="154" t="s">
        <v>444</v>
      </c>
      <c r="I5" s="154" t="s">
        <v>358</v>
      </c>
      <c r="J5" s="154" t="s">
        <v>444</v>
      </c>
      <c r="K5" s="154" t="s">
        <v>356</v>
      </c>
      <c r="L5" s="154" t="s">
        <v>444</v>
      </c>
      <c r="M5" s="154" t="s">
        <v>356</v>
      </c>
      <c r="N5" s="154" t="s">
        <v>444</v>
      </c>
      <c r="O5" s="154" t="s">
        <v>356</v>
      </c>
      <c r="P5" s="154" t="s">
        <v>444</v>
      </c>
      <c r="Q5" s="154" t="s">
        <v>356</v>
      </c>
      <c r="R5" s="154" t="s">
        <v>444</v>
      </c>
    </row>
    <row r="6" spans="2:18">
      <c r="B6" s="157">
        <v>2006</v>
      </c>
      <c r="C6" s="796" t="s">
        <v>460</v>
      </c>
      <c r="D6" s="796"/>
      <c r="E6" s="796"/>
      <c r="F6" s="79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776"/>
      <c r="C7" s="150">
        <v>2</v>
      </c>
      <c r="D7" s="33"/>
      <c r="E7" s="36"/>
      <c r="F7" s="33" t="s">
        <v>838</v>
      </c>
      <c r="G7" s="34">
        <f>SUM(G9+G12+G19)</f>
        <v>18534000</v>
      </c>
      <c r="H7" s="34">
        <f>SUM(H9+H12+H19)</f>
        <v>17844000</v>
      </c>
      <c r="I7" s="34">
        <f>SUM(I9+I12+I19)</f>
        <v>5300000</v>
      </c>
      <c r="J7" s="34">
        <f>SUM(J9+J12+J19)</f>
        <v>5300000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f>SUM(P9+P12+P19)</f>
        <v>18576000</v>
      </c>
      <c r="Q7" s="34">
        <f>SUM(Q9+Q12+Q19)</f>
        <v>23834000</v>
      </c>
      <c r="R7" s="34">
        <f>SUM(R9+R12+R19)</f>
        <v>41720000</v>
      </c>
    </row>
    <row r="8" spans="2:18">
      <c r="B8" s="776"/>
      <c r="C8" s="166"/>
      <c r="D8" s="2">
        <v>20</v>
      </c>
      <c r="E8" s="1"/>
      <c r="F8" s="1" t="s">
        <v>838</v>
      </c>
      <c r="G8" s="4">
        <v>18534000</v>
      </c>
      <c r="H8" s="4">
        <v>17844000</v>
      </c>
      <c r="I8" s="4">
        <v>5300000</v>
      </c>
      <c r="J8" s="4">
        <v>5300000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18576000</v>
      </c>
      <c r="Q8" s="4">
        <v>23834000</v>
      </c>
      <c r="R8" s="4">
        <v>41720000</v>
      </c>
    </row>
    <row r="9" spans="2:18">
      <c r="B9" s="776"/>
      <c r="C9" s="162"/>
      <c r="D9" s="99">
        <v>40</v>
      </c>
      <c r="E9" s="98"/>
      <c r="F9" s="99" t="s">
        <v>391</v>
      </c>
      <c r="G9" s="103">
        <f>SUM(G10:G11)</f>
        <v>15574000</v>
      </c>
      <c r="H9" s="103">
        <f>SUM(H10:H11)</f>
        <v>14574000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15574000</v>
      </c>
      <c r="R9" s="103">
        <f>SUM(R10:R11)</f>
        <v>14574000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11369000</v>
      </c>
      <c r="H10" s="4">
        <v>10624000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11369000</v>
      </c>
      <c r="R10" s="4">
        <v>10624000</v>
      </c>
    </row>
    <row r="11" spans="2:18">
      <c r="B11" s="776"/>
      <c r="C11" s="166"/>
      <c r="D11" s="1"/>
      <c r="E11" s="2">
        <v>402</v>
      </c>
      <c r="F11" s="1" t="s">
        <v>361</v>
      </c>
      <c r="G11" s="4">
        <v>4205000</v>
      </c>
      <c r="H11" s="4">
        <v>3950000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4205000</v>
      </c>
      <c r="R11" s="4">
        <v>3950000</v>
      </c>
    </row>
    <row r="12" spans="2:18">
      <c r="B12" s="776"/>
      <c r="C12" s="162"/>
      <c r="D12" s="645">
        <v>42</v>
      </c>
      <c r="E12" s="201"/>
      <c r="F12" s="99" t="s">
        <v>394</v>
      </c>
      <c r="G12" s="103">
        <f>SUM(G13:G18)</f>
        <v>2960000</v>
      </c>
      <c r="H12" s="103">
        <f>SUM(H13:H18)</f>
        <v>3270000</v>
      </c>
      <c r="I12" s="103">
        <f>SUM(I13:I18)</f>
        <v>5100000</v>
      </c>
      <c r="J12" s="103">
        <f>SUM(J13:J18)</f>
        <v>5100000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f>SUM(P13:P18)</f>
        <v>15841000</v>
      </c>
      <c r="Q12" s="103">
        <f>SUM(Q13:Q18)</f>
        <v>8060000</v>
      </c>
      <c r="R12" s="103">
        <f>SUM(R13:R18)</f>
        <v>24211000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140000</v>
      </c>
      <c r="H13" s="4">
        <v>210000</v>
      </c>
      <c r="I13" s="4">
        <v>1650000</v>
      </c>
      <c r="J13" s="4">
        <v>1650000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529000</v>
      </c>
      <c r="Q13" s="4">
        <v>1790000</v>
      </c>
      <c r="R13" s="4">
        <v>2389000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1850000</v>
      </c>
      <c r="H14" s="4">
        <v>1850000</v>
      </c>
      <c r="I14" s="4">
        <v>1050000</v>
      </c>
      <c r="J14" s="4">
        <v>1050000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2900000</v>
      </c>
      <c r="R14" s="4">
        <v>2900000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150000</v>
      </c>
      <c r="H15" s="4">
        <v>250000</v>
      </c>
      <c r="I15" s="4">
        <v>500000</v>
      </c>
      <c r="J15" s="4">
        <v>500000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650000</v>
      </c>
      <c r="R15" s="4">
        <v>750000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120000</v>
      </c>
      <c r="H16" s="4">
        <v>200000</v>
      </c>
      <c r="I16" s="4">
        <v>300000</v>
      </c>
      <c r="J16" s="4">
        <v>300000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420000</v>
      </c>
      <c r="R16" s="4">
        <v>500000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500000</v>
      </c>
      <c r="H17" s="4">
        <v>500000</v>
      </c>
      <c r="I17" s="4">
        <v>800000</v>
      </c>
      <c r="J17" s="4">
        <v>800000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13932000</v>
      </c>
      <c r="Q17" s="4">
        <v>1300000</v>
      </c>
      <c r="R17" s="4">
        <v>15232000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200000</v>
      </c>
      <c r="H18" s="4">
        <v>260000</v>
      </c>
      <c r="I18" s="4">
        <v>800000</v>
      </c>
      <c r="J18" s="4">
        <v>800000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1380000</v>
      </c>
      <c r="Q18" s="4">
        <v>1000000</v>
      </c>
      <c r="R18" s="4">
        <v>2440000</v>
      </c>
    </row>
    <row r="19" spans="2:18">
      <c r="B19" s="776"/>
      <c r="C19" s="162"/>
      <c r="D19" s="99">
        <v>48</v>
      </c>
      <c r="E19" s="98"/>
      <c r="F19" s="99" t="s">
        <v>430</v>
      </c>
      <c r="G19" s="103">
        <v>0</v>
      </c>
      <c r="H19" s="103">
        <v>0</v>
      </c>
      <c r="I19" s="103">
        <f>SUM(I20:I23)</f>
        <v>200000</v>
      </c>
      <c r="J19" s="103">
        <f>SUM(J20:J23)</f>
        <v>200000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f>SUM(P20:P23)</f>
        <v>2735000</v>
      </c>
      <c r="Q19" s="103">
        <f>SUM(Q20:Q23)</f>
        <v>200000</v>
      </c>
      <c r="R19" s="103">
        <f>SUM(R20:R23)</f>
        <v>2935000</v>
      </c>
    </row>
    <row r="20" spans="2:18">
      <c r="B20" s="776"/>
      <c r="C20" s="166"/>
      <c r="D20" s="578"/>
      <c r="E20" s="2">
        <v>480</v>
      </c>
      <c r="F20" s="1" t="s">
        <v>431</v>
      </c>
      <c r="G20" s="4">
        <v>0</v>
      </c>
      <c r="H20" s="4">
        <v>0</v>
      </c>
      <c r="I20" s="4">
        <v>100000</v>
      </c>
      <c r="J20" s="4">
        <v>100000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210000</v>
      </c>
      <c r="Q20" s="4">
        <v>100000</v>
      </c>
      <c r="R20" s="4">
        <v>310000</v>
      </c>
    </row>
    <row r="21" spans="2:18">
      <c r="B21" s="776"/>
      <c r="C21" s="166"/>
      <c r="D21" s="578"/>
      <c r="E21" s="2">
        <v>483</v>
      </c>
      <c r="F21" s="1" t="s">
        <v>434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1085000</v>
      </c>
      <c r="Q21" s="4">
        <v>0</v>
      </c>
      <c r="R21" s="4">
        <v>1085000</v>
      </c>
    </row>
    <row r="22" spans="2:18">
      <c r="B22" s="776"/>
      <c r="C22" s="166"/>
      <c r="D22" s="578"/>
      <c r="E22" s="2">
        <v>485</v>
      </c>
      <c r="F22" s="1" t="s">
        <v>436</v>
      </c>
      <c r="G22" s="4">
        <v>0</v>
      </c>
      <c r="H22" s="4">
        <v>0</v>
      </c>
      <c r="I22" s="4">
        <v>100000</v>
      </c>
      <c r="J22" s="4">
        <v>100000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100000</v>
      </c>
      <c r="R22" s="4">
        <v>100000</v>
      </c>
    </row>
    <row r="23" spans="2:18">
      <c r="B23" s="776"/>
      <c r="C23" s="166"/>
      <c r="D23" s="578"/>
      <c r="E23" s="2">
        <v>486</v>
      </c>
      <c r="F23" s="1" t="s">
        <v>437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1440000</v>
      </c>
      <c r="Q23" s="4">
        <v>0</v>
      </c>
      <c r="R23" s="4">
        <v>1440000</v>
      </c>
    </row>
    <row r="24" spans="2:18">
      <c r="B24" s="776"/>
      <c r="C24" s="150">
        <v>2</v>
      </c>
      <c r="D24" s="33"/>
      <c r="E24" s="36"/>
      <c r="F24" s="33" t="s">
        <v>838</v>
      </c>
      <c r="G24" s="34">
        <f>SUM(G26+G29+G36)</f>
        <v>18534000</v>
      </c>
      <c r="H24" s="34">
        <f>SUM(H26+H29+H36)</f>
        <v>17844000</v>
      </c>
      <c r="I24" s="34">
        <f>SUM(I26+I29+I36)</f>
        <v>5300000</v>
      </c>
      <c r="J24" s="34">
        <f>SUM(J26+J29+J36)</f>
        <v>5300000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f>SUM(P26+P29+P36)</f>
        <v>18576000</v>
      </c>
      <c r="Q24" s="34">
        <f>SUM(Q26+Q29+Q36)</f>
        <v>23834000</v>
      </c>
      <c r="R24" s="34">
        <f>SUM(R26+R29+R36)</f>
        <v>41720000</v>
      </c>
    </row>
    <row r="25" spans="2:18">
      <c r="B25" s="776"/>
      <c r="C25" s="166"/>
      <c r="D25" s="2">
        <v>20</v>
      </c>
      <c r="E25" s="1"/>
      <c r="F25" s="1" t="s">
        <v>838</v>
      </c>
      <c r="G25" s="4">
        <v>18534000</v>
      </c>
      <c r="H25" s="4">
        <v>17844000</v>
      </c>
      <c r="I25" s="4">
        <v>5300000</v>
      </c>
      <c r="J25" s="4">
        <v>5300000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18576000</v>
      </c>
      <c r="Q25" s="4">
        <v>23834000</v>
      </c>
      <c r="R25" s="4">
        <v>41720000</v>
      </c>
    </row>
    <row r="26" spans="2:18">
      <c r="B26" s="776"/>
      <c r="C26" s="162"/>
      <c r="D26" s="99">
        <v>40</v>
      </c>
      <c r="E26" s="98"/>
      <c r="F26" s="99" t="s">
        <v>391</v>
      </c>
      <c r="G26" s="103">
        <f>SUM(G27:G28)</f>
        <v>15574000</v>
      </c>
      <c r="H26" s="103">
        <f>SUM(H27:H28)</f>
        <v>14574000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SUM(Q27:Q28)</f>
        <v>15574000</v>
      </c>
      <c r="R26" s="103">
        <f>SUM(R27:R28)</f>
        <v>14574000</v>
      </c>
    </row>
    <row r="27" spans="2:18">
      <c r="B27" s="776"/>
      <c r="C27" s="166"/>
      <c r="D27" s="1"/>
      <c r="E27" s="2">
        <v>401</v>
      </c>
      <c r="F27" s="1" t="s">
        <v>399</v>
      </c>
      <c r="G27" s="4">
        <v>11369000</v>
      </c>
      <c r="H27" s="4">
        <v>10624000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11369000</v>
      </c>
      <c r="R27" s="4">
        <v>10624000</v>
      </c>
    </row>
    <row r="28" spans="2:18">
      <c r="B28" s="776"/>
      <c r="C28" s="166"/>
      <c r="D28" s="1"/>
      <c r="E28" s="2">
        <v>402</v>
      </c>
      <c r="F28" s="1" t="s">
        <v>361</v>
      </c>
      <c r="G28" s="4">
        <v>4205000</v>
      </c>
      <c r="H28" s="4">
        <v>3950000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4205000</v>
      </c>
      <c r="R28" s="4">
        <v>3950000</v>
      </c>
    </row>
    <row r="29" spans="2:18">
      <c r="B29" s="776"/>
      <c r="C29" s="162"/>
      <c r="D29" s="646">
        <v>42</v>
      </c>
      <c r="E29" s="98"/>
      <c r="F29" s="99" t="s">
        <v>394</v>
      </c>
      <c r="G29" s="103">
        <f>SUM(G30:G35)</f>
        <v>2960000</v>
      </c>
      <c r="H29" s="103">
        <f>SUM(H30:H35)</f>
        <v>3270000</v>
      </c>
      <c r="I29" s="103">
        <f>SUM(I30:I35)</f>
        <v>5100000</v>
      </c>
      <c r="J29" s="103">
        <f>SUM(J30:J35)</f>
        <v>5100000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f>SUM(P30:P35)</f>
        <v>15841000</v>
      </c>
      <c r="Q29" s="103">
        <f>SUM(Q30:Q35)</f>
        <v>8060000</v>
      </c>
      <c r="R29" s="103">
        <f>SUM(R30:R35)</f>
        <v>24211000</v>
      </c>
    </row>
    <row r="30" spans="2:18">
      <c r="B30" s="776"/>
      <c r="C30" s="166"/>
      <c r="D30" s="1"/>
      <c r="E30" s="2">
        <v>420</v>
      </c>
      <c r="F30" s="1" t="s">
        <v>400</v>
      </c>
      <c r="G30" s="4">
        <v>140000</v>
      </c>
      <c r="H30" s="4">
        <v>210000</v>
      </c>
      <c r="I30" s="4">
        <v>1650000</v>
      </c>
      <c r="J30" s="4">
        <v>1650000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529000</v>
      </c>
      <c r="Q30" s="4">
        <v>1790000</v>
      </c>
      <c r="R30" s="4">
        <v>2389000</v>
      </c>
    </row>
    <row r="31" spans="2:18" ht="30">
      <c r="B31" s="776"/>
      <c r="C31" s="166"/>
      <c r="D31" s="1"/>
      <c r="E31" s="2">
        <v>421</v>
      </c>
      <c r="F31" s="14" t="s">
        <v>401</v>
      </c>
      <c r="G31" s="4">
        <v>1850000</v>
      </c>
      <c r="H31" s="4">
        <v>1850000</v>
      </c>
      <c r="I31" s="4">
        <v>1050000</v>
      </c>
      <c r="J31" s="4">
        <v>1050000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2900000</v>
      </c>
      <c r="R31" s="4">
        <v>2900000</v>
      </c>
    </row>
    <row r="32" spans="2:18">
      <c r="B32" s="776"/>
      <c r="C32" s="166"/>
      <c r="D32" s="1"/>
      <c r="E32" s="2">
        <v>423</v>
      </c>
      <c r="F32" s="1" t="s">
        <v>402</v>
      </c>
      <c r="G32" s="4">
        <v>150000</v>
      </c>
      <c r="H32" s="4">
        <v>250000</v>
      </c>
      <c r="I32" s="4">
        <v>500000</v>
      </c>
      <c r="J32" s="4">
        <v>500000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650000</v>
      </c>
      <c r="R32" s="4">
        <v>750000</v>
      </c>
    </row>
    <row r="33" spans="2:18">
      <c r="B33" s="776"/>
      <c r="C33" s="166"/>
      <c r="D33" s="1"/>
      <c r="E33" s="2">
        <v>424</v>
      </c>
      <c r="F33" s="1" t="s">
        <v>403</v>
      </c>
      <c r="G33" s="4">
        <v>120000</v>
      </c>
      <c r="H33" s="4">
        <v>200000</v>
      </c>
      <c r="I33" s="4">
        <v>300000</v>
      </c>
      <c r="J33" s="4">
        <v>300000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420000</v>
      </c>
      <c r="R33" s="4">
        <v>500000</v>
      </c>
    </row>
    <row r="34" spans="2:18">
      <c r="B34" s="776"/>
      <c r="C34" s="166"/>
      <c r="D34" s="1"/>
      <c r="E34" s="2">
        <v>425</v>
      </c>
      <c r="F34" s="1" t="s">
        <v>404</v>
      </c>
      <c r="G34" s="4">
        <v>500000</v>
      </c>
      <c r="H34" s="4">
        <v>500000</v>
      </c>
      <c r="I34" s="4">
        <v>800000</v>
      </c>
      <c r="J34" s="4">
        <v>800000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13932000</v>
      </c>
      <c r="Q34" s="4">
        <v>1300000</v>
      </c>
      <c r="R34" s="4">
        <v>15232000</v>
      </c>
    </row>
    <row r="35" spans="2:18">
      <c r="B35" s="776"/>
      <c r="C35" s="166"/>
      <c r="D35" s="1"/>
      <c r="E35" s="2">
        <v>426</v>
      </c>
      <c r="F35" s="1" t="s">
        <v>405</v>
      </c>
      <c r="G35" s="4">
        <v>200000</v>
      </c>
      <c r="H35" s="4">
        <v>260000</v>
      </c>
      <c r="I35" s="4">
        <v>800000</v>
      </c>
      <c r="J35" s="4">
        <v>800000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1380000</v>
      </c>
      <c r="Q35" s="4">
        <v>1000000</v>
      </c>
      <c r="R35" s="4">
        <v>2440000</v>
      </c>
    </row>
    <row r="36" spans="2:18">
      <c r="B36" s="776"/>
      <c r="C36" s="162"/>
      <c r="D36" s="99">
        <v>48</v>
      </c>
      <c r="E36" s="98"/>
      <c r="F36" s="99" t="s">
        <v>430</v>
      </c>
      <c r="G36" s="103">
        <v>0</v>
      </c>
      <c r="H36" s="103">
        <v>0</v>
      </c>
      <c r="I36" s="103">
        <f>SUM(I37:I40)</f>
        <v>200000</v>
      </c>
      <c r="J36" s="103">
        <f>SUM(J37:J40)</f>
        <v>200000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f>SUM(P37:P40)</f>
        <v>2735000</v>
      </c>
      <c r="Q36" s="103">
        <f>SUM(Q37:Q40)</f>
        <v>200000</v>
      </c>
      <c r="R36" s="103">
        <f>SUM(R37:R40)</f>
        <v>2935000</v>
      </c>
    </row>
    <row r="37" spans="2:18">
      <c r="B37" s="776"/>
      <c r="C37" s="166"/>
      <c r="D37" s="1"/>
      <c r="E37" s="2">
        <v>480</v>
      </c>
      <c r="F37" s="1" t="s">
        <v>431</v>
      </c>
      <c r="G37" s="4">
        <v>0</v>
      </c>
      <c r="H37" s="4">
        <v>0</v>
      </c>
      <c r="I37" s="4">
        <v>100000</v>
      </c>
      <c r="J37" s="4">
        <v>100000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210000</v>
      </c>
      <c r="Q37" s="4">
        <v>100000</v>
      </c>
      <c r="R37" s="4">
        <v>310000</v>
      </c>
    </row>
    <row r="38" spans="2:18">
      <c r="B38" s="776"/>
      <c r="C38" s="166"/>
      <c r="D38" s="1"/>
      <c r="E38" s="2">
        <v>483</v>
      </c>
      <c r="F38" s="1" t="s">
        <v>434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1085000</v>
      </c>
      <c r="Q38" s="4">
        <v>0</v>
      </c>
      <c r="R38" s="4">
        <v>1085000</v>
      </c>
    </row>
    <row r="39" spans="2:18">
      <c r="B39" s="776"/>
      <c r="C39" s="166"/>
      <c r="D39" s="1"/>
      <c r="E39" s="2">
        <v>485</v>
      </c>
      <c r="F39" s="1" t="s">
        <v>436</v>
      </c>
      <c r="G39" s="4">
        <v>0</v>
      </c>
      <c r="H39" s="4">
        <v>0</v>
      </c>
      <c r="I39" s="4">
        <v>100000</v>
      </c>
      <c r="J39" s="4">
        <v>100000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100000</v>
      </c>
      <c r="R39" s="4">
        <v>100000</v>
      </c>
    </row>
    <row r="40" spans="2:18" ht="15.75" thickBot="1">
      <c r="B40" s="776"/>
      <c r="C40" s="166"/>
      <c r="D40" s="1"/>
      <c r="E40" s="2">
        <v>486</v>
      </c>
      <c r="F40" s="1" t="s">
        <v>437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1440000</v>
      </c>
      <c r="Q40" s="4">
        <v>0</v>
      </c>
      <c r="R40" s="4">
        <v>1440000</v>
      </c>
    </row>
    <row r="41" spans="2:18" ht="15.75" thickBot="1">
      <c r="B41" s="776"/>
      <c r="C41" s="775" t="s">
        <v>604</v>
      </c>
      <c r="D41" s="754"/>
      <c r="E41" s="777" t="s">
        <v>460</v>
      </c>
      <c r="F41" s="778"/>
      <c r="G41" s="193">
        <f>SUM(G36+G29+G26)</f>
        <v>18534000</v>
      </c>
      <c r="H41" s="164">
        <f>SUM(H36+H29+H26)</f>
        <v>17844000</v>
      </c>
      <c r="I41" s="164">
        <f>SUM(I36+I29+I26)</f>
        <v>5300000</v>
      </c>
      <c r="J41" s="164">
        <f>SUM(J36+J29+J26)</f>
        <v>5300000</v>
      </c>
      <c r="K41" s="164">
        <v>0</v>
      </c>
      <c r="L41" s="164">
        <v>0</v>
      </c>
      <c r="M41" s="164">
        <v>0</v>
      </c>
      <c r="N41" s="164">
        <v>0</v>
      </c>
      <c r="O41" s="164">
        <f>SUM(O22+O25+O35+O38)</f>
        <v>0</v>
      </c>
      <c r="P41" s="164">
        <f>SUM(P36+P29+P26)</f>
        <v>18576000</v>
      </c>
      <c r="Q41" s="164">
        <f>SUM(Q36+Q29+Q26)</f>
        <v>23834000</v>
      </c>
      <c r="R41" s="165">
        <f>SUM(R36+R29+R26)</f>
        <v>41720000</v>
      </c>
    </row>
  </sheetData>
  <mergeCells count="15">
    <mergeCell ref="C41:D41"/>
    <mergeCell ref="E41:F41"/>
    <mergeCell ref="B7:B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R38"/>
  <sheetViews>
    <sheetView workbookViewId="0">
      <selection activeCell="D2" sqref="D2"/>
    </sheetView>
  </sheetViews>
  <sheetFormatPr defaultRowHeight="15"/>
  <cols>
    <col min="2" max="2" width="13" customWidth="1"/>
    <col min="3" max="3" width="16.7109375" customWidth="1"/>
    <col min="4" max="4" width="15.42578125" customWidth="1"/>
    <col min="5" max="5" width="20.28515625" customWidth="1"/>
    <col min="6" max="6" width="40.42578125" customWidth="1"/>
    <col min="7" max="7" width="15.7109375" customWidth="1"/>
    <col min="8" max="8" width="14.28515625" customWidth="1"/>
    <col min="9" max="10" width="16" customWidth="1"/>
    <col min="11" max="12" width="16.140625" customWidth="1"/>
    <col min="13" max="13" width="15.140625" customWidth="1"/>
    <col min="14" max="14" width="16" customWidth="1"/>
    <col min="15" max="15" width="15.42578125" customWidth="1"/>
    <col min="16" max="16" width="16.28515625" customWidth="1"/>
    <col min="17" max="17" width="14.28515625" customWidth="1"/>
    <col min="18" max="18" width="13.85546875" customWidth="1"/>
  </cols>
  <sheetData>
    <row r="2" spans="2:18" ht="15" customHeight="1">
      <c r="B2" s="642" t="s">
        <v>839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54" t="s">
        <v>356</v>
      </c>
      <c r="H5" s="154" t="s">
        <v>444</v>
      </c>
      <c r="I5" s="154" t="s">
        <v>358</v>
      </c>
      <c r="J5" s="154" t="s">
        <v>444</v>
      </c>
      <c r="K5" s="154" t="s">
        <v>356</v>
      </c>
      <c r="L5" s="154" t="s">
        <v>444</v>
      </c>
      <c r="M5" s="154" t="s">
        <v>356</v>
      </c>
      <c r="N5" s="154" t="s">
        <v>444</v>
      </c>
      <c r="O5" s="154" t="s">
        <v>356</v>
      </c>
      <c r="P5" s="154" t="s">
        <v>444</v>
      </c>
      <c r="Q5" s="154" t="s">
        <v>356</v>
      </c>
      <c r="R5" s="154" t="s">
        <v>444</v>
      </c>
    </row>
    <row r="6" spans="2:18">
      <c r="B6" s="157">
        <v>2007</v>
      </c>
      <c r="C6" s="796" t="s">
        <v>839</v>
      </c>
      <c r="D6" s="796"/>
      <c r="E6" s="796"/>
      <c r="F6" s="796"/>
      <c r="G6" s="102">
        <f>SUM(G8)</f>
        <v>15372000</v>
      </c>
      <c r="H6" s="102">
        <f>SUM(H8)</f>
        <v>15372000</v>
      </c>
      <c r="I6" s="158">
        <v>0</v>
      </c>
      <c r="J6" s="158">
        <v>0</v>
      </c>
      <c r="K6" s="158">
        <v>0</v>
      </c>
      <c r="L6" s="158">
        <v>0</v>
      </c>
      <c r="M6" s="158">
        <v>0</v>
      </c>
      <c r="N6" s="158">
        <v>0</v>
      </c>
      <c r="O6" s="158">
        <v>0</v>
      </c>
      <c r="P6" s="158">
        <v>0</v>
      </c>
      <c r="Q6" s="102">
        <f>SUM(Q8)</f>
        <v>15372000</v>
      </c>
      <c r="R6" s="102">
        <f>SUM(R8)</f>
        <v>15372000</v>
      </c>
    </row>
    <row r="7" spans="2:18" ht="66.75" customHeight="1">
      <c r="B7" s="776"/>
      <c r="C7" s="166">
        <v>2</v>
      </c>
      <c r="D7" s="2"/>
      <c r="E7" s="200"/>
      <c r="F7" s="582" t="s">
        <v>840</v>
      </c>
      <c r="G7" s="4">
        <v>15372000</v>
      </c>
      <c r="H7" s="4">
        <v>15372000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15372000</v>
      </c>
      <c r="R7" s="4">
        <v>15372000</v>
      </c>
    </row>
    <row r="8" spans="2:18" ht="31.5" customHeight="1">
      <c r="B8" s="776"/>
      <c r="C8" s="207"/>
      <c r="D8" s="33">
        <v>20</v>
      </c>
      <c r="E8" s="67"/>
      <c r="F8" s="36" t="s">
        <v>840</v>
      </c>
      <c r="G8" s="34">
        <f>SUM(G9+G12+G19)</f>
        <v>15372000</v>
      </c>
      <c r="H8" s="34">
        <f>SUM(H9+H12+H19)</f>
        <v>15372000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f>SUM(Q9+Q12+Q19)</f>
        <v>15372000</v>
      </c>
      <c r="R8" s="34">
        <f>SUM(R9+R12+R19)</f>
        <v>15372000</v>
      </c>
    </row>
    <row r="9" spans="2:18">
      <c r="B9" s="776"/>
      <c r="C9" s="162"/>
      <c r="D9" s="99">
        <v>40</v>
      </c>
      <c r="E9" s="98"/>
      <c r="F9" s="99" t="s">
        <v>391</v>
      </c>
      <c r="G9" s="103">
        <f>SUM(G10:G11)</f>
        <v>11662000</v>
      </c>
      <c r="H9" s="103">
        <f>SUM(H10:H11)</f>
        <v>11662000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11662000</v>
      </c>
      <c r="R9" s="103">
        <f>SUM(R10:R11)</f>
        <v>11662000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8513000</v>
      </c>
      <c r="H10" s="4">
        <v>8513000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8513000</v>
      </c>
      <c r="R10" s="4">
        <v>8513000</v>
      </c>
    </row>
    <row r="11" spans="2:18">
      <c r="B11" s="776"/>
      <c r="C11" s="166"/>
      <c r="D11" s="1"/>
      <c r="E11" s="2">
        <v>402</v>
      </c>
      <c r="F11" s="1" t="s">
        <v>361</v>
      </c>
      <c r="G11" s="4">
        <v>3149000</v>
      </c>
      <c r="H11" s="4">
        <v>3149000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3149000</v>
      </c>
      <c r="R11" s="4">
        <v>3149000</v>
      </c>
    </row>
    <row r="12" spans="2:18">
      <c r="B12" s="776"/>
      <c r="C12" s="162"/>
      <c r="D12" s="99">
        <v>42</v>
      </c>
      <c r="E12" s="98"/>
      <c r="F12" s="99" t="s">
        <v>394</v>
      </c>
      <c r="G12" s="103">
        <f>SUM(G13:G18)</f>
        <v>3110000</v>
      </c>
      <c r="H12" s="103">
        <f>SUM(H13:H18)</f>
        <v>3110000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3110000</v>
      </c>
      <c r="R12" s="103">
        <f>SUM(R13:R18)</f>
        <v>3110000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150000</v>
      </c>
      <c r="H13" s="4">
        <v>150000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150000</v>
      </c>
      <c r="R13" s="4">
        <v>150000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1500000</v>
      </c>
      <c r="H14" s="4">
        <v>1450000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1500000</v>
      </c>
      <c r="R14" s="4">
        <v>1450000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250000</v>
      </c>
      <c r="H15" s="4">
        <v>250000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250000</v>
      </c>
      <c r="R15" s="4">
        <v>250000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400000</v>
      </c>
      <c r="H16" s="4">
        <v>400000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400000</v>
      </c>
      <c r="R16" s="4">
        <v>400000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770000</v>
      </c>
      <c r="H17" s="4">
        <v>770000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770000</v>
      </c>
      <c r="R17" s="4">
        <v>770000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40000</v>
      </c>
      <c r="H18" s="4">
        <v>90000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40000</v>
      </c>
      <c r="R18" s="4">
        <v>90000</v>
      </c>
    </row>
    <row r="19" spans="2:18">
      <c r="B19" s="776"/>
      <c r="C19" s="162"/>
      <c r="D19" s="646">
        <v>48</v>
      </c>
      <c r="E19" s="98"/>
      <c r="F19" s="99" t="s">
        <v>430</v>
      </c>
      <c r="G19" s="103">
        <f>SUM(G20:G21)</f>
        <v>600000</v>
      </c>
      <c r="H19" s="103">
        <f>SUM(H20:H21)</f>
        <v>600000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600000</v>
      </c>
      <c r="R19" s="103">
        <f>SUM(R20:R21)</f>
        <v>600000</v>
      </c>
    </row>
    <row r="20" spans="2:18">
      <c r="B20" s="776"/>
      <c r="C20" s="166"/>
      <c r="D20" s="1"/>
      <c r="E20" s="2">
        <v>480</v>
      </c>
      <c r="F20" s="1" t="s">
        <v>431</v>
      </c>
      <c r="G20" s="4">
        <v>300000</v>
      </c>
      <c r="H20" s="4">
        <v>300000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4">
        <v>300000</v>
      </c>
    </row>
    <row r="21" spans="2:18">
      <c r="B21" s="776"/>
      <c r="C21" s="166"/>
      <c r="D21" s="1"/>
      <c r="E21" s="2">
        <v>485</v>
      </c>
      <c r="F21" s="1" t="s">
        <v>436</v>
      </c>
      <c r="G21" s="4">
        <v>300000</v>
      </c>
      <c r="H21" s="4">
        <v>300000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300000</v>
      </c>
      <c r="R21" s="4">
        <v>300000</v>
      </c>
    </row>
    <row r="22" spans="2:18">
      <c r="B22" s="776"/>
      <c r="C22" s="155">
        <v>2</v>
      </c>
      <c r="D22" s="797" t="s">
        <v>840</v>
      </c>
      <c r="E22" s="797"/>
      <c r="F22" s="797"/>
      <c r="G22" s="102">
        <f>SUM(G23)</f>
        <v>15372000</v>
      </c>
      <c r="H22" s="102">
        <f>SUM(H23)</f>
        <v>15372000</v>
      </c>
      <c r="I22" s="158">
        <v>0</v>
      </c>
      <c r="J22" s="158">
        <v>0</v>
      </c>
      <c r="K22" s="158">
        <v>0</v>
      </c>
      <c r="L22" s="158">
        <v>0</v>
      </c>
      <c r="M22" s="158">
        <v>0</v>
      </c>
      <c r="N22" s="158">
        <v>0</v>
      </c>
      <c r="O22" s="158">
        <v>0</v>
      </c>
      <c r="P22" s="158">
        <v>0</v>
      </c>
      <c r="Q22" s="102">
        <f>SUM(Q23)</f>
        <v>15372000</v>
      </c>
      <c r="R22" s="102">
        <f>SUM(R23)</f>
        <v>15372000</v>
      </c>
    </row>
    <row r="23" spans="2:18" ht="30">
      <c r="B23" s="776"/>
      <c r="C23" s="208"/>
      <c r="D23" s="33">
        <v>20</v>
      </c>
      <c r="E23" s="203"/>
      <c r="F23" s="203" t="s">
        <v>840</v>
      </c>
      <c r="G23" s="34">
        <f>SUM(G24+G27+G34)</f>
        <v>15372000</v>
      </c>
      <c r="H23" s="34">
        <f>SUM(H24+H27+H34)</f>
        <v>15372000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f>SUM(Q24+Q27+Q34)</f>
        <v>15372000</v>
      </c>
      <c r="R23" s="34">
        <f>SUM(R24+R27+R34)</f>
        <v>15372000</v>
      </c>
    </row>
    <row r="24" spans="2:18">
      <c r="B24" s="776"/>
      <c r="C24" s="162"/>
      <c r="D24" s="99">
        <v>40</v>
      </c>
      <c r="E24" s="98"/>
      <c r="F24" s="99" t="s">
        <v>391</v>
      </c>
      <c r="G24" s="103">
        <f>SUM(G25:G26)</f>
        <v>11662000</v>
      </c>
      <c r="H24" s="103">
        <f>SUM(H25:H26)</f>
        <v>11662000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11662000</v>
      </c>
      <c r="R24" s="103">
        <f>SUM(R25:R26)</f>
        <v>11662000</v>
      </c>
    </row>
    <row r="25" spans="2:18">
      <c r="B25" s="776"/>
      <c r="C25" s="166"/>
      <c r="D25" s="1"/>
      <c r="E25" s="2">
        <v>401</v>
      </c>
      <c r="F25" s="1" t="s">
        <v>399</v>
      </c>
      <c r="G25" s="4">
        <v>8513000</v>
      </c>
      <c r="H25" s="4">
        <v>8513000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8513000</v>
      </c>
      <c r="R25" s="4">
        <v>8513000</v>
      </c>
    </row>
    <row r="26" spans="2:18">
      <c r="B26" s="776"/>
      <c r="C26" s="166"/>
      <c r="D26" s="1"/>
      <c r="E26" s="2">
        <v>402</v>
      </c>
      <c r="F26" s="1" t="s">
        <v>361</v>
      </c>
      <c r="G26" s="4">
        <v>3149000</v>
      </c>
      <c r="H26" s="4">
        <v>3149000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3149000</v>
      </c>
      <c r="R26" s="4">
        <v>3149000</v>
      </c>
    </row>
    <row r="27" spans="2:18">
      <c r="B27" s="776"/>
      <c r="C27" s="162"/>
      <c r="D27" s="99">
        <v>42</v>
      </c>
      <c r="E27" s="98"/>
      <c r="F27" s="99" t="s">
        <v>394</v>
      </c>
      <c r="G27" s="103">
        <f>SUM(G28:G33)</f>
        <v>3110000</v>
      </c>
      <c r="H27" s="103">
        <f>SUM(H28:H33)</f>
        <v>3110000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SUM(Q28:Q33)</f>
        <v>3110000</v>
      </c>
      <c r="R27" s="103">
        <f>SUM(R28:R33)</f>
        <v>3110000</v>
      </c>
    </row>
    <row r="28" spans="2:18">
      <c r="B28" s="776"/>
      <c r="C28" s="166"/>
      <c r="D28" s="1"/>
      <c r="E28" s="2">
        <v>420</v>
      </c>
      <c r="F28" s="1" t="s">
        <v>400</v>
      </c>
      <c r="G28" s="4">
        <v>150000</v>
      </c>
      <c r="H28" s="4">
        <v>150000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150000</v>
      </c>
      <c r="R28" s="4">
        <v>150000</v>
      </c>
    </row>
    <row r="29" spans="2:18" ht="30">
      <c r="B29" s="776"/>
      <c r="C29" s="166"/>
      <c r="D29" s="1"/>
      <c r="E29" s="2">
        <v>421</v>
      </c>
      <c r="F29" s="14" t="s">
        <v>401</v>
      </c>
      <c r="G29" s="4">
        <v>1500000</v>
      </c>
      <c r="H29" s="4">
        <v>1450000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1500000</v>
      </c>
      <c r="R29" s="4">
        <v>1450000</v>
      </c>
    </row>
    <row r="30" spans="2:18">
      <c r="B30" s="776"/>
      <c r="C30" s="166"/>
      <c r="D30" s="1"/>
      <c r="E30" s="2">
        <v>423</v>
      </c>
      <c r="F30" s="1" t="s">
        <v>402</v>
      </c>
      <c r="G30" s="4">
        <v>250000</v>
      </c>
      <c r="H30" s="4">
        <v>250000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250000</v>
      </c>
      <c r="R30" s="4">
        <v>250000</v>
      </c>
    </row>
    <row r="31" spans="2:18">
      <c r="B31" s="776"/>
      <c r="C31" s="166"/>
      <c r="D31" s="1"/>
      <c r="E31" s="2">
        <v>424</v>
      </c>
      <c r="F31" s="1" t="s">
        <v>403</v>
      </c>
      <c r="G31" s="4">
        <v>400000</v>
      </c>
      <c r="H31" s="4">
        <v>400000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400000</v>
      </c>
      <c r="R31" s="4">
        <v>400000</v>
      </c>
    </row>
    <row r="32" spans="2:18">
      <c r="B32" s="776"/>
      <c r="C32" s="166"/>
      <c r="D32" s="1"/>
      <c r="E32" s="2">
        <v>425</v>
      </c>
      <c r="F32" s="1" t="s">
        <v>404</v>
      </c>
      <c r="G32" s="4">
        <v>770000</v>
      </c>
      <c r="H32" s="4">
        <v>770000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770000</v>
      </c>
      <c r="R32" s="4">
        <v>770000</v>
      </c>
    </row>
    <row r="33" spans="2:18">
      <c r="B33" s="776"/>
      <c r="C33" s="166"/>
      <c r="D33" s="1"/>
      <c r="E33" s="2">
        <v>426</v>
      </c>
      <c r="F33" s="1" t="s">
        <v>405</v>
      </c>
      <c r="G33" s="4">
        <v>40000</v>
      </c>
      <c r="H33" s="4">
        <v>90000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40000</v>
      </c>
      <c r="R33" s="4">
        <v>90000</v>
      </c>
    </row>
    <row r="34" spans="2:18">
      <c r="B34" s="776"/>
      <c r="C34" s="162"/>
      <c r="D34" s="646">
        <v>48</v>
      </c>
      <c r="E34" s="98"/>
      <c r="F34" s="99" t="s">
        <v>430</v>
      </c>
      <c r="G34" s="103">
        <f>SUM(G35:G36)</f>
        <v>600000</v>
      </c>
      <c r="H34" s="103">
        <f>SUM(H35:H36)</f>
        <v>600000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600000</v>
      </c>
      <c r="R34" s="103">
        <f>SUM(R35:R36)</f>
        <v>600000</v>
      </c>
    </row>
    <row r="35" spans="2:18">
      <c r="B35" s="776"/>
      <c r="C35" s="166"/>
      <c r="D35" s="1"/>
      <c r="E35" s="2">
        <v>480</v>
      </c>
      <c r="F35" s="1" t="s">
        <v>431</v>
      </c>
      <c r="G35" s="4">
        <v>300000</v>
      </c>
      <c r="H35" s="4">
        <v>300000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300000</v>
      </c>
      <c r="R35" s="4">
        <v>300000</v>
      </c>
    </row>
    <row r="36" spans="2:18" ht="15.75" thickBot="1">
      <c r="B36" s="776"/>
      <c r="C36" s="166"/>
      <c r="E36" s="2">
        <v>485</v>
      </c>
      <c r="F36" s="1" t="s">
        <v>436</v>
      </c>
      <c r="G36" s="4">
        <v>300000</v>
      </c>
      <c r="H36" s="4">
        <v>300000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300000</v>
      </c>
      <c r="R36" s="4">
        <v>300000</v>
      </c>
    </row>
    <row r="37" spans="2:18" ht="15.75" thickBot="1">
      <c r="B37" s="776"/>
      <c r="C37" s="775" t="s">
        <v>604</v>
      </c>
      <c r="D37" s="798"/>
      <c r="E37" s="777" t="s">
        <v>525</v>
      </c>
      <c r="F37" s="778"/>
      <c r="G37" s="193">
        <f>SUM(G34+G27+G24)</f>
        <v>15372000</v>
      </c>
      <c r="H37" s="164">
        <f>SUM(H34+H27+H24)</f>
        <v>15372000</v>
      </c>
      <c r="I37" s="164">
        <f>SUM(I32+I25+I22)</f>
        <v>0</v>
      </c>
      <c r="J37" s="164">
        <f>SUM(J32+J25+J22)</f>
        <v>0</v>
      </c>
      <c r="K37" s="164">
        <v>0</v>
      </c>
      <c r="L37" s="164">
        <v>0</v>
      </c>
      <c r="M37" s="164">
        <v>0</v>
      </c>
      <c r="N37" s="164">
        <v>0</v>
      </c>
      <c r="O37" s="164">
        <f>SUM(O18+O21+O31+O34)</f>
        <v>0</v>
      </c>
      <c r="P37" s="164">
        <f>SUM(P32+P25+P22)</f>
        <v>0</v>
      </c>
      <c r="Q37" s="164">
        <f>SUM(Q34+Q27+Q24)</f>
        <v>15372000</v>
      </c>
      <c r="R37" s="165">
        <f>SUM(R34+R27+R24)</f>
        <v>15372000</v>
      </c>
    </row>
    <row r="38" spans="2:18"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</sheetData>
  <mergeCells count="16">
    <mergeCell ref="B7:B37"/>
    <mergeCell ref="D22:F22"/>
    <mergeCell ref="C37:D37"/>
    <mergeCell ref="E37:F3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C2" sqref="C2"/>
    </sheetView>
  </sheetViews>
  <sheetFormatPr defaultRowHeight="15"/>
  <cols>
    <col min="2" max="2" width="15.28515625" customWidth="1"/>
    <col min="3" max="4" width="13.85546875" customWidth="1"/>
    <col min="5" max="5" width="19.7109375" customWidth="1"/>
    <col min="6" max="6" width="40.5703125" customWidth="1"/>
    <col min="7" max="7" width="15.7109375" customWidth="1"/>
    <col min="8" max="8" width="15" customWidth="1"/>
    <col min="9" max="9" width="16" customWidth="1"/>
    <col min="10" max="10" width="15.85546875" customWidth="1"/>
    <col min="11" max="11" width="15.140625" customWidth="1"/>
    <col min="12" max="12" width="16" customWidth="1"/>
    <col min="13" max="13" width="15.85546875" customWidth="1"/>
    <col min="14" max="14" width="16.7109375" customWidth="1"/>
    <col min="15" max="15" width="15.140625" customWidth="1"/>
    <col min="16" max="16" width="15.28515625" customWidth="1"/>
    <col min="17" max="17" width="14.85546875" customWidth="1"/>
    <col min="18" max="18" width="13.5703125" customWidth="1"/>
  </cols>
  <sheetData>
    <row r="2" spans="2:18">
      <c r="B2" s="603" t="s">
        <v>526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684"/>
      <c r="C5" s="684"/>
      <c r="D5" s="684"/>
      <c r="E5" s="684"/>
      <c r="F5" s="685"/>
      <c r="G5" s="154" t="s">
        <v>356</v>
      </c>
      <c r="H5" s="154" t="s">
        <v>444</v>
      </c>
      <c r="I5" s="154" t="s">
        <v>358</v>
      </c>
      <c r="J5" s="154" t="s">
        <v>444</v>
      </c>
      <c r="K5" s="154" t="s">
        <v>356</v>
      </c>
      <c r="L5" s="154" t="s">
        <v>444</v>
      </c>
      <c r="M5" s="154" t="s">
        <v>356</v>
      </c>
      <c r="N5" s="154" t="s">
        <v>444</v>
      </c>
      <c r="O5" s="154" t="s">
        <v>356</v>
      </c>
      <c r="P5" s="154" t="s">
        <v>444</v>
      </c>
      <c r="Q5" s="154" t="s">
        <v>356</v>
      </c>
      <c r="R5" s="154" t="s">
        <v>444</v>
      </c>
    </row>
    <row r="6" spans="2:18">
      <c r="B6" s="157">
        <v>2008</v>
      </c>
      <c r="C6" s="799" t="s">
        <v>526</v>
      </c>
      <c r="D6" s="799"/>
      <c r="E6" s="799"/>
      <c r="F6" s="799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</row>
    <row r="7" spans="2:18" ht="45">
      <c r="B7" s="776"/>
      <c r="C7" s="150">
        <v>2</v>
      </c>
      <c r="D7" s="33"/>
      <c r="E7" s="36" t="s">
        <v>526</v>
      </c>
      <c r="F7" s="67"/>
      <c r="G7" s="34">
        <f>SUM(G9+G12+G19)</f>
        <v>20490000</v>
      </c>
      <c r="H7" s="34">
        <f>SUM(H9+H12+H19)</f>
        <v>19490000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SUM(Q9+Q12+Q19)</f>
        <v>20490000</v>
      </c>
      <c r="R7" s="34">
        <f>SUM(R9+R12+R19)</f>
        <v>19490000</v>
      </c>
    </row>
    <row r="8" spans="2:18" ht="30">
      <c r="B8" s="776"/>
      <c r="C8" s="141"/>
      <c r="D8" s="2">
        <v>20</v>
      </c>
      <c r="E8" s="1"/>
      <c r="F8" s="200" t="s">
        <v>526</v>
      </c>
      <c r="G8" s="4">
        <v>20490000</v>
      </c>
      <c r="H8" s="4">
        <v>19490000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20490000</v>
      </c>
      <c r="R8" s="4">
        <v>19490000</v>
      </c>
    </row>
    <row r="9" spans="2:18">
      <c r="B9" s="776"/>
      <c r="C9" s="162"/>
      <c r="D9" s="99">
        <v>40</v>
      </c>
      <c r="E9" s="98"/>
      <c r="F9" s="99" t="s">
        <v>391</v>
      </c>
      <c r="G9" s="103">
        <f>SUM(G10:G11)</f>
        <v>16660000</v>
      </c>
      <c r="H9" s="103">
        <f>SUM(H10:H11)</f>
        <v>15660000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16660000</v>
      </c>
      <c r="R9" s="103">
        <f>SUM(R10:R11)</f>
        <v>15660000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12162000</v>
      </c>
      <c r="H10" s="4">
        <v>11460000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12162000</v>
      </c>
      <c r="R10" s="4">
        <v>11460000</v>
      </c>
    </row>
    <row r="11" spans="2:18">
      <c r="B11" s="776"/>
      <c r="C11" s="166"/>
      <c r="E11" s="2">
        <v>402</v>
      </c>
      <c r="F11" s="1" t="s">
        <v>361</v>
      </c>
      <c r="G11" s="4">
        <v>4498000</v>
      </c>
      <c r="H11" s="4">
        <v>4200000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4498000</v>
      </c>
      <c r="R11" s="4">
        <v>4200000</v>
      </c>
    </row>
    <row r="12" spans="2:18">
      <c r="B12" s="776"/>
      <c r="C12" s="162"/>
      <c r="D12" s="99">
        <v>42</v>
      </c>
      <c r="E12" s="98"/>
      <c r="F12" s="99" t="s">
        <v>394</v>
      </c>
      <c r="G12" s="103">
        <f>SUM(G13:G18)</f>
        <v>3675000</v>
      </c>
      <c r="H12" s="103">
        <f>SUM(H13:H18)</f>
        <v>3675000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3675000</v>
      </c>
      <c r="R12" s="103">
        <f>SUM(R13:R18)</f>
        <v>3675000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1000000</v>
      </c>
      <c r="H13" s="4">
        <v>1000000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1000000</v>
      </c>
      <c r="R13" s="4">
        <v>1000000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1575000</v>
      </c>
      <c r="H14" s="4">
        <v>1575000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1575000</v>
      </c>
      <c r="R14" s="4">
        <v>1575000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250000</v>
      </c>
      <c r="H15" s="4">
        <v>250000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250000</v>
      </c>
      <c r="R15" s="4">
        <v>250000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200000</v>
      </c>
      <c r="H16" s="4">
        <v>200000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200000</v>
      </c>
      <c r="R16" s="4">
        <v>200000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350000</v>
      </c>
      <c r="H17" s="4">
        <v>350000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350000</v>
      </c>
      <c r="R17" s="4">
        <v>350000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300000</v>
      </c>
      <c r="H18" s="4">
        <v>300000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300000</v>
      </c>
      <c r="R18" s="4">
        <v>300000</v>
      </c>
    </row>
    <row r="19" spans="2:18">
      <c r="B19" s="776"/>
      <c r="C19" s="162"/>
      <c r="D19" s="99">
        <v>48</v>
      </c>
      <c r="E19" s="98"/>
      <c r="F19" s="99" t="s">
        <v>430</v>
      </c>
      <c r="G19" s="103">
        <f>SUM(G20)</f>
        <v>155000</v>
      </c>
      <c r="H19" s="103">
        <f>SUM(H20)</f>
        <v>155000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155000</v>
      </c>
      <c r="R19" s="103">
        <f>SUM(R20)</f>
        <v>155000</v>
      </c>
    </row>
    <row r="20" spans="2:18">
      <c r="B20" s="776"/>
      <c r="C20" s="166"/>
      <c r="E20" s="2">
        <v>480</v>
      </c>
      <c r="F20" s="1" t="s">
        <v>431</v>
      </c>
      <c r="G20" s="4">
        <v>155000</v>
      </c>
      <c r="H20" s="4">
        <v>155000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155000</v>
      </c>
      <c r="R20" s="4">
        <v>155000</v>
      </c>
    </row>
    <row r="21" spans="2:18" ht="30">
      <c r="B21" s="776"/>
      <c r="C21" s="198">
        <v>2</v>
      </c>
      <c r="D21" s="157"/>
      <c r="E21" s="199"/>
      <c r="F21" s="580" t="s">
        <v>526</v>
      </c>
      <c r="G21" s="102">
        <f>SUM(G23+G26+G33)</f>
        <v>20490000</v>
      </c>
      <c r="H21" s="102">
        <f>SUM(H23+H26+H33)</f>
        <v>19490000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f>SUM(Q23+Q26+Q33)</f>
        <v>20490000</v>
      </c>
      <c r="R21" s="102">
        <f>SUM(R23+R26+R33)</f>
        <v>19490000</v>
      </c>
    </row>
    <row r="22" spans="2:18" ht="30">
      <c r="B22" s="776"/>
      <c r="C22" s="141"/>
      <c r="D22" s="2">
        <v>20</v>
      </c>
      <c r="E22" s="1"/>
      <c r="F22" s="200" t="s">
        <v>526</v>
      </c>
      <c r="G22" s="4">
        <v>20490000</v>
      </c>
      <c r="H22" s="4">
        <v>19490000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20490000</v>
      </c>
      <c r="R22" s="4">
        <v>19490000</v>
      </c>
    </row>
    <row r="23" spans="2:18">
      <c r="B23" s="776"/>
      <c r="C23" s="162"/>
      <c r="D23" s="99">
        <v>40</v>
      </c>
      <c r="E23" s="98"/>
      <c r="F23" s="99" t="s">
        <v>391</v>
      </c>
      <c r="G23" s="103">
        <f>SUM(G24:G25)</f>
        <v>16660000</v>
      </c>
      <c r="H23" s="103">
        <f>SUM(H24:H25)</f>
        <v>15660000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16660000</v>
      </c>
      <c r="R23" s="103">
        <f>SUM(R24:R25)</f>
        <v>15660000</v>
      </c>
    </row>
    <row r="24" spans="2:18">
      <c r="B24" s="776"/>
      <c r="C24" s="166"/>
      <c r="D24" s="1"/>
      <c r="E24" s="2">
        <v>401</v>
      </c>
      <c r="F24" s="1" t="s">
        <v>399</v>
      </c>
      <c r="G24" s="4">
        <v>12162000</v>
      </c>
      <c r="H24" s="4">
        <v>11460000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12162000</v>
      </c>
      <c r="R24" s="4">
        <v>11460000</v>
      </c>
    </row>
    <row r="25" spans="2:18">
      <c r="B25" s="776"/>
      <c r="C25" s="166"/>
      <c r="D25" s="1"/>
      <c r="E25" s="2">
        <v>402</v>
      </c>
      <c r="F25" s="1" t="s">
        <v>361</v>
      </c>
      <c r="G25" s="4">
        <v>4498000</v>
      </c>
      <c r="H25" s="4">
        <v>4200000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4498000</v>
      </c>
      <c r="R25" s="4">
        <v>4200000</v>
      </c>
    </row>
    <row r="26" spans="2:18">
      <c r="B26" s="776"/>
      <c r="C26" s="162"/>
      <c r="D26" s="99">
        <v>42</v>
      </c>
      <c r="E26" s="98"/>
      <c r="F26" s="99" t="s">
        <v>394</v>
      </c>
      <c r="G26" s="103">
        <f>SUM(G27:G32)</f>
        <v>3675000</v>
      </c>
      <c r="H26" s="103">
        <f>SUM(H27:H32)</f>
        <v>3675000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SUM(Q27:Q32)</f>
        <v>3675000</v>
      </c>
      <c r="R26" s="103">
        <f>SUM(R27:R32)</f>
        <v>3675000</v>
      </c>
    </row>
    <row r="27" spans="2:18">
      <c r="B27" s="776"/>
      <c r="C27" s="166"/>
      <c r="D27" s="1"/>
      <c r="E27" s="2">
        <v>420</v>
      </c>
      <c r="F27" s="1" t="s">
        <v>400</v>
      </c>
      <c r="G27" s="4">
        <v>1000000</v>
      </c>
      <c r="H27" s="4">
        <v>1000000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1000000</v>
      </c>
      <c r="R27" s="4">
        <v>1000000</v>
      </c>
    </row>
    <row r="28" spans="2:18" ht="30">
      <c r="B28" s="776"/>
      <c r="C28" s="166"/>
      <c r="D28" s="1"/>
      <c r="E28" s="2">
        <v>421</v>
      </c>
      <c r="F28" s="14" t="s">
        <v>401</v>
      </c>
      <c r="G28" s="4">
        <v>1575000</v>
      </c>
      <c r="H28" s="4">
        <v>1575000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1575000</v>
      </c>
      <c r="R28" s="4">
        <v>1575000</v>
      </c>
    </row>
    <row r="29" spans="2:18">
      <c r="B29" s="776"/>
      <c r="C29" s="166"/>
      <c r="D29" s="1"/>
      <c r="E29" s="2">
        <v>423</v>
      </c>
      <c r="F29" s="1" t="s">
        <v>402</v>
      </c>
      <c r="G29" s="4">
        <v>250000</v>
      </c>
      <c r="H29" s="4">
        <v>250000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250000</v>
      </c>
      <c r="R29" s="4">
        <v>250000</v>
      </c>
    </row>
    <row r="30" spans="2:18">
      <c r="B30" s="776"/>
      <c r="C30" s="166"/>
      <c r="D30" s="1"/>
      <c r="E30" s="2">
        <v>424</v>
      </c>
      <c r="F30" s="1" t="s">
        <v>403</v>
      </c>
      <c r="G30" s="4">
        <v>200000</v>
      </c>
      <c r="H30" s="4">
        <v>200000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200000</v>
      </c>
      <c r="R30" s="4">
        <v>200000</v>
      </c>
    </row>
    <row r="31" spans="2:18">
      <c r="B31" s="776"/>
      <c r="C31" s="166"/>
      <c r="D31" s="1"/>
      <c r="E31" s="2">
        <v>425</v>
      </c>
      <c r="F31" s="1" t="s">
        <v>404</v>
      </c>
      <c r="G31" s="4">
        <v>350000</v>
      </c>
      <c r="H31" s="4">
        <v>350000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350000</v>
      </c>
      <c r="R31" s="4">
        <v>350000</v>
      </c>
    </row>
    <row r="32" spans="2:18">
      <c r="B32" s="776"/>
      <c r="C32" s="166"/>
      <c r="D32" s="1"/>
      <c r="E32" s="2">
        <v>426</v>
      </c>
      <c r="F32" s="1" t="s">
        <v>405</v>
      </c>
      <c r="G32" s="4">
        <v>300000</v>
      </c>
      <c r="H32" s="4">
        <v>300000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300000</v>
      </c>
      <c r="R32" s="4">
        <v>300000</v>
      </c>
    </row>
    <row r="33" spans="2:18">
      <c r="B33" s="776"/>
      <c r="C33" s="162"/>
      <c r="D33" s="99">
        <v>48</v>
      </c>
      <c r="E33" s="98"/>
      <c r="F33" s="99" t="s">
        <v>430</v>
      </c>
      <c r="G33" s="103">
        <f>SUM(G34)</f>
        <v>155000</v>
      </c>
      <c r="H33" s="103">
        <f>SUM(H34)</f>
        <v>155000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SUM(Q34)</f>
        <v>155000</v>
      </c>
      <c r="R33" s="103">
        <f>SUM(R34)</f>
        <v>155000</v>
      </c>
    </row>
    <row r="34" spans="2:18" ht="15.75" thickBot="1">
      <c r="B34" s="776"/>
      <c r="C34" s="211"/>
      <c r="E34" s="212">
        <v>480</v>
      </c>
      <c r="F34" s="213" t="s">
        <v>431</v>
      </c>
      <c r="G34" s="60">
        <v>155000</v>
      </c>
      <c r="H34" s="60">
        <v>155000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155000</v>
      </c>
      <c r="R34" s="60">
        <v>155000</v>
      </c>
    </row>
    <row r="35" spans="2:18" ht="15.75" thickBot="1">
      <c r="B35" s="776"/>
      <c r="C35" s="775" t="s">
        <v>604</v>
      </c>
      <c r="D35" s="798"/>
      <c r="E35" s="777" t="s">
        <v>526</v>
      </c>
      <c r="F35" s="778"/>
      <c r="G35" s="193">
        <f>SUM(G21)</f>
        <v>20490000</v>
      </c>
      <c r="H35" s="164">
        <f>SUM(H21)</f>
        <v>19490000</v>
      </c>
      <c r="I35" s="164">
        <f>SUM(I30+I23+I20)</f>
        <v>0</v>
      </c>
      <c r="J35" s="164">
        <f>SUM(J30+J23+J20)</f>
        <v>0</v>
      </c>
      <c r="K35" s="164">
        <v>0</v>
      </c>
      <c r="L35" s="164">
        <v>0</v>
      </c>
      <c r="M35" s="164">
        <v>0</v>
      </c>
      <c r="N35" s="164">
        <v>0</v>
      </c>
      <c r="O35" s="164">
        <f>SUM(O16+O19+O29+O32)</f>
        <v>0</v>
      </c>
      <c r="P35" s="164">
        <f>SUM(P30+P23+P20)</f>
        <v>0</v>
      </c>
      <c r="Q35" s="164">
        <f>SUM(Q21)</f>
        <v>20490000</v>
      </c>
      <c r="R35" s="165">
        <f>SUM(R21)</f>
        <v>19490000</v>
      </c>
    </row>
  </sheetData>
  <mergeCells count="15">
    <mergeCell ref="C35:D35"/>
    <mergeCell ref="E35:F35"/>
    <mergeCell ref="B7:B35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2:R39"/>
  <sheetViews>
    <sheetView workbookViewId="0">
      <selection activeCell="C2" sqref="C2"/>
    </sheetView>
  </sheetViews>
  <sheetFormatPr defaultRowHeight="15"/>
  <cols>
    <col min="2" max="2" width="11.42578125" customWidth="1"/>
    <col min="3" max="3" width="14.7109375" customWidth="1"/>
    <col min="4" max="4" width="16.85546875" customWidth="1"/>
    <col min="5" max="5" width="19.42578125" customWidth="1"/>
    <col min="6" max="6" width="37" customWidth="1"/>
    <col min="7" max="8" width="17" customWidth="1"/>
    <col min="9" max="9" width="16.28515625" customWidth="1"/>
    <col min="10" max="10" width="15.85546875" customWidth="1"/>
    <col min="11" max="11" width="17.140625" customWidth="1"/>
    <col min="12" max="12" width="15" customWidth="1"/>
    <col min="13" max="13" width="16.140625" customWidth="1"/>
    <col min="14" max="14" width="15.85546875" customWidth="1"/>
    <col min="15" max="15" width="16" customWidth="1"/>
    <col min="16" max="16" width="15.42578125" customWidth="1"/>
    <col min="17" max="17" width="15.85546875" customWidth="1"/>
    <col min="18" max="18" width="15.7109375" customWidth="1"/>
  </cols>
  <sheetData>
    <row r="2" spans="2:18">
      <c r="B2" s="603" t="s">
        <v>461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>
      <c r="B6" s="157">
        <v>2009</v>
      </c>
      <c r="C6" s="786" t="s">
        <v>461</v>
      </c>
      <c r="D6" s="786"/>
      <c r="E6" s="786"/>
      <c r="F6" s="78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</row>
    <row r="7" spans="2:18" ht="30">
      <c r="B7" s="776"/>
      <c r="C7" s="33">
        <v>2</v>
      </c>
      <c r="D7" s="67"/>
      <c r="E7" s="36"/>
      <c r="F7" s="203" t="s">
        <v>461</v>
      </c>
      <c r="G7" s="34">
        <f>SUM(G9+G12+G19)</f>
        <v>8230000</v>
      </c>
      <c r="H7" s="34">
        <f>SUM(H9+H12+H19)</f>
        <v>7030000</v>
      </c>
      <c r="I7" s="34">
        <f>SUM(I9+I12+I19)</f>
        <v>200000</v>
      </c>
      <c r="J7" s="34">
        <f>SUM(J9+J12+J19)</f>
        <v>200000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SUM(Q9+Q12+Q19)</f>
        <v>8430000</v>
      </c>
      <c r="R7" s="34">
        <f>SUM(R9+R12+R19)</f>
        <v>7230000</v>
      </c>
    </row>
    <row r="8" spans="2:18" ht="30">
      <c r="B8" s="776"/>
      <c r="C8" s="1"/>
      <c r="D8" s="2">
        <v>20</v>
      </c>
      <c r="E8" s="1"/>
      <c r="F8" s="200" t="s">
        <v>461</v>
      </c>
      <c r="G8" s="4">
        <v>8230000</v>
      </c>
      <c r="H8" s="4">
        <v>7030000</v>
      </c>
      <c r="I8" s="4">
        <v>200000</v>
      </c>
      <c r="J8" s="4">
        <v>200000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8430000</v>
      </c>
      <c r="R8" s="4">
        <v>7230000</v>
      </c>
    </row>
    <row r="9" spans="2:18">
      <c r="B9" s="776"/>
      <c r="C9" s="99"/>
      <c r="D9" s="99">
        <v>40</v>
      </c>
      <c r="E9" s="98"/>
      <c r="F9" s="99" t="s">
        <v>391</v>
      </c>
      <c r="G9" s="103">
        <f>SUM(G10:G11)</f>
        <v>6860000</v>
      </c>
      <c r="H9" s="103">
        <f>SUM(H10:H11)</f>
        <v>5660000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6860000</v>
      </c>
      <c r="R9" s="103">
        <f>SUM(R10:R11)</f>
        <v>5660000</v>
      </c>
    </row>
    <row r="10" spans="2:18">
      <c r="B10" s="776"/>
      <c r="C10" s="2"/>
      <c r="D10" s="1"/>
      <c r="E10" s="2">
        <v>401</v>
      </c>
      <c r="F10" s="1" t="s">
        <v>399</v>
      </c>
      <c r="G10" s="4">
        <v>5008000</v>
      </c>
      <c r="H10" s="4">
        <v>4132000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5008000</v>
      </c>
      <c r="R10" s="4">
        <v>4132000</v>
      </c>
    </row>
    <row r="11" spans="2:18">
      <c r="B11" s="776"/>
      <c r="C11" s="2"/>
      <c r="D11" s="1"/>
      <c r="E11" s="2">
        <v>402</v>
      </c>
      <c r="F11" s="1" t="s">
        <v>361</v>
      </c>
      <c r="G11" s="4">
        <v>1852000</v>
      </c>
      <c r="H11" s="4">
        <v>1528000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1852000</v>
      </c>
      <c r="R11" s="4">
        <v>1528000</v>
      </c>
    </row>
    <row r="12" spans="2:18">
      <c r="B12" s="776"/>
      <c r="C12" s="99"/>
      <c r="D12" s="99">
        <v>42</v>
      </c>
      <c r="E12" s="201"/>
      <c r="F12" s="99" t="s">
        <v>394</v>
      </c>
      <c r="G12" s="103">
        <f>SUM(G13:G18)</f>
        <v>1128000</v>
      </c>
      <c r="H12" s="103">
        <f>SUM(H13:H18)</f>
        <v>1165000</v>
      </c>
      <c r="I12" s="103">
        <f>SUM(I13:I18)</f>
        <v>200000</v>
      </c>
      <c r="J12" s="103">
        <f>SUM(J13:J18)</f>
        <v>200000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1328000</v>
      </c>
      <c r="R12" s="103">
        <f>SUM(R13:R18)</f>
        <v>1365000</v>
      </c>
    </row>
    <row r="13" spans="2:18">
      <c r="B13" s="776"/>
      <c r="C13" s="2"/>
      <c r="D13" s="1"/>
      <c r="E13" s="2">
        <v>420</v>
      </c>
      <c r="F13" s="1" t="s">
        <v>400</v>
      </c>
      <c r="G13" s="4">
        <v>20000</v>
      </c>
      <c r="H13" s="4">
        <v>16000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20000</v>
      </c>
      <c r="R13" s="4">
        <v>16000</v>
      </c>
    </row>
    <row r="14" spans="2:18" ht="30">
      <c r="B14" s="776"/>
      <c r="C14" s="2"/>
      <c r="D14" s="1"/>
      <c r="E14" s="2">
        <v>421</v>
      </c>
      <c r="F14" s="14" t="s">
        <v>401</v>
      </c>
      <c r="G14" s="4">
        <v>348000</v>
      </c>
      <c r="H14" s="4">
        <v>509000</v>
      </c>
      <c r="I14" s="4">
        <v>100000</v>
      </c>
      <c r="J14" s="4">
        <v>100000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448000</v>
      </c>
      <c r="R14" s="4">
        <v>609000</v>
      </c>
    </row>
    <row r="15" spans="2:18">
      <c r="B15" s="776"/>
      <c r="C15" s="2"/>
      <c r="D15" s="1"/>
      <c r="E15" s="2">
        <v>423</v>
      </c>
      <c r="F15" s="1" t="s">
        <v>402</v>
      </c>
      <c r="G15" s="4">
        <v>30000</v>
      </c>
      <c r="H15" s="4">
        <v>30000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30000</v>
      </c>
      <c r="R15" s="4">
        <v>30000</v>
      </c>
    </row>
    <row r="16" spans="2:18">
      <c r="B16" s="776"/>
      <c r="C16" s="2"/>
      <c r="D16" s="1"/>
      <c r="E16" s="2">
        <v>424</v>
      </c>
      <c r="F16" s="1" t="s">
        <v>403</v>
      </c>
      <c r="G16" s="4">
        <v>100000</v>
      </c>
      <c r="H16" s="4">
        <v>100000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100000</v>
      </c>
      <c r="R16" s="4">
        <v>100000</v>
      </c>
    </row>
    <row r="17" spans="2:18">
      <c r="B17" s="776"/>
      <c r="C17" s="2"/>
      <c r="D17" s="1"/>
      <c r="E17" s="2">
        <v>425</v>
      </c>
      <c r="F17" s="1" t="s">
        <v>404</v>
      </c>
      <c r="G17" s="4">
        <v>600000</v>
      </c>
      <c r="H17" s="4">
        <v>480000</v>
      </c>
      <c r="I17" s="4">
        <v>100000</v>
      </c>
      <c r="J17" s="4">
        <v>100000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700000</v>
      </c>
      <c r="R17" s="4">
        <v>580000</v>
      </c>
    </row>
    <row r="18" spans="2:18">
      <c r="B18" s="776"/>
      <c r="C18" s="2"/>
      <c r="D18" s="1"/>
      <c r="E18" s="2">
        <v>426</v>
      </c>
      <c r="F18" s="1" t="s">
        <v>405</v>
      </c>
      <c r="G18" s="4">
        <v>30000</v>
      </c>
      <c r="H18" s="4">
        <v>30000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30000</v>
      </c>
      <c r="R18" s="4">
        <v>30000</v>
      </c>
    </row>
    <row r="19" spans="2:18">
      <c r="B19" s="776"/>
      <c r="C19" s="99"/>
      <c r="D19" s="99">
        <v>48</v>
      </c>
      <c r="E19" s="98"/>
      <c r="F19" s="99" t="s">
        <v>430</v>
      </c>
      <c r="G19" s="103">
        <f>SUM(G20:G22)</f>
        <v>242000</v>
      </c>
      <c r="H19" s="103">
        <f>SUM(H20:H22)</f>
        <v>205000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SUM(Q20:Q22)</f>
        <v>242000</v>
      </c>
      <c r="R19" s="103">
        <f>SUM(R20:R22)</f>
        <v>205000</v>
      </c>
    </row>
    <row r="20" spans="2:18">
      <c r="B20" s="776"/>
      <c r="C20" s="2"/>
      <c r="D20" s="1"/>
      <c r="E20" s="2">
        <v>480</v>
      </c>
      <c r="F20" s="1" t="s">
        <v>431</v>
      </c>
      <c r="G20" s="4">
        <v>112000</v>
      </c>
      <c r="H20" s="4">
        <v>91000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112000</v>
      </c>
      <c r="R20" s="4">
        <v>91000</v>
      </c>
    </row>
    <row r="21" spans="2:18">
      <c r="B21" s="776"/>
      <c r="C21" s="2"/>
      <c r="D21" s="1"/>
      <c r="E21" s="2">
        <v>483</v>
      </c>
      <c r="F21" s="1" t="s">
        <v>434</v>
      </c>
      <c r="G21" s="4">
        <v>80000</v>
      </c>
      <c r="H21" s="4">
        <v>64000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80000</v>
      </c>
      <c r="R21" s="4">
        <v>64000</v>
      </c>
    </row>
    <row r="22" spans="2:18">
      <c r="B22" s="776"/>
      <c r="C22" s="2"/>
      <c r="D22" s="1"/>
      <c r="E22" s="2">
        <v>485</v>
      </c>
      <c r="F22" s="1" t="s">
        <v>436</v>
      </c>
      <c r="G22" s="4">
        <v>50000</v>
      </c>
      <c r="H22" s="4">
        <v>50000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50000</v>
      </c>
      <c r="R22" s="4">
        <v>50000</v>
      </c>
    </row>
    <row r="23" spans="2:18" ht="30">
      <c r="B23" s="776"/>
      <c r="C23" s="157">
        <v>2</v>
      </c>
      <c r="D23" s="158"/>
      <c r="E23" s="199"/>
      <c r="F23" s="580" t="s">
        <v>461</v>
      </c>
      <c r="G23" s="102">
        <f>SUM(G25+G28+G35)</f>
        <v>8230000</v>
      </c>
      <c r="H23" s="102">
        <f>SUM(H25+H28+H35)</f>
        <v>7030000</v>
      </c>
      <c r="I23" s="102">
        <f>SUM(I25+I28+I35)</f>
        <v>200000</v>
      </c>
      <c r="J23" s="102">
        <f>SUM(J25+J28+J35)</f>
        <v>200000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f>SUM(Q25+Q28+Q35)</f>
        <v>8430000</v>
      </c>
      <c r="R23" s="102">
        <f>SUM(R25+R28+R35)</f>
        <v>7230000</v>
      </c>
    </row>
    <row r="24" spans="2:18" ht="30">
      <c r="B24" s="776"/>
      <c r="C24" s="1"/>
      <c r="D24" s="2">
        <v>20</v>
      </c>
      <c r="E24" s="1"/>
      <c r="F24" s="200" t="s">
        <v>461</v>
      </c>
      <c r="G24" s="4">
        <v>8230000</v>
      </c>
      <c r="H24" s="4">
        <v>7030000</v>
      </c>
      <c r="I24" s="4">
        <v>200000</v>
      </c>
      <c r="J24" s="4">
        <v>200000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8430000</v>
      </c>
      <c r="R24" s="4">
        <v>7230000</v>
      </c>
    </row>
    <row r="25" spans="2:18">
      <c r="B25" s="776"/>
      <c r="C25" s="99"/>
      <c r="D25" s="99">
        <v>40</v>
      </c>
      <c r="E25" s="98"/>
      <c r="F25" s="99" t="s">
        <v>391</v>
      </c>
      <c r="G25" s="103">
        <f>SUM(G26:G27)</f>
        <v>6860000</v>
      </c>
      <c r="H25" s="103">
        <f>SUM(H26:H27)</f>
        <v>5660000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6860000</v>
      </c>
      <c r="R25" s="103">
        <f>SUM(R26:R27)</f>
        <v>5660000</v>
      </c>
    </row>
    <row r="26" spans="2:18">
      <c r="B26" s="776"/>
      <c r="C26" s="2"/>
      <c r="D26" s="1"/>
      <c r="E26" s="2">
        <v>401</v>
      </c>
      <c r="F26" s="1" t="s">
        <v>399</v>
      </c>
      <c r="G26" s="4">
        <v>5008000</v>
      </c>
      <c r="H26" s="4">
        <v>4132000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5008000</v>
      </c>
      <c r="R26" s="4">
        <v>4132000</v>
      </c>
    </row>
    <row r="27" spans="2:18">
      <c r="B27" s="776"/>
      <c r="C27" s="2"/>
      <c r="D27" s="1"/>
      <c r="E27" s="2">
        <v>402</v>
      </c>
      <c r="F27" s="1" t="s">
        <v>361</v>
      </c>
      <c r="G27" s="4">
        <v>1852000</v>
      </c>
      <c r="H27" s="4">
        <v>1528000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1852000</v>
      </c>
      <c r="R27" s="4">
        <v>1528000</v>
      </c>
    </row>
    <row r="28" spans="2:18">
      <c r="B28" s="776"/>
      <c r="C28" s="99"/>
      <c r="D28" s="99">
        <v>42</v>
      </c>
      <c r="E28" s="201"/>
      <c r="F28" s="99" t="s">
        <v>394</v>
      </c>
      <c r="G28" s="103">
        <f>SUM(G29:G34)</f>
        <v>1128000</v>
      </c>
      <c r="H28" s="103">
        <f>SUM(H29:H34)</f>
        <v>1165000</v>
      </c>
      <c r="I28" s="103">
        <f>SUM(I29:I34)</f>
        <v>200000</v>
      </c>
      <c r="J28" s="103">
        <f>SUM(J29:J34)</f>
        <v>200000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1328000</v>
      </c>
      <c r="R28" s="103">
        <f>SUM(R29:R34)</f>
        <v>1365000</v>
      </c>
    </row>
    <row r="29" spans="2:18">
      <c r="B29" s="776"/>
      <c r="C29" s="2"/>
      <c r="D29" s="1"/>
      <c r="E29" s="2">
        <v>420</v>
      </c>
      <c r="F29" s="1" t="s">
        <v>400</v>
      </c>
      <c r="G29" s="4">
        <v>20000</v>
      </c>
      <c r="H29" s="4">
        <v>16000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20000</v>
      </c>
      <c r="R29" s="4">
        <v>16000</v>
      </c>
    </row>
    <row r="30" spans="2:18" ht="30">
      <c r="B30" s="776"/>
      <c r="C30" s="2"/>
      <c r="D30" s="1"/>
      <c r="E30" s="2">
        <v>421</v>
      </c>
      <c r="F30" s="14" t="s">
        <v>401</v>
      </c>
      <c r="G30" s="4">
        <v>348000</v>
      </c>
      <c r="H30" s="4">
        <v>509000</v>
      </c>
      <c r="I30" s="4">
        <v>100000</v>
      </c>
      <c r="J30" s="4">
        <v>100000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448000</v>
      </c>
      <c r="R30" s="4">
        <v>609000</v>
      </c>
    </row>
    <row r="31" spans="2:18">
      <c r="B31" s="776"/>
      <c r="C31" s="2"/>
      <c r="D31" s="1"/>
      <c r="E31" s="2">
        <v>423</v>
      </c>
      <c r="F31" s="1" t="s">
        <v>402</v>
      </c>
      <c r="G31" s="4">
        <v>30000</v>
      </c>
      <c r="H31" s="4">
        <v>30000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30000</v>
      </c>
      <c r="R31" s="4">
        <v>30000</v>
      </c>
    </row>
    <row r="32" spans="2:18">
      <c r="B32" s="776"/>
      <c r="C32" s="2"/>
      <c r="D32" s="1"/>
      <c r="E32" s="2">
        <v>424</v>
      </c>
      <c r="F32" s="1" t="s">
        <v>403</v>
      </c>
      <c r="G32" s="4">
        <v>100000</v>
      </c>
      <c r="H32" s="4">
        <v>100000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100000</v>
      </c>
      <c r="R32" s="4">
        <v>100000</v>
      </c>
    </row>
    <row r="33" spans="2:18">
      <c r="B33" s="776"/>
      <c r="C33" s="2"/>
      <c r="D33" s="1"/>
      <c r="E33" s="2">
        <v>425</v>
      </c>
      <c r="F33" s="1" t="s">
        <v>404</v>
      </c>
      <c r="G33" s="4">
        <v>600000</v>
      </c>
      <c r="H33" s="4">
        <v>480000</v>
      </c>
      <c r="I33" s="4">
        <v>100000</v>
      </c>
      <c r="J33" s="4">
        <v>100000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700000</v>
      </c>
      <c r="R33" s="4">
        <v>580000</v>
      </c>
    </row>
    <row r="34" spans="2:18">
      <c r="B34" s="776"/>
      <c r="C34" s="2"/>
      <c r="D34" s="1"/>
      <c r="E34" s="2">
        <v>426</v>
      </c>
      <c r="F34" s="1" t="s">
        <v>405</v>
      </c>
      <c r="G34" s="4">
        <v>30000</v>
      </c>
      <c r="H34" s="4">
        <v>30000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30000</v>
      </c>
      <c r="R34" s="4">
        <v>30000</v>
      </c>
    </row>
    <row r="35" spans="2:18">
      <c r="B35" s="776"/>
      <c r="C35" s="99"/>
      <c r="D35" s="99">
        <v>48</v>
      </c>
      <c r="E35" s="98"/>
      <c r="F35" s="99" t="s">
        <v>430</v>
      </c>
      <c r="G35" s="103">
        <f>SUM(G36:G38)</f>
        <v>242000</v>
      </c>
      <c r="H35" s="103">
        <f>SUM(H36:H38)</f>
        <v>205000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SUM(Q36:Q38)</f>
        <v>242000</v>
      </c>
      <c r="R35" s="103">
        <f>SUM(R36:R38)</f>
        <v>205000</v>
      </c>
    </row>
    <row r="36" spans="2:18">
      <c r="B36" s="776"/>
      <c r="C36" s="2"/>
      <c r="D36" s="1"/>
      <c r="E36" s="2">
        <v>480</v>
      </c>
      <c r="F36" s="1" t="s">
        <v>431</v>
      </c>
      <c r="G36" s="4">
        <v>112000</v>
      </c>
      <c r="H36" s="4">
        <v>91000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112000</v>
      </c>
      <c r="R36" s="4">
        <v>91000</v>
      </c>
    </row>
    <row r="37" spans="2:18">
      <c r="B37" s="776"/>
      <c r="C37" s="2"/>
      <c r="D37" s="1"/>
      <c r="E37" s="2">
        <v>483</v>
      </c>
      <c r="F37" s="1" t="s">
        <v>434</v>
      </c>
      <c r="G37" s="4">
        <v>80000</v>
      </c>
      <c r="H37" s="4">
        <v>64000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80000</v>
      </c>
      <c r="R37" s="4">
        <v>64000</v>
      </c>
    </row>
    <row r="38" spans="2:18" ht="15.75" thickBot="1">
      <c r="B38" s="776"/>
      <c r="C38" s="2"/>
      <c r="D38" s="1"/>
      <c r="E38" s="2">
        <v>485</v>
      </c>
      <c r="F38" s="1" t="s">
        <v>436</v>
      </c>
      <c r="G38" s="4">
        <v>50000</v>
      </c>
      <c r="H38" s="4">
        <v>50000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50000</v>
      </c>
      <c r="R38" s="4">
        <v>50000</v>
      </c>
    </row>
    <row r="39" spans="2:18" ht="15.75" thickBot="1">
      <c r="B39" s="776"/>
      <c r="C39" s="775" t="s">
        <v>604</v>
      </c>
      <c r="D39" s="754"/>
      <c r="E39" s="777" t="s">
        <v>461</v>
      </c>
      <c r="F39" s="778"/>
      <c r="G39" s="193">
        <f>SUM(G23)</f>
        <v>8230000</v>
      </c>
      <c r="H39" s="164">
        <f>SUM(H23)</f>
        <v>7030000</v>
      </c>
      <c r="I39" s="164">
        <f>SUM(I23)</f>
        <v>200000</v>
      </c>
      <c r="J39" s="164">
        <f>SUM(J23)</f>
        <v>200000</v>
      </c>
      <c r="K39" s="164">
        <v>0</v>
      </c>
      <c r="L39" s="164">
        <v>0</v>
      </c>
      <c r="M39" s="164">
        <v>0</v>
      </c>
      <c r="N39" s="164">
        <v>0</v>
      </c>
      <c r="O39" s="164">
        <f>SUM(O20+O23+O33+O36)</f>
        <v>0</v>
      </c>
      <c r="P39" s="164">
        <f>SUM(P34+P27+P24)</f>
        <v>0</v>
      </c>
      <c r="Q39" s="164">
        <f>SUM(Q23)</f>
        <v>8430000</v>
      </c>
      <c r="R39" s="165">
        <f>SUM(R23)</f>
        <v>7230000</v>
      </c>
    </row>
  </sheetData>
  <mergeCells count="15">
    <mergeCell ref="C39:D39"/>
    <mergeCell ref="E39:F39"/>
    <mergeCell ref="B7:B3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2:R37"/>
  <sheetViews>
    <sheetView workbookViewId="0">
      <selection activeCell="C2" sqref="C2"/>
    </sheetView>
  </sheetViews>
  <sheetFormatPr defaultRowHeight="15"/>
  <cols>
    <col min="2" max="2" width="11.7109375" customWidth="1"/>
    <col min="3" max="3" width="13.85546875" customWidth="1"/>
    <col min="4" max="4" width="16.28515625" customWidth="1"/>
    <col min="5" max="5" width="21.28515625" customWidth="1"/>
    <col min="6" max="6" width="40.42578125" customWidth="1"/>
    <col min="7" max="7" width="17.28515625" customWidth="1"/>
    <col min="8" max="8" width="17.140625" customWidth="1"/>
    <col min="9" max="9" width="16.7109375" customWidth="1"/>
    <col min="10" max="10" width="18.28515625" customWidth="1"/>
    <col min="11" max="11" width="16.5703125" customWidth="1"/>
    <col min="12" max="12" width="17.42578125" customWidth="1"/>
    <col min="13" max="13" width="19.140625" customWidth="1"/>
    <col min="14" max="14" width="18.5703125" customWidth="1"/>
    <col min="15" max="15" width="17.140625" customWidth="1"/>
    <col min="16" max="16" width="17.5703125" customWidth="1"/>
    <col min="17" max="17" width="16.7109375" customWidth="1"/>
    <col min="18" max="18" width="16.42578125" customWidth="1"/>
  </cols>
  <sheetData>
    <row r="2" spans="2:18" ht="15" customHeight="1">
      <c r="B2" s="603" t="s">
        <v>462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>
      <c r="B6" s="157">
        <v>2010</v>
      </c>
      <c r="C6" s="786" t="s">
        <v>462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776"/>
      <c r="C7" s="150">
        <v>2</v>
      </c>
      <c r="D7" s="33"/>
      <c r="E7" s="33"/>
      <c r="F7" s="33" t="s">
        <v>841</v>
      </c>
      <c r="G7" s="34">
        <f>SUM(G9+G12+G19)</f>
        <v>3807000</v>
      </c>
      <c r="H7" s="34">
        <f>SUM(H9+H12+H19)</f>
        <v>4307000</v>
      </c>
      <c r="I7" s="34">
        <v>0</v>
      </c>
      <c r="J7" s="34">
        <v>0</v>
      </c>
      <c r="K7" s="34">
        <f>SUM(K9+K12+K19)</f>
        <v>1450000</v>
      </c>
      <c r="L7" s="34">
        <f>SUM(L9+L12+L19)</f>
        <v>4450000</v>
      </c>
      <c r="M7" s="34">
        <v>0</v>
      </c>
      <c r="N7" s="34">
        <v>0</v>
      </c>
      <c r="O7" s="34">
        <v>0</v>
      </c>
      <c r="P7" s="34">
        <v>0</v>
      </c>
      <c r="Q7" s="34">
        <f>SUM(Q9+Q12+Q19)</f>
        <v>5257000</v>
      </c>
      <c r="R7" s="34">
        <f>SUM(R9+R12+R19)</f>
        <v>8757000</v>
      </c>
    </row>
    <row r="8" spans="2:18">
      <c r="B8" s="776"/>
      <c r="C8" s="166"/>
      <c r="D8" s="2">
        <v>20</v>
      </c>
      <c r="E8" s="1"/>
      <c r="F8" s="2" t="s">
        <v>841</v>
      </c>
      <c r="G8" s="4">
        <v>3807000</v>
      </c>
      <c r="H8" s="4">
        <v>4307000</v>
      </c>
      <c r="I8" s="4">
        <v>0</v>
      </c>
      <c r="J8" s="4">
        <v>0</v>
      </c>
      <c r="K8" s="4">
        <v>1450000</v>
      </c>
      <c r="L8" s="4">
        <v>4450000</v>
      </c>
      <c r="M8" s="4">
        <v>0</v>
      </c>
      <c r="N8" s="4">
        <v>0</v>
      </c>
      <c r="O8" s="4">
        <v>0</v>
      </c>
      <c r="P8" s="4">
        <v>0</v>
      </c>
      <c r="Q8" s="4">
        <v>5257000</v>
      </c>
      <c r="R8" s="4">
        <v>8757000</v>
      </c>
    </row>
    <row r="9" spans="2:18">
      <c r="B9" s="776"/>
      <c r="C9" s="162"/>
      <c r="D9" s="99">
        <v>40</v>
      </c>
      <c r="E9" s="98"/>
      <c r="F9" s="201" t="s">
        <v>391</v>
      </c>
      <c r="G9" s="103">
        <f>SUM(G10:G11)</f>
        <v>3567000</v>
      </c>
      <c r="H9" s="103">
        <f>SUM(H10:H11)</f>
        <v>4067000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3567000</v>
      </c>
      <c r="R9" s="103">
        <f>SUM(R10:R11)</f>
        <v>4067000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2604000</v>
      </c>
      <c r="H10" s="4">
        <v>2970000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2604000</v>
      </c>
      <c r="R10" s="4">
        <v>2970000</v>
      </c>
    </row>
    <row r="11" spans="2:18">
      <c r="B11" s="776"/>
      <c r="C11" s="166"/>
      <c r="D11" s="1"/>
      <c r="E11" s="2">
        <v>402</v>
      </c>
      <c r="F11" s="1" t="s">
        <v>361</v>
      </c>
      <c r="G11" s="4">
        <v>963000</v>
      </c>
      <c r="H11" s="4">
        <v>1097000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963000</v>
      </c>
      <c r="R11" s="4">
        <v>1097000</v>
      </c>
    </row>
    <row r="12" spans="2:18">
      <c r="B12" s="776"/>
      <c r="C12" s="162"/>
      <c r="D12" s="99">
        <v>42</v>
      </c>
      <c r="E12" s="201"/>
      <c r="F12" s="99" t="s">
        <v>394</v>
      </c>
      <c r="G12" s="103">
        <f>SUM(G13:G18)</f>
        <v>240000</v>
      </c>
      <c r="H12" s="103">
        <f>SUM(H13:H18)</f>
        <v>240000</v>
      </c>
      <c r="I12" s="103">
        <v>0</v>
      </c>
      <c r="J12" s="103">
        <v>0</v>
      </c>
      <c r="K12" s="103">
        <f>SUM(K13:K18)</f>
        <v>1350000</v>
      </c>
      <c r="L12" s="103">
        <f>SUM(L13:L18)</f>
        <v>4150000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1590000</v>
      </c>
      <c r="R12" s="103">
        <f>SUM(R13:R18)</f>
        <v>4390000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0</v>
      </c>
      <c r="H13" s="4">
        <v>0</v>
      </c>
      <c r="I13" s="4">
        <v>0</v>
      </c>
      <c r="J13" s="4">
        <v>0</v>
      </c>
      <c r="K13" s="4">
        <v>200000</v>
      </c>
      <c r="L13" s="4">
        <v>400000</v>
      </c>
      <c r="M13" s="4">
        <v>0</v>
      </c>
      <c r="N13" s="4">
        <v>0</v>
      </c>
      <c r="O13" s="4">
        <v>0</v>
      </c>
      <c r="P13" s="4">
        <v>0</v>
      </c>
      <c r="Q13" s="4">
        <v>200000</v>
      </c>
      <c r="R13" s="4">
        <v>400000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0</v>
      </c>
      <c r="H14" s="4">
        <v>0</v>
      </c>
      <c r="I14" s="4">
        <v>0</v>
      </c>
      <c r="J14" s="4">
        <v>0</v>
      </c>
      <c r="K14" s="4">
        <v>350000</v>
      </c>
      <c r="L14" s="4">
        <v>800000</v>
      </c>
      <c r="M14" s="4">
        <v>0</v>
      </c>
      <c r="N14" s="4">
        <v>0</v>
      </c>
      <c r="O14" s="4">
        <v>0</v>
      </c>
      <c r="P14" s="4">
        <v>0</v>
      </c>
      <c r="Q14" s="4">
        <v>350000</v>
      </c>
      <c r="R14" s="4">
        <v>800000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60000</v>
      </c>
      <c r="H15" s="4">
        <v>60000</v>
      </c>
      <c r="I15" s="4">
        <v>0</v>
      </c>
      <c r="J15" s="4">
        <v>0</v>
      </c>
      <c r="K15" s="4">
        <v>100000</v>
      </c>
      <c r="L15" s="4">
        <v>300000</v>
      </c>
      <c r="M15" s="4">
        <v>0</v>
      </c>
      <c r="N15" s="4">
        <v>0</v>
      </c>
      <c r="O15" s="4">
        <v>0</v>
      </c>
      <c r="P15" s="4">
        <v>0</v>
      </c>
      <c r="Q15" s="4">
        <v>160000</v>
      </c>
      <c r="R15" s="4">
        <v>360000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30000</v>
      </c>
      <c r="H16" s="4">
        <v>30000</v>
      </c>
      <c r="I16" s="4">
        <v>0</v>
      </c>
      <c r="J16" s="4">
        <v>0</v>
      </c>
      <c r="K16" s="4">
        <v>40000</v>
      </c>
      <c r="L16" s="4">
        <v>190000</v>
      </c>
      <c r="M16" s="4">
        <v>0</v>
      </c>
      <c r="N16" s="4">
        <v>0</v>
      </c>
      <c r="O16" s="4">
        <v>0</v>
      </c>
      <c r="P16" s="4">
        <v>0</v>
      </c>
      <c r="Q16" s="4">
        <v>70000</v>
      </c>
      <c r="R16" s="4">
        <v>220000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100000</v>
      </c>
      <c r="H17" s="4">
        <v>100000</v>
      </c>
      <c r="I17" s="4">
        <v>0</v>
      </c>
      <c r="J17" s="4">
        <v>0</v>
      </c>
      <c r="K17" s="4">
        <v>550000</v>
      </c>
      <c r="L17" s="4">
        <v>2050000</v>
      </c>
      <c r="M17" s="4">
        <v>0</v>
      </c>
      <c r="N17" s="4">
        <v>0</v>
      </c>
      <c r="O17" s="4">
        <v>0</v>
      </c>
      <c r="P17" s="4">
        <v>0</v>
      </c>
      <c r="Q17" s="4">
        <v>650000</v>
      </c>
      <c r="R17" s="4">
        <v>2150000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50000</v>
      </c>
      <c r="H18" s="4">
        <v>50000</v>
      </c>
      <c r="I18" s="4">
        <v>0</v>
      </c>
      <c r="J18" s="4">
        <v>0</v>
      </c>
      <c r="K18" s="4">
        <v>110000</v>
      </c>
      <c r="L18" s="4">
        <v>410000</v>
      </c>
      <c r="M18" s="4">
        <v>0</v>
      </c>
      <c r="N18" s="4">
        <v>0</v>
      </c>
      <c r="O18" s="4">
        <v>0</v>
      </c>
      <c r="P18" s="4">
        <v>0</v>
      </c>
      <c r="Q18" s="4">
        <v>160000</v>
      </c>
      <c r="R18" s="4">
        <v>460000</v>
      </c>
    </row>
    <row r="19" spans="2:18">
      <c r="B19" s="776"/>
      <c r="C19" s="162"/>
      <c r="D19" s="99">
        <v>48</v>
      </c>
      <c r="E19" s="98"/>
      <c r="F19" s="99" t="s">
        <v>430</v>
      </c>
      <c r="G19" s="103">
        <v>0</v>
      </c>
      <c r="H19" s="103">
        <v>0</v>
      </c>
      <c r="I19" s="103">
        <v>0</v>
      </c>
      <c r="J19" s="103">
        <v>0</v>
      </c>
      <c r="K19" s="103">
        <f>SUM(K20:K21)</f>
        <v>100000</v>
      </c>
      <c r="L19" s="103">
        <f>SUM(L20:L21)</f>
        <v>300000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100000</v>
      </c>
      <c r="R19" s="103">
        <f>SUM(R20:R21)</f>
        <v>300000</v>
      </c>
    </row>
    <row r="20" spans="2:18">
      <c r="B20" s="776"/>
      <c r="C20" s="166"/>
      <c r="D20" s="1"/>
      <c r="E20" s="2">
        <v>480</v>
      </c>
      <c r="F20" s="1" t="s">
        <v>431</v>
      </c>
      <c r="G20" s="4">
        <v>0</v>
      </c>
      <c r="H20" s="4">
        <v>0</v>
      </c>
      <c r="I20" s="4">
        <v>0</v>
      </c>
      <c r="J20" s="4">
        <v>0</v>
      </c>
      <c r="K20" s="4">
        <v>100000</v>
      </c>
      <c r="L20" s="4">
        <v>200000</v>
      </c>
      <c r="M20" s="4">
        <v>0</v>
      </c>
      <c r="N20" s="4">
        <v>0</v>
      </c>
      <c r="O20" s="4">
        <v>0</v>
      </c>
      <c r="P20" s="4">
        <v>0</v>
      </c>
      <c r="Q20" s="4">
        <v>100000</v>
      </c>
      <c r="R20" s="4">
        <v>200000</v>
      </c>
    </row>
    <row r="21" spans="2:18">
      <c r="B21" s="776"/>
      <c r="C21" s="166"/>
      <c r="E21" s="2">
        <v>483</v>
      </c>
      <c r="F21" s="1" t="s">
        <v>434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100000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100000</v>
      </c>
    </row>
    <row r="22" spans="2:18">
      <c r="B22" s="776"/>
      <c r="C22" s="198">
        <v>2</v>
      </c>
      <c r="D22" s="157"/>
      <c r="E22" s="581"/>
      <c r="F22" s="581" t="s">
        <v>841</v>
      </c>
      <c r="G22" s="102">
        <f>SUM(G24+G27+G34)</f>
        <v>3807000</v>
      </c>
      <c r="H22" s="102">
        <f>SUM(H24+H27+H34)</f>
        <v>4307000</v>
      </c>
      <c r="I22" s="102">
        <v>0</v>
      </c>
      <c r="J22" s="102">
        <v>0</v>
      </c>
      <c r="K22" s="102">
        <f>SUM(K24+K27+K34)</f>
        <v>1450000</v>
      </c>
      <c r="L22" s="102">
        <f>SUM(L24+L27+L34)</f>
        <v>4450000</v>
      </c>
      <c r="M22" s="102">
        <v>0</v>
      </c>
      <c r="N22" s="102">
        <v>0</v>
      </c>
      <c r="O22" s="102">
        <v>0</v>
      </c>
      <c r="P22" s="102">
        <v>0</v>
      </c>
      <c r="Q22" s="102">
        <f>SUM(Q24+Q27+Q34)</f>
        <v>5257000</v>
      </c>
      <c r="R22" s="102">
        <f>SUM(R24+R27+R34)</f>
        <v>8757000</v>
      </c>
    </row>
    <row r="23" spans="2:18">
      <c r="B23" s="776"/>
      <c r="C23" s="166"/>
      <c r="D23" s="2">
        <v>20</v>
      </c>
      <c r="E23" s="1"/>
      <c r="F23" s="2" t="s">
        <v>841</v>
      </c>
      <c r="G23" s="4">
        <v>3807000</v>
      </c>
      <c r="H23" s="4">
        <v>4307000</v>
      </c>
      <c r="I23" s="4">
        <v>0</v>
      </c>
      <c r="J23" s="4">
        <v>0</v>
      </c>
      <c r="K23" s="4">
        <v>1450000</v>
      </c>
      <c r="L23" s="4">
        <v>4450000</v>
      </c>
      <c r="M23" s="4">
        <v>0</v>
      </c>
      <c r="N23" s="4">
        <v>0</v>
      </c>
      <c r="O23" s="4">
        <v>0</v>
      </c>
      <c r="P23" s="4">
        <v>0</v>
      </c>
      <c r="Q23" s="4">
        <v>5257000</v>
      </c>
      <c r="R23" s="4">
        <v>8757000</v>
      </c>
    </row>
    <row r="24" spans="2:18">
      <c r="B24" s="776"/>
      <c r="C24" s="162"/>
      <c r="D24" s="99">
        <v>40</v>
      </c>
      <c r="E24" s="98"/>
      <c r="F24" s="99" t="s">
        <v>391</v>
      </c>
      <c r="G24" s="103">
        <f>SUM(G25:G26)</f>
        <v>3567000</v>
      </c>
      <c r="H24" s="103">
        <f>SUM(H25:H26)</f>
        <v>4067000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3567000</v>
      </c>
      <c r="R24" s="103">
        <f>SUM(R25:R26)</f>
        <v>4067000</v>
      </c>
    </row>
    <row r="25" spans="2:18">
      <c r="B25" s="776"/>
      <c r="C25" s="166"/>
      <c r="D25" s="1"/>
      <c r="E25" s="2">
        <v>401</v>
      </c>
      <c r="F25" s="1" t="s">
        <v>399</v>
      </c>
      <c r="G25" s="4">
        <v>2604000</v>
      </c>
      <c r="H25" s="4">
        <v>2970000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2604000</v>
      </c>
      <c r="R25" s="4">
        <v>2970000</v>
      </c>
    </row>
    <row r="26" spans="2:18">
      <c r="B26" s="776"/>
      <c r="C26" s="166"/>
      <c r="E26" s="2">
        <v>402</v>
      </c>
      <c r="F26" s="1" t="s">
        <v>361</v>
      </c>
      <c r="G26" s="4">
        <v>963000</v>
      </c>
      <c r="H26" s="4">
        <v>1097000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963000</v>
      </c>
      <c r="R26" s="4">
        <v>1097000</v>
      </c>
    </row>
    <row r="27" spans="2:18">
      <c r="B27" s="776"/>
      <c r="C27" s="162"/>
      <c r="D27" s="99">
        <v>42</v>
      </c>
      <c r="E27" s="201"/>
      <c r="F27" s="99" t="s">
        <v>394</v>
      </c>
      <c r="G27" s="103">
        <f>SUM(G28:G33)</f>
        <v>240000</v>
      </c>
      <c r="H27" s="103">
        <f>SUM(H28:H33)</f>
        <v>240000</v>
      </c>
      <c r="I27" s="103">
        <v>0</v>
      </c>
      <c r="J27" s="103">
        <v>0</v>
      </c>
      <c r="K27" s="103">
        <f>SUM(K28:K33)</f>
        <v>1350000</v>
      </c>
      <c r="L27" s="103">
        <f>SUM(L28:L33)</f>
        <v>4150000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SUM(Q28:Q33)</f>
        <v>1590000</v>
      </c>
      <c r="R27" s="103">
        <f>SUM(R28:R33)</f>
        <v>4390000</v>
      </c>
    </row>
    <row r="28" spans="2:18">
      <c r="B28" s="776"/>
      <c r="C28" s="166"/>
      <c r="D28" s="1"/>
      <c r="E28" s="2">
        <v>420</v>
      </c>
      <c r="F28" s="1" t="s">
        <v>400</v>
      </c>
      <c r="G28" s="4">
        <v>0</v>
      </c>
      <c r="H28" s="4">
        <v>0</v>
      </c>
      <c r="I28" s="4">
        <v>0</v>
      </c>
      <c r="J28" s="4">
        <v>0</v>
      </c>
      <c r="K28" s="4">
        <v>200000</v>
      </c>
      <c r="L28" s="4">
        <v>400000</v>
      </c>
      <c r="M28" s="4">
        <v>0</v>
      </c>
      <c r="N28" s="4">
        <v>0</v>
      </c>
      <c r="O28" s="4">
        <v>0</v>
      </c>
      <c r="P28" s="4">
        <v>0</v>
      </c>
      <c r="Q28" s="4">
        <v>200000</v>
      </c>
      <c r="R28" s="4">
        <v>400000</v>
      </c>
    </row>
    <row r="29" spans="2:18" ht="30">
      <c r="B29" s="776"/>
      <c r="C29" s="166"/>
      <c r="D29" s="1"/>
      <c r="E29" s="2">
        <v>421</v>
      </c>
      <c r="F29" s="14" t="s">
        <v>401</v>
      </c>
      <c r="G29" s="4">
        <v>0</v>
      </c>
      <c r="H29" s="4">
        <v>0</v>
      </c>
      <c r="I29" s="4">
        <v>0</v>
      </c>
      <c r="J29" s="4">
        <v>0</v>
      </c>
      <c r="K29" s="4">
        <v>350000</v>
      </c>
      <c r="L29" s="4">
        <v>800000</v>
      </c>
      <c r="M29" s="4">
        <v>0</v>
      </c>
      <c r="N29" s="4">
        <v>0</v>
      </c>
      <c r="O29" s="4">
        <v>0</v>
      </c>
      <c r="P29" s="4">
        <v>0</v>
      </c>
      <c r="Q29" s="4">
        <v>350000</v>
      </c>
      <c r="R29" s="4">
        <v>800000</v>
      </c>
    </row>
    <row r="30" spans="2:18">
      <c r="B30" s="776"/>
      <c r="C30" s="166"/>
      <c r="D30" s="1"/>
      <c r="E30" s="2">
        <v>423</v>
      </c>
      <c r="F30" s="1" t="s">
        <v>402</v>
      </c>
      <c r="G30" s="4">
        <v>60000</v>
      </c>
      <c r="H30" s="4">
        <v>60000</v>
      </c>
      <c r="I30" s="4">
        <v>0</v>
      </c>
      <c r="J30" s="4">
        <v>0</v>
      </c>
      <c r="K30" s="4">
        <v>100000</v>
      </c>
      <c r="L30" s="4">
        <v>300000</v>
      </c>
      <c r="M30" s="4">
        <v>0</v>
      </c>
      <c r="N30" s="4">
        <v>0</v>
      </c>
      <c r="O30" s="4">
        <v>0</v>
      </c>
      <c r="P30" s="4">
        <v>0</v>
      </c>
      <c r="Q30" s="4">
        <v>160000</v>
      </c>
      <c r="R30" s="4">
        <v>360000</v>
      </c>
    </row>
    <row r="31" spans="2:18">
      <c r="B31" s="776"/>
      <c r="C31" s="166"/>
      <c r="D31" s="1"/>
      <c r="E31" s="2">
        <v>424</v>
      </c>
      <c r="F31" s="1" t="s">
        <v>403</v>
      </c>
      <c r="G31" s="4">
        <v>30000</v>
      </c>
      <c r="H31" s="4">
        <v>30000</v>
      </c>
      <c r="I31" s="4">
        <v>0</v>
      </c>
      <c r="J31" s="4">
        <v>0</v>
      </c>
      <c r="K31" s="4">
        <v>40000</v>
      </c>
      <c r="L31" s="4">
        <v>190000</v>
      </c>
      <c r="M31" s="4">
        <v>0</v>
      </c>
      <c r="N31" s="4">
        <v>0</v>
      </c>
      <c r="O31" s="4">
        <v>0</v>
      </c>
      <c r="P31" s="4">
        <v>0</v>
      </c>
      <c r="Q31" s="4">
        <v>70000</v>
      </c>
      <c r="R31" s="4">
        <v>220000</v>
      </c>
    </row>
    <row r="32" spans="2:18">
      <c r="B32" s="776"/>
      <c r="C32" s="166"/>
      <c r="D32" s="1"/>
      <c r="E32" s="2">
        <v>425</v>
      </c>
      <c r="F32" s="1" t="s">
        <v>404</v>
      </c>
      <c r="G32" s="4">
        <v>100000</v>
      </c>
      <c r="H32" s="4">
        <v>100000</v>
      </c>
      <c r="I32" s="4">
        <v>0</v>
      </c>
      <c r="J32" s="4">
        <v>0</v>
      </c>
      <c r="K32" s="4">
        <v>550000</v>
      </c>
      <c r="L32" s="4">
        <v>2050000</v>
      </c>
      <c r="M32" s="4">
        <v>0</v>
      </c>
      <c r="N32" s="4">
        <v>0</v>
      </c>
      <c r="O32" s="4">
        <v>0</v>
      </c>
      <c r="P32" s="4">
        <v>0</v>
      </c>
      <c r="Q32" s="4">
        <v>650000</v>
      </c>
      <c r="R32" s="4">
        <v>2150000</v>
      </c>
    </row>
    <row r="33" spans="2:18">
      <c r="B33" s="776"/>
      <c r="C33" s="166"/>
      <c r="D33" s="1"/>
      <c r="E33" s="2">
        <v>426</v>
      </c>
      <c r="F33" s="1" t="s">
        <v>405</v>
      </c>
      <c r="G33" s="4">
        <v>50000</v>
      </c>
      <c r="H33" s="4">
        <v>50000</v>
      </c>
      <c r="I33" s="4">
        <v>0</v>
      </c>
      <c r="J33" s="4">
        <v>0</v>
      </c>
      <c r="K33" s="4">
        <v>110000</v>
      </c>
      <c r="L33" s="4">
        <v>410000</v>
      </c>
      <c r="M33" s="4">
        <v>0</v>
      </c>
      <c r="N33" s="4">
        <v>0</v>
      </c>
      <c r="O33" s="4">
        <v>0</v>
      </c>
      <c r="P33" s="4">
        <v>0</v>
      </c>
      <c r="Q33" s="4">
        <v>160000</v>
      </c>
      <c r="R33" s="4">
        <v>460000</v>
      </c>
    </row>
    <row r="34" spans="2:18">
      <c r="B34" s="776"/>
      <c r="C34" s="162"/>
      <c r="D34" s="99">
        <v>48</v>
      </c>
      <c r="E34" s="98"/>
      <c r="F34" s="314" t="s">
        <v>430</v>
      </c>
      <c r="G34" s="103">
        <v>0</v>
      </c>
      <c r="H34" s="103">
        <v>0</v>
      </c>
      <c r="I34" s="103">
        <v>0</v>
      </c>
      <c r="J34" s="103">
        <v>0</v>
      </c>
      <c r="K34" s="103">
        <f>SUM(K35:K36)</f>
        <v>100000</v>
      </c>
      <c r="L34" s="103">
        <f>SUM(L35:L36)</f>
        <v>300000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100000</v>
      </c>
      <c r="R34" s="103">
        <f>SUM(R35:R36)</f>
        <v>300000</v>
      </c>
    </row>
    <row r="35" spans="2:18">
      <c r="B35" s="776"/>
      <c r="C35" s="166"/>
      <c r="D35" s="1"/>
      <c r="E35" s="2">
        <v>480</v>
      </c>
      <c r="F35" s="1" t="s">
        <v>431</v>
      </c>
      <c r="G35" s="4">
        <v>0</v>
      </c>
      <c r="H35" s="4">
        <v>0</v>
      </c>
      <c r="I35" s="4">
        <v>0</v>
      </c>
      <c r="J35" s="4">
        <v>0</v>
      </c>
      <c r="K35" s="4">
        <v>100000</v>
      </c>
      <c r="L35" s="4">
        <v>200000</v>
      </c>
      <c r="M35" s="4">
        <v>0</v>
      </c>
      <c r="N35" s="4">
        <v>0</v>
      </c>
      <c r="O35" s="4">
        <v>0</v>
      </c>
      <c r="P35" s="4">
        <v>0</v>
      </c>
      <c r="Q35" s="4">
        <v>100000</v>
      </c>
      <c r="R35" s="4">
        <v>200000</v>
      </c>
    </row>
    <row r="36" spans="2:18" ht="15.75" thickBot="1">
      <c r="B36" s="776"/>
      <c r="C36" s="166"/>
      <c r="E36" s="2">
        <v>483</v>
      </c>
      <c r="F36" s="1" t="s">
        <v>434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100000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100000</v>
      </c>
    </row>
    <row r="37" spans="2:18" ht="15.75" thickBot="1">
      <c r="B37" s="776"/>
      <c r="C37" s="775" t="s">
        <v>604</v>
      </c>
      <c r="D37" s="798"/>
      <c r="E37" s="777" t="s">
        <v>462</v>
      </c>
      <c r="F37" s="778"/>
      <c r="G37" s="193">
        <f>SUM(G22)</f>
        <v>3807000</v>
      </c>
      <c r="H37" s="164">
        <f>SUM(H22)</f>
        <v>4307000</v>
      </c>
      <c r="I37" s="164">
        <f>SUM(I21)</f>
        <v>0</v>
      </c>
      <c r="J37" s="164">
        <f>SUM(J21)</f>
        <v>0</v>
      </c>
      <c r="K37" s="164">
        <f>SUM(K22)</f>
        <v>1450000</v>
      </c>
      <c r="L37" s="164">
        <f>SUM(L22)</f>
        <v>4450000</v>
      </c>
      <c r="M37" s="164">
        <v>0</v>
      </c>
      <c r="N37" s="164">
        <v>0</v>
      </c>
      <c r="O37" s="164">
        <f>SUM(O18+O21+O31+O34)</f>
        <v>0</v>
      </c>
      <c r="P37" s="164">
        <f>SUM(P32+P25+P22)</f>
        <v>0</v>
      </c>
      <c r="Q37" s="164">
        <f>SUM(Q22)</f>
        <v>5257000</v>
      </c>
      <c r="R37" s="165">
        <f>SUM(R22)</f>
        <v>8757000</v>
      </c>
    </row>
  </sheetData>
  <mergeCells count="15">
    <mergeCell ref="B7:B37"/>
    <mergeCell ref="C37:D37"/>
    <mergeCell ref="E37:F3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C2" sqref="C2"/>
    </sheetView>
  </sheetViews>
  <sheetFormatPr defaultRowHeight="15"/>
  <cols>
    <col min="2" max="2" width="11.42578125" customWidth="1"/>
    <col min="3" max="3" width="14.28515625" customWidth="1"/>
    <col min="4" max="4" width="16.85546875" customWidth="1"/>
    <col min="5" max="5" width="20.5703125" customWidth="1"/>
    <col min="6" max="6" width="39.28515625" customWidth="1"/>
    <col min="7" max="7" width="16.7109375" customWidth="1"/>
    <col min="8" max="8" width="15.5703125" customWidth="1"/>
    <col min="9" max="9" width="15.140625" customWidth="1"/>
    <col min="10" max="11" width="16" customWidth="1"/>
    <col min="12" max="12" width="17" customWidth="1"/>
    <col min="13" max="14" width="16" customWidth="1"/>
    <col min="15" max="15" width="16.140625" customWidth="1"/>
    <col min="16" max="16" width="15.85546875" customWidth="1"/>
    <col min="17" max="17" width="15.7109375" customWidth="1"/>
    <col min="18" max="18" width="14.42578125" customWidth="1"/>
  </cols>
  <sheetData>
    <row r="2" spans="2:18">
      <c r="B2" s="603" t="s">
        <v>527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>
      <c r="B6" s="157">
        <v>2011</v>
      </c>
      <c r="C6" s="786" t="s">
        <v>527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776"/>
      <c r="C7" s="33">
        <v>2</v>
      </c>
      <c r="D7" s="67"/>
      <c r="E7" s="36"/>
      <c r="F7" s="33" t="s">
        <v>842</v>
      </c>
      <c r="G7" s="34">
        <f>SUM(G9+G12+G18)</f>
        <v>4557000</v>
      </c>
      <c r="H7" s="34">
        <f>SUM(H9+H12+H18)</f>
        <v>4857000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SUM(Q9+Q12+Q18)</f>
        <v>4557000</v>
      </c>
      <c r="R7" s="34">
        <f>SUM(R9+R12+R18)</f>
        <v>4857000</v>
      </c>
    </row>
    <row r="8" spans="2:18">
      <c r="B8" s="776"/>
      <c r="C8" s="1"/>
      <c r="D8" s="2">
        <v>20</v>
      </c>
      <c r="E8" s="1"/>
      <c r="F8" s="217" t="s">
        <v>842</v>
      </c>
      <c r="G8" s="4">
        <v>4557000</v>
      </c>
      <c r="H8" s="4">
        <v>4857000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4557000</v>
      </c>
      <c r="R8" s="4">
        <v>4857000</v>
      </c>
    </row>
    <row r="9" spans="2:18">
      <c r="B9" s="776"/>
      <c r="C9" s="99"/>
      <c r="D9" s="99">
        <v>40</v>
      </c>
      <c r="E9" s="98"/>
      <c r="F9" s="99" t="s">
        <v>391</v>
      </c>
      <c r="G9" s="103">
        <v>0</v>
      </c>
      <c r="H9" s="103">
        <f>SUM(H10:H11)</f>
        <v>300000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v>0</v>
      </c>
      <c r="R9" s="103">
        <f>SUM(R10:R11)</f>
        <v>300000</v>
      </c>
    </row>
    <row r="10" spans="2:18">
      <c r="B10" s="776"/>
      <c r="C10" s="2"/>
      <c r="D10" s="578"/>
      <c r="E10" s="2">
        <v>401</v>
      </c>
      <c r="F10" s="1" t="s">
        <v>399</v>
      </c>
      <c r="G10" s="4">
        <v>0</v>
      </c>
      <c r="H10" s="4">
        <v>219000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219000</v>
      </c>
    </row>
    <row r="11" spans="2:18">
      <c r="B11" s="776"/>
      <c r="C11" s="2"/>
      <c r="D11" s="578"/>
      <c r="E11" s="2">
        <v>402</v>
      </c>
      <c r="F11" s="1" t="s">
        <v>361</v>
      </c>
      <c r="G11" s="4">
        <v>0</v>
      </c>
      <c r="H11" s="4">
        <v>81000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81000</v>
      </c>
    </row>
    <row r="12" spans="2:18">
      <c r="B12" s="776"/>
      <c r="C12" s="99"/>
      <c r="D12" s="99">
        <v>42</v>
      </c>
      <c r="E12" s="201"/>
      <c r="F12" s="99" t="s">
        <v>394</v>
      </c>
      <c r="G12" s="103">
        <f>SUM(G13:G17)</f>
        <v>4537000</v>
      </c>
      <c r="H12" s="103">
        <f>SUM(H13:H17)</f>
        <v>4537000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SUM(Q13:Q17)</f>
        <v>4537000</v>
      </c>
      <c r="R12" s="103">
        <f>SUM(R13:R17)</f>
        <v>4537000</v>
      </c>
    </row>
    <row r="13" spans="2:18" ht="30">
      <c r="B13" s="776"/>
      <c r="C13" s="2"/>
      <c r="D13" s="1"/>
      <c r="E13" s="2">
        <v>421</v>
      </c>
      <c r="F13" s="14" t="s">
        <v>401</v>
      </c>
      <c r="G13" s="4">
        <v>160000</v>
      </c>
      <c r="H13" s="4">
        <v>160000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160000</v>
      </c>
      <c r="R13" s="4">
        <v>160000</v>
      </c>
    </row>
    <row r="14" spans="2:18">
      <c r="B14" s="776"/>
      <c r="C14" s="2"/>
      <c r="D14" s="1"/>
      <c r="E14" s="2">
        <v>423</v>
      </c>
      <c r="F14" s="1" t="s">
        <v>402</v>
      </c>
      <c r="G14" s="4">
        <v>20000</v>
      </c>
      <c r="H14" s="4">
        <v>20000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20000</v>
      </c>
      <c r="R14" s="4">
        <v>20000</v>
      </c>
    </row>
    <row r="15" spans="2:18">
      <c r="B15" s="776"/>
      <c r="C15" s="2"/>
      <c r="D15" s="1"/>
      <c r="E15" s="2">
        <v>424</v>
      </c>
      <c r="F15" s="1" t="s">
        <v>403</v>
      </c>
      <c r="G15" s="4">
        <v>30000</v>
      </c>
      <c r="H15" s="4">
        <v>30000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30000</v>
      </c>
      <c r="R15" s="4">
        <v>30000</v>
      </c>
    </row>
    <row r="16" spans="2:18">
      <c r="B16" s="776"/>
      <c r="C16" s="2"/>
      <c r="D16" s="1"/>
      <c r="E16" s="2">
        <v>425</v>
      </c>
      <c r="F16" s="1" t="s">
        <v>404</v>
      </c>
      <c r="G16" s="4">
        <v>4317000</v>
      </c>
      <c r="H16" s="4">
        <v>4317000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4317000</v>
      </c>
      <c r="R16" s="4">
        <v>4317000</v>
      </c>
    </row>
    <row r="17" spans="2:18">
      <c r="B17" s="776"/>
      <c r="C17" s="2"/>
      <c r="D17" s="1"/>
      <c r="E17" s="2">
        <v>426</v>
      </c>
      <c r="F17" s="1" t="s">
        <v>405</v>
      </c>
      <c r="G17" s="4">
        <v>10000</v>
      </c>
      <c r="H17" s="4">
        <v>10000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10000</v>
      </c>
      <c r="R17" s="4">
        <v>10000</v>
      </c>
    </row>
    <row r="18" spans="2:18">
      <c r="B18" s="776"/>
      <c r="C18" s="99"/>
      <c r="D18" s="99">
        <v>48</v>
      </c>
      <c r="E18" s="98"/>
      <c r="F18" s="99" t="s">
        <v>430</v>
      </c>
      <c r="G18" s="103">
        <f>SUM(G19:G20)</f>
        <v>20000</v>
      </c>
      <c r="H18" s="103">
        <f>SUM(H19:H20)</f>
        <v>20000</v>
      </c>
      <c r="I18" s="103">
        <v>0</v>
      </c>
      <c r="J18" s="103">
        <v>0</v>
      </c>
      <c r="K18" s="103">
        <v>0</v>
      </c>
      <c r="L18" s="103">
        <v>0</v>
      </c>
      <c r="M18" s="103">
        <v>0</v>
      </c>
      <c r="N18" s="103">
        <v>0</v>
      </c>
      <c r="O18" s="103">
        <v>0</v>
      </c>
      <c r="P18" s="103">
        <v>0</v>
      </c>
      <c r="Q18" s="103">
        <f>SUM(Q19:Q20)</f>
        <v>20000</v>
      </c>
      <c r="R18" s="103">
        <f>SUM(R19:R20)</f>
        <v>20000</v>
      </c>
    </row>
    <row r="19" spans="2:18">
      <c r="B19" s="776"/>
      <c r="C19" s="2"/>
      <c r="E19" s="2">
        <v>480</v>
      </c>
      <c r="F19" s="1" t="s">
        <v>431</v>
      </c>
      <c r="G19" s="4">
        <v>10000</v>
      </c>
      <c r="H19" s="4">
        <v>10000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10000</v>
      </c>
      <c r="R19" s="4">
        <v>10000</v>
      </c>
    </row>
    <row r="20" spans="2:18">
      <c r="B20" s="776"/>
      <c r="C20" s="2"/>
      <c r="D20" s="1"/>
      <c r="E20" s="2">
        <v>482</v>
      </c>
      <c r="F20" s="1" t="s">
        <v>433</v>
      </c>
      <c r="G20" s="4">
        <v>10000</v>
      </c>
      <c r="H20" s="4">
        <v>10000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</v>
      </c>
      <c r="R20" s="4">
        <v>10000</v>
      </c>
    </row>
    <row r="21" spans="2:18">
      <c r="B21" s="776"/>
      <c r="C21" s="157">
        <v>2</v>
      </c>
      <c r="D21" s="158"/>
      <c r="E21" s="199"/>
      <c r="F21" s="581" t="s">
        <v>842</v>
      </c>
      <c r="G21" s="102">
        <f>SUM(G23+G26+G32)</f>
        <v>4557000</v>
      </c>
      <c r="H21" s="102">
        <f>SUM(H23+H26+H32)</f>
        <v>4857000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f>SUM(Q23+Q26+Q32)</f>
        <v>4557000</v>
      </c>
      <c r="R21" s="102">
        <f>SUM(R23+R26+R32)</f>
        <v>4857000</v>
      </c>
    </row>
    <row r="22" spans="2:18">
      <c r="B22" s="776"/>
      <c r="C22" s="1"/>
      <c r="D22" s="2">
        <v>20</v>
      </c>
      <c r="E22" s="578"/>
      <c r="F22" s="217" t="s">
        <v>842</v>
      </c>
      <c r="G22" s="4">
        <v>4557000</v>
      </c>
      <c r="H22" s="4">
        <v>4857000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4557000</v>
      </c>
      <c r="R22" s="4">
        <v>4857000</v>
      </c>
    </row>
    <row r="23" spans="2:18">
      <c r="B23" s="776"/>
      <c r="C23" s="99"/>
      <c r="D23" s="99">
        <v>40</v>
      </c>
      <c r="E23" s="98"/>
      <c r="F23" s="99" t="s">
        <v>391</v>
      </c>
      <c r="G23" s="103">
        <v>0</v>
      </c>
      <c r="H23" s="103">
        <f>SUM(H24:H25)</f>
        <v>300000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f>SUM(R24:R25)</f>
        <v>300000</v>
      </c>
    </row>
    <row r="24" spans="2:18">
      <c r="B24" s="776"/>
      <c r="C24" s="2"/>
      <c r="D24" s="1"/>
      <c r="E24" s="2">
        <v>401</v>
      </c>
      <c r="F24" s="1" t="s">
        <v>399</v>
      </c>
      <c r="G24" s="4">
        <v>0</v>
      </c>
      <c r="H24" s="4">
        <v>219000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219000</v>
      </c>
    </row>
    <row r="25" spans="2:18">
      <c r="B25" s="776"/>
      <c r="C25" s="2"/>
      <c r="D25" s="1"/>
      <c r="E25" s="2">
        <v>402</v>
      </c>
      <c r="F25" s="1" t="s">
        <v>361</v>
      </c>
      <c r="G25" s="4">
        <v>0</v>
      </c>
      <c r="H25" s="4">
        <v>81000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81000</v>
      </c>
    </row>
    <row r="26" spans="2:18">
      <c r="B26" s="776"/>
      <c r="C26" s="99"/>
      <c r="D26" s="99">
        <v>42</v>
      </c>
      <c r="E26" s="201"/>
      <c r="F26" s="99" t="s">
        <v>394</v>
      </c>
      <c r="G26" s="103">
        <f>SUM(G27:G31)</f>
        <v>4537000</v>
      </c>
      <c r="H26" s="103">
        <f>SUM(H27:H31)</f>
        <v>4537000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SUM(Q27:Q31)</f>
        <v>4537000</v>
      </c>
      <c r="R26" s="103">
        <f>SUM(R27:R31)</f>
        <v>4537000</v>
      </c>
    </row>
    <row r="27" spans="2:18" ht="30">
      <c r="B27" s="776"/>
      <c r="C27" s="2"/>
      <c r="D27" s="1"/>
      <c r="E27" s="2">
        <v>421</v>
      </c>
      <c r="F27" s="14" t="s">
        <v>401</v>
      </c>
      <c r="G27" s="4">
        <v>160000</v>
      </c>
      <c r="H27" s="4">
        <v>160000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160000</v>
      </c>
      <c r="R27" s="4">
        <v>160000</v>
      </c>
    </row>
    <row r="28" spans="2:18">
      <c r="B28" s="776"/>
      <c r="C28" s="2"/>
      <c r="D28" s="1"/>
      <c r="E28" s="2">
        <v>423</v>
      </c>
      <c r="F28" s="1" t="s">
        <v>402</v>
      </c>
      <c r="G28" s="4">
        <v>20000</v>
      </c>
      <c r="H28" s="4">
        <v>20000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20000</v>
      </c>
      <c r="R28" s="4">
        <v>20000</v>
      </c>
    </row>
    <row r="29" spans="2:18">
      <c r="B29" s="776"/>
      <c r="C29" s="2"/>
      <c r="D29" s="1"/>
      <c r="E29" s="2">
        <v>424</v>
      </c>
      <c r="F29" s="1" t="s">
        <v>403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30000</v>
      </c>
      <c r="R29" s="4">
        <v>30000</v>
      </c>
    </row>
    <row r="30" spans="2:18">
      <c r="B30" s="776"/>
      <c r="C30" s="2"/>
      <c r="D30" s="1"/>
      <c r="E30" s="2">
        <v>425</v>
      </c>
      <c r="F30" s="1" t="s">
        <v>404</v>
      </c>
      <c r="G30" s="4">
        <v>4317000</v>
      </c>
      <c r="H30" s="4">
        <v>4317000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4317000</v>
      </c>
      <c r="R30" s="4">
        <v>4317000</v>
      </c>
    </row>
    <row r="31" spans="2:18">
      <c r="B31" s="776"/>
      <c r="C31" s="2"/>
      <c r="D31" s="1"/>
      <c r="E31" s="2">
        <v>426</v>
      </c>
      <c r="F31" s="1" t="s">
        <v>405</v>
      </c>
      <c r="G31" s="4">
        <v>10000</v>
      </c>
      <c r="H31" s="4">
        <v>10000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10000</v>
      </c>
      <c r="R31" s="4">
        <v>10000</v>
      </c>
    </row>
    <row r="32" spans="2:18">
      <c r="B32" s="776"/>
      <c r="C32" s="99"/>
      <c r="D32" s="99">
        <v>48</v>
      </c>
      <c r="E32" s="98"/>
      <c r="F32" s="99" t="s">
        <v>430</v>
      </c>
      <c r="G32" s="103">
        <f>SUM(G33:G34)</f>
        <v>20000</v>
      </c>
      <c r="H32" s="103">
        <f>SUM(H33:H34)</f>
        <v>20000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SUM(Q33:Q34)</f>
        <v>20000</v>
      </c>
      <c r="R32" s="103">
        <f>SUM(R33:R34)</f>
        <v>20000</v>
      </c>
    </row>
    <row r="33" spans="2:18">
      <c r="B33" s="776"/>
      <c r="C33" s="2"/>
      <c r="D33" s="1"/>
      <c r="E33" s="2">
        <v>480</v>
      </c>
      <c r="F33" s="1" t="s">
        <v>431</v>
      </c>
      <c r="G33" s="4">
        <v>10000</v>
      </c>
      <c r="H33" s="4">
        <v>10000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10000</v>
      </c>
      <c r="R33" s="4">
        <v>10000</v>
      </c>
    </row>
    <row r="34" spans="2:18" ht="15.75" thickBot="1">
      <c r="B34" s="776"/>
      <c r="C34" s="2"/>
      <c r="E34" s="2">
        <v>482</v>
      </c>
      <c r="F34" s="1" t="s">
        <v>433</v>
      </c>
      <c r="G34" s="4">
        <v>10000</v>
      </c>
      <c r="H34" s="4">
        <v>10000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10000</v>
      </c>
      <c r="R34" s="4">
        <v>10000</v>
      </c>
    </row>
    <row r="35" spans="2:18" ht="15.75" thickBot="1">
      <c r="B35" s="776"/>
      <c r="C35" s="775" t="s">
        <v>604</v>
      </c>
      <c r="D35" s="798"/>
      <c r="E35" s="777" t="s">
        <v>527</v>
      </c>
      <c r="F35" s="778"/>
      <c r="G35" s="193">
        <f>SUM(G21)</f>
        <v>4557000</v>
      </c>
      <c r="H35" s="164">
        <f>SUM(H21)</f>
        <v>4857000</v>
      </c>
      <c r="I35" s="164">
        <f>SUM(I19)</f>
        <v>0</v>
      </c>
      <c r="J35" s="164">
        <f>SUM(J19)</f>
        <v>0</v>
      </c>
      <c r="K35" s="164">
        <f>SUM(K20)</f>
        <v>0</v>
      </c>
      <c r="L35" s="164">
        <f>SUM(L20)</f>
        <v>0</v>
      </c>
      <c r="M35" s="164">
        <v>0</v>
      </c>
      <c r="N35" s="164">
        <v>0</v>
      </c>
      <c r="O35" s="164">
        <f>SUM(O16+O19+O29+O32)</f>
        <v>0</v>
      </c>
      <c r="P35" s="164">
        <f>SUM(P30+P23+P20)</f>
        <v>0</v>
      </c>
      <c r="Q35" s="164">
        <f>SUM(Q21)</f>
        <v>4557000</v>
      </c>
      <c r="R35" s="165">
        <f>SUM(R21)</f>
        <v>4857000</v>
      </c>
    </row>
  </sheetData>
  <mergeCells count="15">
    <mergeCell ref="C35:D35"/>
    <mergeCell ref="E35:F35"/>
    <mergeCell ref="B7:B3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2:AJ45"/>
  <sheetViews>
    <sheetView workbookViewId="0">
      <selection activeCell="E2" sqref="E2"/>
    </sheetView>
  </sheetViews>
  <sheetFormatPr defaultRowHeight="15"/>
  <cols>
    <col min="2" max="2" width="11.7109375" customWidth="1"/>
    <col min="3" max="3" width="15.42578125" customWidth="1"/>
    <col min="4" max="4" width="14.42578125" customWidth="1"/>
    <col min="5" max="5" width="21.140625" customWidth="1"/>
    <col min="6" max="6" width="43.140625" customWidth="1"/>
    <col min="7" max="7" width="18.140625" customWidth="1"/>
    <col min="8" max="8" width="15.42578125" customWidth="1"/>
    <col min="9" max="9" width="16.85546875" customWidth="1"/>
    <col min="10" max="10" width="17.28515625" customWidth="1"/>
    <col min="11" max="11" width="17.5703125" customWidth="1"/>
    <col min="12" max="13" width="16.28515625" customWidth="1"/>
    <col min="14" max="15" width="16.42578125" customWidth="1"/>
    <col min="16" max="16" width="17" customWidth="1"/>
    <col min="17" max="17" width="16.28515625" customWidth="1"/>
    <col min="18" max="18" width="17.42578125" customWidth="1"/>
  </cols>
  <sheetData>
    <row r="2" spans="2:18" ht="15" customHeight="1">
      <c r="B2" s="603" t="s">
        <v>528</v>
      </c>
      <c r="C2" s="641"/>
      <c r="D2" s="641"/>
      <c r="E2" s="641"/>
      <c r="F2" s="641"/>
      <c r="G2" s="641"/>
      <c r="H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8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 ht="30" customHeight="1">
      <c r="B6" s="157">
        <v>2012</v>
      </c>
      <c r="C6" s="786" t="s">
        <v>528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776"/>
      <c r="C7" s="150">
        <v>1</v>
      </c>
      <c r="D7" s="33"/>
      <c r="E7" s="215" t="s">
        <v>820</v>
      </c>
      <c r="F7" s="67"/>
      <c r="G7" s="34">
        <f>SUM(G9+G12+G19+G21)</f>
        <v>51746000</v>
      </c>
      <c r="H7" s="34">
        <f>SUM(H9+H12+H19+H21)</f>
        <v>45922000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SUM(Q9+Q12+Q19+Q21)</f>
        <v>51746000</v>
      </c>
      <c r="R7" s="34">
        <f>SUM(R9+R12+R19+R21)</f>
        <v>45922000</v>
      </c>
    </row>
    <row r="8" spans="2:18">
      <c r="B8" s="776"/>
      <c r="C8" s="166"/>
      <c r="D8" s="2">
        <v>10</v>
      </c>
      <c r="E8" s="1"/>
      <c r="F8" s="2" t="s">
        <v>820</v>
      </c>
      <c r="G8" s="4">
        <v>51746000</v>
      </c>
      <c r="H8" s="4">
        <v>45922000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51746000</v>
      </c>
      <c r="R8" s="4">
        <v>45922000</v>
      </c>
    </row>
    <row r="9" spans="2:18">
      <c r="B9" s="776"/>
      <c r="C9" s="162"/>
      <c r="D9" s="99">
        <v>40</v>
      </c>
      <c r="E9" s="98"/>
      <c r="F9" s="99" t="s">
        <v>391</v>
      </c>
      <c r="G9" s="103">
        <f>SUM(G10:G11)</f>
        <v>47040000</v>
      </c>
      <c r="H9" s="103">
        <f>SUM(H10:H11)</f>
        <v>37688000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47040000</v>
      </c>
      <c r="R9" s="103">
        <f>SUM(R10:R11)</f>
        <v>37688000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35540000</v>
      </c>
      <c r="H10" s="4">
        <v>27512000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35540000</v>
      </c>
      <c r="R10" s="4">
        <v>27512000</v>
      </c>
    </row>
    <row r="11" spans="2:18">
      <c r="B11" s="776"/>
      <c r="C11" s="166"/>
      <c r="D11" s="1"/>
      <c r="E11" s="2">
        <v>402</v>
      </c>
      <c r="F11" s="1" t="s">
        <v>361</v>
      </c>
      <c r="G11" s="4">
        <v>11500000</v>
      </c>
      <c r="H11" s="4">
        <v>10176000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11500000</v>
      </c>
      <c r="R11" s="4">
        <v>10176000</v>
      </c>
    </row>
    <row r="12" spans="2:18">
      <c r="B12" s="776"/>
      <c r="C12" s="162"/>
      <c r="D12" s="99">
        <v>42</v>
      </c>
      <c r="E12" s="201"/>
      <c r="F12" s="99" t="s">
        <v>394</v>
      </c>
      <c r="G12" s="103">
        <f>SUM(G13:G18)</f>
        <v>3831000</v>
      </c>
      <c r="H12" s="103">
        <f>SUM(H13:H18)</f>
        <v>6237000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3831000</v>
      </c>
      <c r="R12" s="103">
        <f>SUM(R13:R18)</f>
        <v>6237000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120000</v>
      </c>
      <c r="H13" s="4">
        <v>600000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120000</v>
      </c>
      <c r="R13" s="4">
        <v>600000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1600000</v>
      </c>
      <c r="H14" s="4">
        <v>2867000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1600000</v>
      </c>
      <c r="R14" s="4">
        <v>2867000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300000</v>
      </c>
      <c r="H15" s="4">
        <v>752000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300000</v>
      </c>
      <c r="R15" s="4">
        <v>752000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300000</v>
      </c>
      <c r="H16" s="4">
        <v>676000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300000</v>
      </c>
      <c r="R16" s="4">
        <v>676000</v>
      </c>
    </row>
    <row r="17" spans="2:36">
      <c r="B17" s="776"/>
      <c r="C17" s="166"/>
      <c r="D17" s="1"/>
      <c r="E17" s="2">
        <v>425</v>
      </c>
      <c r="F17" s="1" t="s">
        <v>404</v>
      </c>
      <c r="G17" s="4">
        <v>450000</v>
      </c>
      <c r="H17" s="4">
        <v>493000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450000</v>
      </c>
      <c r="R17" s="4">
        <v>493000</v>
      </c>
    </row>
    <row r="18" spans="2:36">
      <c r="B18" s="776"/>
      <c r="C18" s="166"/>
      <c r="D18" s="1"/>
      <c r="E18" s="2">
        <v>426</v>
      </c>
      <c r="F18" s="1" t="s">
        <v>405</v>
      </c>
      <c r="G18" s="4">
        <v>1061000</v>
      </c>
      <c r="H18" s="4">
        <v>849000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1061000</v>
      </c>
      <c r="R18" s="4">
        <v>849000</v>
      </c>
    </row>
    <row r="19" spans="2:36">
      <c r="B19" s="776"/>
      <c r="C19" s="162"/>
      <c r="D19" s="99">
        <v>46</v>
      </c>
      <c r="E19" s="98"/>
      <c r="F19" s="99" t="s">
        <v>396</v>
      </c>
      <c r="G19" s="103">
        <v>0</v>
      </c>
      <c r="H19" s="103">
        <f>SUM(H20)</f>
        <v>44000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3">
        <f>SUM(R20)</f>
        <v>44000</v>
      </c>
    </row>
    <row r="20" spans="2:36">
      <c r="B20" s="776"/>
      <c r="C20" s="144"/>
      <c r="D20" s="218"/>
      <c r="E20" s="2">
        <v>464</v>
      </c>
      <c r="F20" s="1" t="s">
        <v>423</v>
      </c>
      <c r="G20" s="4">
        <v>0</v>
      </c>
      <c r="H20" s="4">
        <v>44000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44000</v>
      </c>
    </row>
    <row r="21" spans="2:36">
      <c r="B21" s="776"/>
      <c r="C21" s="162"/>
      <c r="D21" s="99">
        <v>48</v>
      </c>
      <c r="E21" s="98"/>
      <c r="F21" s="99" t="s">
        <v>430</v>
      </c>
      <c r="G21" s="103">
        <f>SUM(G22:G25)</f>
        <v>875000</v>
      </c>
      <c r="H21" s="103">
        <f>SUM(H22:H25)</f>
        <v>1953000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SUM(Q22:Q25)</f>
        <v>875000</v>
      </c>
      <c r="R21" s="103">
        <f>SUM(R22:R25)</f>
        <v>1953000</v>
      </c>
      <c r="AI21">
        <v>875</v>
      </c>
      <c r="AJ21">
        <v>1953</v>
      </c>
    </row>
    <row r="22" spans="2:36">
      <c r="B22" s="776"/>
      <c r="C22" s="166"/>
      <c r="D22" s="1"/>
      <c r="E22" s="2">
        <v>480</v>
      </c>
      <c r="F22" s="1" t="s">
        <v>431</v>
      </c>
      <c r="G22" s="4">
        <v>875000</v>
      </c>
      <c r="H22" s="4">
        <v>880000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875000</v>
      </c>
      <c r="R22" s="4">
        <v>880000</v>
      </c>
      <c r="AI22">
        <v>875</v>
      </c>
      <c r="AJ22">
        <v>880</v>
      </c>
    </row>
    <row r="23" spans="2:36">
      <c r="B23" s="776"/>
      <c r="C23" s="166"/>
      <c r="D23" s="1"/>
      <c r="E23" s="2">
        <v>481</v>
      </c>
      <c r="F23" s="1" t="s">
        <v>432</v>
      </c>
      <c r="G23" s="4">
        <v>0</v>
      </c>
      <c r="H23" s="4">
        <v>660000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660000</v>
      </c>
      <c r="AI23">
        <v>0</v>
      </c>
      <c r="AJ23">
        <v>660</v>
      </c>
    </row>
    <row r="24" spans="2:36">
      <c r="B24" s="776"/>
      <c r="C24" s="166"/>
      <c r="D24" s="1"/>
      <c r="E24" s="2">
        <v>483</v>
      </c>
      <c r="F24" s="1" t="s">
        <v>434</v>
      </c>
      <c r="G24" s="4">
        <v>0</v>
      </c>
      <c r="H24" s="4">
        <v>269000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269000</v>
      </c>
      <c r="AI24">
        <v>0</v>
      </c>
      <c r="AJ24">
        <v>269</v>
      </c>
    </row>
    <row r="25" spans="2:36">
      <c r="B25" s="776"/>
      <c r="C25" s="166"/>
      <c r="D25" s="1"/>
      <c r="E25" s="2">
        <v>485</v>
      </c>
      <c r="F25" s="1" t="s">
        <v>436</v>
      </c>
      <c r="G25" s="4">
        <v>0</v>
      </c>
      <c r="H25" s="4">
        <v>144000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144000</v>
      </c>
      <c r="AI25">
        <v>0</v>
      </c>
      <c r="AJ25">
        <v>144</v>
      </c>
    </row>
    <row r="26" spans="2:36">
      <c r="B26" s="776"/>
      <c r="C26" s="198">
        <v>1</v>
      </c>
      <c r="D26" s="581"/>
      <c r="E26" s="206"/>
      <c r="F26" s="581" t="s">
        <v>820</v>
      </c>
      <c r="G26" s="102">
        <f>SUM(G28+G31+G38+G40)</f>
        <v>51746000</v>
      </c>
      <c r="H26" s="102">
        <f>SUM(H28+H31+H38+H40)</f>
        <v>45922000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f>SUM(Q28+Q31+Q38+Q40)</f>
        <v>51746000</v>
      </c>
      <c r="R26" s="102">
        <f>SUM(R28+R31+R38+R40)</f>
        <v>45922000</v>
      </c>
    </row>
    <row r="27" spans="2:36">
      <c r="B27" s="776"/>
      <c r="C27" s="166"/>
      <c r="D27" s="2">
        <v>10</v>
      </c>
      <c r="E27" s="1"/>
      <c r="F27" s="2" t="s">
        <v>820</v>
      </c>
      <c r="G27" s="4">
        <v>51746000</v>
      </c>
      <c r="H27" s="4">
        <v>45922000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51746000</v>
      </c>
      <c r="R27" s="4">
        <v>45922000</v>
      </c>
    </row>
    <row r="28" spans="2:36">
      <c r="B28" s="776"/>
      <c r="C28" s="162"/>
      <c r="D28" s="99">
        <v>40</v>
      </c>
      <c r="E28" s="98"/>
      <c r="F28" s="99" t="s">
        <v>391</v>
      </c>
      <c r="G28" s="103">
        <f>SUM(G29:G30)</f>
        <v>47040000</v>
      </c>
      <c r="H28" s="103">
        <f>SUM(H29:H30)</f>
        <v>37688000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SUM(Q29:Q30)</f>
        <v>47040000</v>
      </c>
      <c r="R28" s="103">
        <f>SUM(R29:R30)</f>
        <v>37688000</v>
      </c>
    </row>
    <row r="29" spans="2:36">
      <c r="B29" s="776"/>
      <c r="C29" s="166"/>
      <c r="D29" s="1"/>
      <c r="E29" s="2">
        <v>401</v>
      </c>
      <c r="F29" s="1" t="s">
        <v>399</v>
      </c>
      <c r="G29" s="4">
        <v>35540000</v>
      </c>
      <c r="H29" s="4">
        <v>27512000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35540000</v>
      </c>
      <c r="R29" s="4">
        <v>27512000</v>
      </c>
    </row>
    <row r="30" spans="2:36">
      <c r="B30" s="776"/>
      <c r="C30" s="166"/>
      <c r="D30" s="1"/>
      <c r="E30" s="2">
        <v>402</v>
      </c>
      <c r="F30" s="1" t="s">
        <v>361</v>
      </c>
      <c r="G30" s="4">
        <v>11500000</v>
      </c>
      <c r="H30" s="4">
        <v>10176000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11500000</v>
      </c>
      <c r="R30" s="4">
        <v>10176000</v>
      </c>
    </row>
    <row r="31" spans="2:36">
      <c r="B31" s="776"/>
      <c r="C31" s="162"/>
      <c r="D31" s="99">
        <v>42</v>
      </c>
      <c r="E31" s="201"/>
      <c r="F31" s="99" t="s">
        <v>394</v>
      </c>
      <c r="G31" s="103">
        <f>SUM(G32:G37)</f>
        <v>3831000</v>
      </c>
      <c r="H31" s="103">
        <f>SUM(H32:H37)</f>
        <v>6237000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3831000</v>
      </c>
      <c r="R31" s="103">
        <f>SUM(R32:R37)</f>
        <v>6237000</v>
      </c>
    </row>
    <row r="32" spans="2:36">
      <c r="B32" s="776"/>
      <c r="C32" s="166"/>
      <c r="D32" s="1"/>
      <c r="E32" s="2">
        <v>420</v>
      </c>
      <c r="F32" s="1" t="s">
        <v>400</v>
      </c>
      <c r="G32" s="4">
        <v>120000</v>
      </c>
      <c r="H32" s="4">
        <v>600000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120000</v>
      </c>
      <c r="R32" s="4">
        <v>600000</v>
      </c>
    </row>
    <row r="33" spans="2:18" ht="30">
      <c r="B33" s="776"/>
      <c r="C33" s="166"/>
      <c r="D33" s="1"/>
      <c r="E33" s="2">
        <v>421</v>
      </c>
      <c r="F33" s="14" t="s">
        <v>401</v>
      </c>
      <c r="G33" s="4">
        <v>1600000</v>
      </c>
      <c r="H33" s="4">
        <v>2867000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1600000</v>
      </c>
      <c r="R33" s="4">
        <v>2867000</v>
      </c>
    </row>
    <row r="34" spans="2:18">
      <c r="B34" s="776"/>
      <c r="C34" s="166"/>
      <c r="D34" s="1"/>
      <c r="E34" s="2">
        <v>423</v>
      </c>
      <c r="F34" s="1" t="s">
        <v>402</v>
      </c>
      <c r="G34" s="4">
        <v>300000</v>
      </c>
      <c r="H34" s="4">
        <v>752000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300000</v>
      </c>
      <c r="R34" s="4">
        <v>752000</v>
      </c>
    </row>
    <row r="35" spans="2:18">
      <c r="B35" s="776"/>
      <c r="C35" s="166"/>
      <c r="D35" s="1"/>
      <c r="E35" s="2">
        <v>424</v>
      </c>
      <c r="F35" s="1" t="s">
        <v>403</v>
      </c>
      <c r="G35" s="4">
        <v>300000</v>
      </c>
      <c r="H35" s="4">
        <v>676000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300000</v>
      </c>
      <c r="R35" s="4">
        <v>676000</v>
      </c>
    </row>
    <row r="36" spans="2:18">
      <c r="B36" s="776"/>
      <c r="C36" s="166"/>
      <c r="D36" s="1"/>
      <c r="E36" s="2">
        <v>425</v>
      </c>
      <c r="F36" s="1" t="s">
        <v>404</v>
      </c>
      <c r="G36" s="4">
        <v>450000</v>
      </c>
      <c r="H36" s="4">
        <v>493000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450000</v>
      </c>
      <c r="R36" s="4">
        <v>493000</v>
      </c>
    </row>
    <row r="37" spans="2:18">
      <c r="B37" s="776"/>
      <c r="C37" s="166"/>
      <c r="E37" s="2">
        <v>426</v>
      </c>
      <c r="F37" s="1" t="s">
        <v>405</v>
      </c>
      <c r="G37" s="4">
        <v>1061000</v>
      </c>
      <c r="H37" s="4">
        <v>849000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1061000</v>
      </c>
      <c r="R37" s="4">
        <v>849000</v>
      </c>
    </row>
    <row r="38" spans="2:18">
      <c r="B38" s="776"/>
      <c r="C38" s="162"/>
      <c r="D38" s="99">
        <v>46</v>
      </c>
      <c r="E38" s="98"/>
      <c r="F38" s="99" t="s">
        <v>396</v>
      </c>
      <c r="G38" s="103">
        <v>0</v>
      </c>
      <c r="H38" s="103">
        <f>SUM(H39)</f>
        <v>44000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f>SUM(R39)</f>
        <v>44000</v>
      </c>
    </row>
    <row r="39" spans="2:18">
      <c r="B39" s="776"/>
      <c r="C39" s="144"/>
      <c r="E39" s="218">
        <v>464</v>
      </c>
      <c r="F39" s="1" t="s">
        <v>423</v>
      </c>
      <c r="G39" s="4">
        <v>0</v>
      </c>
      <c r="H39" s="4">
        <v>44000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44000</v>
      </c>
    </row>
    <row r="40" spans="2:18">
      <c r="B40" s="776"/>
      <c r="C40" s="162"/>
      <c r="D40" s="99">
        <v>48</v>
      </c>
      <c r="E40" s="98"/>
      <c r="F40" s="99" t="s">
        <v>430</v>
      </c>
      <c r="G40" s="103">
        <f>SUM(G41:G44)</f>
        <v>875000</v>
      </c>
      <c r="H40" s="103">
        <f>SUM(H41:H44)</f>
        <v>1953000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SUM(Q41:Q44)</f>
        <v>875000</v>
      </c>
      <c r="R40" s="103">
        <f>SUM(R41:R44)</f>
        <v>1953000</v>
      </c>
    </row>
    <row r="41" spans="2:18">
      <c r="B41" s="776"/>
      <c r="C41" s="2"/>
      <c r="D41" s="1"/>
      <c r="E41" s="166">
        <v>480</v>
      </c>
      <c r="F41" s="1" t="s">
        <v>431</v>
      </c>
      <c r="G41" s="4">
        <v>875000</v>
      </c>
      <c r="H41" s="4">
        <v>880000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875000</v>
      </c>
      <c r="R41" s="4">
        <v>880000</v>
      </c>
    </row>
    <row r="42" spans="2:18">
      <c r="B42" s="776"/>
      <c r="C42" s="2"/>
      <c r="D42" s="1"/>
      <c r="E42" s="166">
        <v>481</v>
      </c>
      <c r="F42" s="1" t="s">
        <v>432</v>
      </c>
      <c r="G42" s="4">
        <v>0</v>
      </c>
      <c r="H42" s="4">
        <v>660000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660000</v>
      </c>
    </row>
    <row r="43" spans="2:18">
      <c r="B43" s="776"/>
      <c r="C43" s="2"/>
      <c r="D43" s="1"/>
      <c r="E43" s="166">
        <v>483</v>
      </c>
      <c r="F43" s="1" t="s">
        <v>434</v>
      </c>
      <c r="G43" s="4">
        <v>0</v>
      </c>
      <c r="H43" s="4">
        <v>269000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269000</v>
      </c>
    </row>
    <row r="44" spans="2:18" ht="15.75" thickBot="1">
      <c r="B44" s="776"/>
      <c r="C44" s="2"/>
      <c r="D44" s="1"/>
      <c r="E44" s="166">
        <v>485</v>
      </c>
      <c r="F44" s="1" t="s">
        <v>436</v>
      </c>
      <c r="G44" s="4">
        <v>0</v>
      </c>
      <c r="H44" s="4">
        <v>144000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144000</v>
      </c>
    </row>
    <row r="45" spans="2:18" ht="39.75" customHeight="1" thickBot="1">
      <c r="B45" s="776"/>
      <c r="C45" s="799" t="s">
        <v>604</v>
      </c>
      <c r="D45" s="799"/>
      <c r="E45" s="800" t="s">
        <v>528</v>
      </c>
      <c r="F45" s="801"/>
      <c r="G45" s="193">
        <f>SUM(G26)</f>
        <v>51746000</v>
      </c>
      <c r="H45" s="164">
        <f>SUM(H26)</f>
        <v>45922000</v>
      </c>
      <c r="I45" s="164">
        <f>SUM(I29)</f>
        <v>0</v>
      </c>
      <c r="J45" s="164">
        <f>SUM(J29)</f>
        <v>0</v>
      </c>
      <c r="K45" s="164">
        <f>SUM(K30)</f>
        <v>0</v>
      </c>
      <c r="L45" s="164">
        <f>SUM(L30)</f>
        <v>0</v>
      </c>
      <c r="M45" s="164">
        <v>0</v>
      </c>
      <c r="N45" s="164">
        <v>0</v>
      </c>
      <c r="O45" s="164">
        <f>SUM(O26+O29+O39+O42)</f>
        <v>0</v>
      </c>
      <c r="P45" s="164">
        <f>SUM(P40+P33+P30)</f>
        <v>0</v>
      </c>
      <c r="Q45" s="164">
        <f>SUM(Q26)</f>
        <v>51746000</v>
      </c>
      <c r="R45" s="165">
        <f>SUM(R26)</f>
        <v>45922000</v>
      </c>
    </row>
  </sheetData>
  <mergeCells count="15">
    <mergeCell ref="C45:D45"/>
    <mergeCell ref="E45:F45"/>
    <mergeCell ref="B7:B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D40" sqref="D40:D42"/>
    </sheetView>
  </sheetViews>
  <sheetFormatPr defaultRowHeight="15"/>
  <cols>
    <col min="2" max="2" width="11" customWidth="1"/>
    <col min="3" max="4" width="14.7109375" customWidth="1"/>
    <col min="5" max="5" width="18.7109375" customWidth="1"/>
    <col min="6" max="6" width="42.5703125" customWidth="1"/>
    <col min="7" max="7" width="15.42578125" customWidth="1"/>
    <col min="8" max="8" width="14" customWidth="1"/>
    <col min="9" max="9" width="15.140625" customWidth="1"/>
    <col min="10" max="10" width="15.5703125" customWidth="1"/>
    <col min="11" max="11" width="15.28515625" customWidth="1"/>
    <col min="12" max="12" width="17.5703125" customWidth="1"/>
    <col min="13" max="13" width="18" customWidth="1"/>
    <col min="14" max="14" width="16.28515625" customWidth="1"/>
    <col min="15" max="15" width="15.5703125" customWidth="1"/>
    <col min="16" max="16" width="15" customWidth="1"/>
    <col min="17" max="17" width="17.42578125" customWidth="1"/>
    <col min="18" max="18" width="16.140625" customWidth="1"/>
  </cols>
  <sheetData>
    <row r="2" spans="2:18" ht="15" customHeight="1">
      <c r="B2" s="603" t="s">
        <v>529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>
      <c r="B6" s="157">
        <v>2013</v>
      </c>
      <c r="C6" s="786" t="s">
        <v>529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776"/>
      <c r="C7" s="150">
        <v>2</v>
      </c>
      <c r="D7" s="67"/>
      <c r="E7" s="36"/>
      <c r="F7" s="36" t="s">
        <v>843</v>
      </c>
      <c r="G7" s="34">
        <f>SUM(G9+G12+G19+G21)</f>
        <v>39575000</v>
      </c>
      <c r="H7" s="34">
        <f>SUM(H9+H12+H19+H21)</f>
        <v>38375000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SUM(Q9+Q12+Q19+Q21)</f>
        <v>39575000</v>
      </c>
      <c r="R7" s="34">
        <f>SUM(R9+R12+R19+R21)</f>
        <v>38375000</v>
      </c>
    </row>
    <row r="8" spans="2:18">
      <c r="B8" s="776"/>
      <c r="C8" s="141"/>
      <c r="D8" s="2">
        <v>20</v>
      </c>
      <c r="E8" s="1"/>
      <c r="F8" s="2" t="s">
        <v>843</v>
      </c>
      <c r="G8" s="4">
        <v>39575000</v>
      </c>
      <c r="H8" s="4">
        <v>38375000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39575000</v>
      </c>
      <c r="R8" s="4">
        <v>38375000</v>
      </c>
    </row>
    <row r="9" spans="2:18">
      <c r="B9" s="776"/>
      <c r="C9" s="162"/>
      <c r="D9" s="99">
        <v>40</v>
      </c>
      <c r="E9" s="98"/>
      <c r="F9" s="99" t="s">
        <v>391</v>
      </c>
      <c r="G9" s="103">
        <f>SUM(G10:G11)</f>
        <v>29106000</v>
      </c>
      <c r="H9" s="103">
        <f>SUM(H10:H11)</f>
        <v>27906000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29106000</v>
      </c>
      <c r="R9" s="103">
        <f>SUM(R10:R11)</f>
        <v>27906000</v>
      </c>
    </row>
    <row r="10" spans="2:18">
      <c r="B10" s="776"/>
      <c r="C10" s="166"/>
      <c r="D10" s="1"/>
      <c r="E10" s="2">
        <v>401</v>
      </c>
      <c r="F10" s="1" t="s">
        <v>399</v>
      </c>
      <c r="G10" s="4">
        <v>21247000</v>
      </c>
      <c r="H10" s="4">
        <v>20371000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21247000</v>
      </c>
      <c r="R10" s="4">
        <v>20371000</v>
      </c>
    </row>
    <row r="11" spans="2:18">
      <c r="B11" s="776"/>
      <c r="C11" s="166"/>
      <c r="E11" s="2">
        <v>402</v>
      </c>
      <c r="F11" s="1" t="s">
        <v>361</v>
      </c>
      <c r="G11" s="4">
        <v>7859000</v>
      </c>
      <c r="H11" s="4">
        <v>7535000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7859000</v>
      </c>
      <c r="R11" s="4">
        <v>7535000</v>
      </c>
    </row>
    <row r="12" spans="2:18">
      <c r="B12" s="776"/>
      <c r="C12" s="162"/>
      <c r="D12" s="99">
        <v>42</v>
      </c>
      <c r="E12" s="201"/>
      <c r="F12" s="99" t="s">
        <v>394</v>
      </c>
      <c r="G12" s="103">
        <f>SUM(G13:G18)</f>
        <v>9796000</v>
      </c>
      <c r="H12" s="103">
        <f>SUM(H13:H18)</f>
        <v>9796000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9796000</v>
      </c>
      <c r="R12" s="103">
        <f>SUM(R13:R18)</f>
        <v>9796000</v>
      </c>
    </row>
    <row r="13" spans="2:18">
      <c r="B13" s="776"/>
      <c r="C13" s="166"/>
      <c r="D13" s="1"/>
      <c r="E13" s="2">
        <v>420</v>
      </c>
      <c r="F13" s="1" t="s">
        <v>400</v>
      </c>
      <c r="G13" s="4">
        <v>1000000</v>
      </c>
      <c r="H13" s="4">
        <v>1000000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1000000</v>
      </c>
      <c r="R13" s="4">
        <v>1000000</v>
      </c>
    </row>
    <row r="14" spans="2:18" ht="30">
      <c r="B14" s="776"/>
      <c r="C14" s="166"/>
      <c r="D14" s="1"/>
      <c r="E14" s="2">
        <v>421</v>
      </c>
      <c r="F14" s="14" t="s">
        <v>401</v>
      </c>
      <c r="G14" s="4">
        <v>2120000</v>
      </c>
      <c r="H14" s="4">
        <v>2120000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2120000</v>
      </c>
      <c r="R14" s="4">
        <v>2120000</v>
      </c>
    </row>
    <row r="15" spans="2:18">
      <c r="B15" s="776"/>
      <c r="C15" s="166"/>
      <c r="D15" s="1"/>
      <c r="E15" s="2">
        <v>423</v>
      </c>
      <c r="F15" s="1" t="s">
        <v>402</v>
      </c>
      <c r="G15" s="4">
        <v>578000</v>
      </c>
      <c r="H15" s="4">
        <v>578000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578000</v>
      </c>
      <c r="R15" s="4">
        <v>578000</v>
      </c>
    </row>
    <row r="16" spans="2:18">
      <c r="B16" s="776"/>
      <c r="C16" s="166"/>
      <c r="D16" s="1"/>
      <c r="E16" s="2">
        <v>424</v>
      </c>
      <c r="F16" s="1" t="s">
        <v>403</v>
      </c>
      <c r="G16" s="4">
        <v>292000</v>
      </c>
      <c r="H16" s="4">
        <v>292000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292000</v>
      </c>
      <c r="R16" s="4">
        <v>292000</v>
      </c>
    </row>
    <row r="17" spans="2:18">
      <c r="B17" s="776"/>
      <c r="C17" s="166"/>
      <c r="D17" s="1"/>
      <c r="E17" s="2">
        <v>425</v>
      </c>
      <c r="F17" s="1" t="s">
        <v>404</v>
      </c>
      <c r="G17" s="4">
        <v>5209000</v>
      </c>
      <c r="H17" s="4">
        <v>5209000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5209000</v>
      </c>
      <c r="R17" s="4">
        <v>5209000</v>
      </c>
    </row>
    <row r="18" spans="2:18">
      <c r="B18" s="776"/>
      <c r="C18" s="166"/>
      <c r="D18" s="1"/>
      <c r="E18" s="2">
        <v>426</v>
      </c>
      <c r="F18" s="1" t="s">
        <v>405</v>
      </c>
      <c r="G18" s="4">
        <v>597000</v>
      </c>
      <c r="H18" s="4">
        <v>597000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597000</v>
      </c>
      <c r="R18" s="4">
        <v>597000</v>
      </c>
    </row>
    <row r="19" spans="2:18">
      <c r="B19" s="776"/>
      <c r="C19" s="162"/>
      <c r="D19" s="99">
        <v>46</v>
      </c>
      <c r="E19" s="98"/>
      <c r="F19" s="99" t="s">
        <v>396</v>
      </c>
      <c r="G19" s="103">
        <f>SUM(G20)</f>
        <v>90000</v>
      </c>
      <c r="H19" s="103">
        <f>SUM(H20)</f>
        <v>90000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90000</v>
      </c>
      <c r="R19" s="103">
        <f>SUM(R20)</f>
        <v>90000</v>
      </c>
    </row>
    <row r="20" spans="2:18">
      <c r="B20" s="776"/>
      <c r="C20" s="144"/>
      <c r="E20" s="218">
        <v>464</v>
      </c>
      <c r="F20" s="1" t="s">
        <v>423</v>
      </c>
      <c r="G20" s="4">
        <v>90000</v>
      </c>
      <c r="H20" s="4">
        <v>90000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90000</v>
      </c>
      <c r="R20" s="4">
        <v>90000</v>
      </c>
    </row>
    <row r="21" spans="2:18">
      <c r="B21" s="776"/>
      <c r="C21" s="162"/>
      <c r="D21" s="99">
        <v>48</v>
      </c>
      <c r="E21" s="98"/>
      <c r="F21" s="99" t="s">
        <v>430</v>
      </c>
      <c r="G21" s="103">
        <f>SUM(G22:G24)</f>
        <v>583000</v>
      </c>
      <c r="H21" s="103">
        <f>SUM(H22:H24)</f>
        <v>583000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SUM(Q22:Q24)</f>
        <v>583000</v>
      </c>
      <c r="R21" s="103">
        <f>SUM(R22:R24)</f>
        <v>583000</v>
      </c>
    </row>
    <row r="22" spans="2:18">
      <c r="B22" s="776"/>
      <c r="C22" s="166"/>
      <c r="D22" s="1"/>
      <c r="E22" s="2">
        <v>480</v>
      </c>
      <c r="F22" s="1" t="s">
        <v>431</v>
      </c>
      <c r="G22" s="4">
        <v>425000</v>
      </c>
      <c r="H22" s="4">
        <v>425000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425000</v>
      </c>
      <c r="R22" s="4">
        <v>425000</v>
      </c>
    </row>
    <row r="23" spans="2:18">
      <c r="B23" s="776"/>
      <c r="C23" s="211"/>
      <c r="D23" s="1"/>
      <c r="E23" s="212">
        <v>483</v>
      </c>
      <c r="F23" s="213" t="s">
        <v>434</v>
      </c>
      <c r="G23" s="4">
        <v>88000</v>
      </c>
      <c r="H23" s="4">
        <v>88000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88000</v>
      </c>
      <c r="R23" s="4">
        <v>88000</v>
      </c>
    </row>
    <row r="24" spans="2:18">
      <c r="B24" s="776"/>
      <c r="C24" s="166"/>
      <c r="D24" s="1"/>
      <c r="E24" s="2">
        <v>485</v>
      </c>
      <c r="F24" s="1" t="s">
        <v>436</v>
      </c>
      <c r="G24" s="4">
        <v>70000</v>
      </c>
      <c r="H24" s="4">
        <v>70000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70000</v>
      </c>
      <c r="R24" s="4">
        <v>70000</v>
      </c>
    </row>
    <row r="25" spans="2:18">
      <c r="B25" s="776"/>
      <c r="C25" s="198">
        <v>2</v>
      </c>
      <c r="D25" s="158"/>
      <c r="E25" s="199"/>
      <c r="F25" s="579" t="s">
        <v>843</v>
      </c>
      <c r="G25" s="102">
        <f>SUM(G27+G30+G37+G39)</f>
        <v>39575000</v>
      </c>
      <c r="H25" s="102">
        <f>SUM(H27+H30+H37+H39)</f>
        <v>38375000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f>SUM(Q27+Q30+Q37+Q39)</f>
        <v>39575000</v>
      </c>
      <c r="R25" s="102">
        <f>SUM(R27+R30+R37+R39)</f>
        <v>38375000</v>
      </c>
    </row>
    <row r="26" spans="2:18">
      <c r="B26" s="776"/>
      <c r="C26" s="141"/>
      <c r="D26" s="2">
        <v>20</v>
      </c>
      <c r="E26" s="1"/>
      <c r="F26" s="2" t="s">
        <v>843</v>
      </c>
      <c r="G26" s="4">
        <v>39575000</v>
      </c>
      <c r="H26" s="4">
        <v>38375000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39575000</v>
      </c>
      <c r="R26" s="4">
        <v>38375000</v>
      </c>
    </row>
    <row r="27" spans="2:18">
      <c r="B27" s="776"/>
      <c r="C27" s="162"/>
      <c r="D27" s="99">
        <v>40</v>
      </c>
      <c r="E27" s="98"/>
      <c r="F27" s="99" t="s">
        <v>391</v>
      </c>
      <c r="G27" s="103">
        <f>SUM(G28:G29)</f>
        <v>29106000</v>
      </c>
      <c r="H27" s="103">
        <f>SUM(H28:H29)</f>
        <v>27906000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29106000</v>
      </c>
      <c r="R27" s="103">
        <f>SUM(R28:R29)</f>
        <v>27906000</v>
      </c>
    </row>
    <row r="28" spans="2:18">
      <c r="B28" s="776"/>
      <c r="C28" s="166"/>
      <c r="D28" s="1"/>
      <c r="E28" s="2">
        <v>401</v>
      </c>
      <c r="F28" s="1" t="s">
        <v>399</v>
      </c>
      <c r="G28" s="4">
        <v>21247000</v>
      </c>
      <c r="H28" s="4">
        <v>20371000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21247000</v>
      </c>
      <c r="R28" s="4">
        <v>20371000</v>
      </c>
    </row>
    <row r="29" spans="2:18">
      <c r="B29" s="776"/>
      <c r="C29" s="166"/>
      <c r="E29" s="2">
        <v>402</v>
      </c>
      <c r="F29" s="1" t="s">
        <v>361</v>
      </c>
      <c r="G29" s="4">
        <v>7859000</v>
      </c>
      <c r="H29" s="4">
        <v>7535000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7859000</v>
      </c>
      <c r="R29" s="4">
        <v>7535000</v>
      </c>
    </row>
    <row r="30" spans="2:18">
      <c r="B30" s="776"/>
      <c r="C30" s="162"/>
      <c r="D30" s="99">
        <v>42</v>
      </c>
      <c r="E30" s="201"/>
      <c r="F30" s="99" t="s">
        <v>394</v>
      </c>
      <c r="G30" s="103">
        <f>SUM(G31:G36)</f>
        <v>9796000</v>
      </c>
      <c r="H30" s="103">
        <f>SUM(H31:H36)</f>
        <v>9796000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SUM(Q31:Q36)</f>
        <v>9796000</v>
      </c>
      <c r="R30" s="103">
        <f>SUM(R31:R36)</f>
        <v>9796000</v>
      </c>
    </row>
    <row r="31" spans="2:18">
      <c r="B31" s="776"/>
      <c r="C31" s="166"/>
      <c r="D31" s="1"/>
      <c r="E31" s="2">
        <v>420</v>
      </c>
      <c r="F31" s="1" t="s">
        <v>400</v>
      </c>
      <c r="G31" s="4">
        <v>1000000</v>
      </c>
      <c r="H31" s="4">
        <v>1000000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1000000</v>
      </c>
      <c r="R31" s="4">
        <v>1000000</v>
      </c>
    </row>
    <row r="32" spans="2:18" ht="30">
      <c r="B32" s="776"/>
      <c r="C32" s="166"/>
      <c r="D32" s="1"/>
      <c r="E32" s="2">
        <v>421</v>
      </c>
      <c r="F32" s="14" t="s">
        <v>401</v>
      </c>
      <c r="G32" s="4">
        <v>2120000</v>
      </c>
      <c r="H32" s="4">
        <v>2120000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2120000</v>
      </c>
      <c r="R32" s="4">
        <v>2120000</v>
      </c>
    </row>
    <row r="33" spans="2:18">
      <c r="B33" s="776"/>
      <c r="C33" s="166"/>
      <c r="D33" s="1"/>
      <c r="E33" s="2">
        <v>423</v>
      </c>
      <c r="F33" s="1" t="s">
        <v>402</v>
      </c>
      <c r="G33" s="4">
        <v>578000</v>
      </c>
      <c r="H33" s="4">
        <v>578000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578000</v>
      </c>
      <c r="R33" s="4">
        <v>578000</v>
      </c>
    </row>
    <row r="34" spans="2:18">
      <c r="B34" s="776"/>
      <c r="C34" s="166"/>
      <c r="D34" s="1"/>
      <c r="E34" s="2">
        <v>424</v>
      </c>
      <c r="F34" s="1" t="s">
        <v>403</v>
      </c>
      <c r="G34" s="4">
        <v>292000</v>
      </c>
      <c r="H34" s="4">
        <v>292000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292000</v>
      </c>
      <c r="R34" s="4">
        <v>292000</v>
      </c>
    </row>
    <row r="35" spans="2:18">
      <c r="B35" s="776"/>
      <c r="C35" s="166"/>
      <c r="D35" s="1"/>
      <c r="E35" s="2">
        <v>425</v>
      </c>
      <c r="F35" s="1" t="s">
        <v>404</v>
      </c>
      <c r="G35" s="4">
        <v>5209000</v>
      </c>
      <c r="H35" s="4">
        <v>5209000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5209000</v>
      </c>
      <c r="R35" s="4">
        <v>5209000</v>
      </c>
    </row>
    <row r="36" spans="2:18">
      <c r="B36" s="776"/>
      <c r="C36" s="166"/>
      <c r="D36" s="1"/>
      <c r="E36" s="2">
        <v>426</v>
      </c>
      <c r="F36" s="1" t="s">
        <v>405</v>
      </c>
      <c r="G36" s="4">
        <v>597000</v>
      </c>
      <c r="H36" s="4">
        <v>597000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597000</v>
      </c>
      <c r="R36" s="4">
        <v>597000</v>
      </c>
    </row>
    <row r="37" spans="2:18">
      <c r="B37" s="776"/>
      <c r="C37" s="162"/>
      <c r="D37" s="99">
        <v>46</v>
      </c>
      <c r="E37" s="98"/>
      <c r="F37" s="99" t="s">
        <v>396</v>
      </c>
      <c r="G37" s="103">
        <f>SUM(G38)</f>
        <v>90000</v>
      </c>
      <c r="H37" s="103">
        <f>SUM(H38)</f>
        <v>90000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SUM(Q38)</f>
        <v>90000</v>
      </c>
      <c r="R37" s="103">
        <f>SUM(R38)</f>
        <v>90000</v>
      </c>
    </row>
    <row r="38" spans="2:18">
      <c r="B38" s="776"/>
      <c r="C38" s="144"/>
      <c r="D38" s="218"/>
      <c r="E38" s="2">
        <v>464</v>
      </c>
      <c r="F38" s="1" t="s">
        <v>423</v>
      </c>
      <c r="G38" s="4">
        <v>90000</v>
      </c>
      <c r="H38" s="4">
        <v>90000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90000</v>
      </c>
      <c r="R38" s="4">
        <v>90000</v>
      </c>
    </row>
    <row r="39" spans="2:18">
      <c r="B39" s="776"/>
      <c r="C39" s="162"/>
      <c r="D39" s="99">
        <v>48</v>
      </c>
      <c r="E39" s="98"/>
      <c r="F39" s="99" t="s">
        <v>430</v>
      </c>
      <c r="G39" s="103">
        <f>SUM(G40:G42)</f>
        <v>583000</v>
      </c>
      <c r="H39" s="103">
        <f>SUM(H40:H42)</f>
        <v>583000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SUM(Q40:Q42)</f>
        <v>583000</v>
      </c>
      <c r="R39" s="103">
        <f>SUM(R40:R42)</f>
        <v>583000</v>
      </c>
    </row>
    <row r="40" spans="2:18">
      <c r="B40" s="776"/>
      <c r="C40" s="166"/>
      <c r="D40" s="1"/>
      <c r="E40" s="2">
        <v>480</v>
      </c>
      <c r="F40" s="1" t="s">
        <v>431</v>
      </c>
      <c r="G40" s="4">
        <v>425000</v>
      </c>
      <c r="H40" s="4">
        <v>425000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425000</v>
      </c>
      <c r="R40" s="4">
        <v>425000</v>
      </c>
    </row>
    <row r="41" spans="2:18">
      <c r="B41" s="776"/>
      <c r="C41" s="211"/>
      <c r="D41" s="1"/>
      <c r="E41" s="212">
        <v>483</v>
      </c>
      <c r="F41" s="213" t="s">
        <v>434</v>
      </c>
      <c r="G41" s="4">
        <v>88000</v>
      </c>
      <c r="H41" s="4">
        <v>88000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88000</v>
      </c>
      <c r="R41" s="4">
        <v>88000</v>
      </c>
    </row>
    <row r="42" spans="2:18" ht="15.75" thickBot="1">
      <c r="B42" s="776"/>
      <c r="C42" s="166"/>
      <c r="D42" s="1"/>
      <c r="E42" s="2">
        <v>485</v>
      </c>
      <c r="F42" s="1" t="s">
        <v>436</v>
      </c>
      <c r="G42" s="4">
        <v>70000</v>
      </c>
      <c r="H42" s="4">
        <v>70000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70000</v>
      </c>
      <c r="R42" s="4">
        <v>70000</v>
      </c>
    </row>
    <row r="43" spans="2:18" ht="35.25" customHeight="1" thickBot="1">
      <c r="B43" s="776"/>
      <c r="C43" s="775" t="s">
        <v>604</v>
      </c>
      <c r="D43" s="754"/>
      <c r="E43" s="766" t="s">
        <v>529</v>
      </c>
      <c r="F43" s="801"/>
      <c r="G43" s="193">
        <f>SUM(G25)</f>
        <v>39575000</v>
      </c>
      <c r="H43" s="164">
        <f>SUM(H25)</f>
        <v>38375000</v>
      </c>
      <c r="I43" s="164">
        <f>SUM(I27)</f>
        <v>0</v>
      </c>
      <c r="J43" s="164">
        <f>SUM(J27)</f>
        <v>0</v>
      </c>
      <c r="K43" s="164">
        <f>SUM(K28)</f>
        <v>0</v>
      </c>
      <c r="L43" s="164">
        <f>SUM(L28)</f>
        <v>0</v>
      </c>
      <c r="M43" s="164">
        <v>0</v>
      </c>
      <c r="N43" s="164">
        <v>0</v>
      </c>
      <c r="O43" s="164">
        <v>0</v>
      </c>
      <c r="P43" s="164">
        <f>SUM(P38+P31+P28)</f>
        <v>0</v>
      </c>
      <c r="Q43" s="164">
        <f>SUM(Q25)</f>
        <v>39575000</v>
      </c>
      <c r="R43" s="165">
        <f>SUM(R25)</f>
        <v>38375000</v>
      </c>
    </row>
  </sheetData>
  <mergeCells count="15">
    <mergeCell ref="B7:B43"/>
    <mergeCell ref="C43:D43"/>
    <mergeCell ref="E43:F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C2" sqref="C2"/>
    </sheetView>
  </sheetViews>
  <sheetFormatPr defaultRowHeight="15"/>
  <cols>
    <col min="2" max="2" width="14.28515625" customWidth="1"/>
    <col min="3" max="3" width="17.5703125" customWidth="1"/>
    <col min="4" max="4" width="19" customWidth="1"/>
    <col min="5" max="5" width="20.7109375" customWidth="1"/>
    <col min="6" max="6" width="41.7109375" customWidth="1"/>
    <col min="7" max="7" width="16" customWidth="1"/>
    <col min="8" max="8" width="15.28515625" customWidth="1"/>
    <col min="9" max="9" width="15.85546875" customWidth="1"/>
    <col min="10" max="10" width="15.7109375" customWidth="1"/>
    <col min="11" max="11" width="16.42578125" customWidth="1"/>
    <col min="12" max="12" width="15" customWidth="1"/>
    <col min="13" max="13" width="15.7109375" customWidth="1"/>
    <col min="14" max="14" width="16.42578125" customWidth="1"/>
    <col min="15" max="15" width="15.28515625" customWidth="1"/>
    <col min="16" max="16" width="14.5703125" customWidth="1"/>
    <col min="17" max="17" width="14.42578125" customWidth="1"/>
    <col min="18" max="18" width="15" customWidth="1"/>
  </cols>
  <sheetData>
    <row r="2" spans="2:18" ht="15" customHeight="1">
      <c r="B2" s="603" t="s">
        <v>530</v>
      </c>
      <c r="C2" s="641"/>
      <c r="D2" s="641"/>
      <c r="E2" s="641"/>
      <c r="F2" s="641"/>
      <c r="G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197" t="s">
        <v>356</v>
      </c>
      <c r="H5" s="197" t="s">
        <v>444</v>
      </c>
      <c r="I5" s="197" t="s">
        <v>358</v>
      </c>
      <c r="J5" s="197" t="s">
        <v>444</v>
      </c>
      <c r="K5" s="197" t="s">
        <v>356</v>
      </c>
      <c r="L5" s="197" t="s">
        <v>444</v>
      </c>
      <c r="M5" s="197" t="s">
        <v>356</v>
      </c>
      <c r="N5" s="197" t="s">
        <v>444</v>
      </c>
      <c r="O5" s="197" t="s">
        <v>356</v>
      </c>
      <c r="P5" s="197" t="s">
        <v>444</v>
      </c>
      <c r="Q5" s="197" t="s">
        <v>356</v>
      </c>
      <c r="R5" s="197" t="s">
        <v>444</v>
      </c>
    </row>
    <row r="6" spans="2:18" ht="35.25" customHeight="1">
      <c r="B6" s="214">
        <v>2014</v>
      </c>
      <c r="C6" s="786" t="s">
        <v>530</v>
      </c>
      <c r="D6" s="786"/>
      <c r="E6" s="786"/>
      <c r="F6" s="786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</row>
    <row r="7" spans="2:18">
      <c r="B7" s="802"/>
      <c r="C7" s="150">
        <v>1</v>
      </c>
      <c r="D7" s="33"/>
      <c r="E7" s="33"/>
      <c r="F7" s="33" t="s">
        <v>820</v>
      </c>
      <c r="G7" s="34">
        <f>SUM(G9+G12+G17)</f>
        <v>6900000</v>
      </c>
      <c r="H7" s="34">
        <f>SUM(H9+H12+H17)</f>
        <v>7600000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SUM(Q9+Q12+Q17)</f>
        <v>6900000</v>
      </c>
      <c r="R7" s="34">
        <f>SUM(R9+R12+R17)</f>
        <v>7600000</v>
      </c>
    </row>
    <row r="8" spans="2:18">
      <c r="B8" s="802"/>
      <c r="C8" s="166"/>
      <c r="D8" s="2">
        <v>10</v>
      </c>
      <c r="E8" s="1"/>
      <c r="F8" s="2" t="s">
        <v>820</v>
      </c>
      <c r="G8" s="223">
        <v>6900000</v>
      </c>
      <c r="H8" s="223">
        <v>7600000</v>
      </c>
      <c r="I8" s="223">
        <v>0</v>
      </c>
      <c r="J8" s="223">
        <v>0</v>
      </c>
      <c r="K8" s="223">
        <v>0</v>
      </c>
      <c r="L8" s="223">
        <v>0</v>
      </c>
      <c r="M8" s="223">
        <v>0</v>
      </c>
      <c r="N8" s="223">
        <v>0</v>
      </c>
      <c r="O8" s="223">
        <v>0</v>
      </c>
      <c r="P8" s="223">
        <v>0</v>
      </c>
      <c r="Q8" s="223">
        <v>6900000</v>
      </c>
      <c r="R8" s="223">
        <v>7600000</v>
      </c>
    </row>
    <row r="9" spans="2:18">
      <c r="B9" s="802"/>
      <c r="C9" s="162"/>
      <c r="D9" s="99">
        <v>40</v>
      </c>
      <c r="E9" s="98"/>
      <c r="F9" s="264" t="s">
        <v>391</v>
      </c>
      <c r="G9" s="103">
        <f>SUM(G10:G11)</f>
        <v>6200000</v>
      </c>
      <c r="H9" s="103">
        <f>SUM(H10:H11)</f>
        <v>6600000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6200000</v>
      </c>
      <c r="R9" s="103">
        <f>SUM(R10:R11)</f>
        <v>6600000</v>
      </c>
    </row>
    <row r="10" spans="2:18">
      <c r="B10" s="802"/>
      <c r="C10" s="166"/>
      <c r="D10" s="1"/>
      <c r="E10" s="2">
        <v>401</v>
      </c>
      <c r="F10" s="219" t="s">
        <v>399</v>
      </c>
      <c r="G10" s="4">
        <v>4526000</v>
      </c>
      <c r="H10" s="4">
        <v>4818000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4526000</v>
      </c>
      <c r="R10" s="4">
        <v>4818000</v>
      </c>
    </row>
    <row r="11" spans="2:18">
      <c r="B11" s="802"/>
      <c r="C11" s="166"/>
      <c r="D11" s="1"/>
      <c r="E11" s="2">
        <v>402</v>
      </c>
      <c r="F11" s="219" t="s">
        <v>361</v>
      </c>
      <c r="G11" s="4">
        <v>1674000</v>
      </c>
      <c r="H11" s="4">
        <v>1782000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1674000</v>
      </c>
      <c r="R11" s="4">
        <v>1782000</v>
      </c>
    </row>
    <row r="12" spans="2:18">
      <c r="B12" s="802"/>
      <c r="C12" s="162"/>
      <c r="D12" s="377">
        <v>42</v>
      </c>
      <c r="E12" s="201"/>
      <c r="F12" s="264" t="s">
        <v>394</v>
      </c>
      <c r="G12" s="103">
        <f>SUM(G13:G16)</f>
        <v>700000</v>
      </c>
      <c r="H12" s="103">
        <f>SUM(H13:H16)</f>
        <v>580000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SUM(Q13:Q16)</f>
        <v>700000</v>
      </c>
      <c r="R12" s="103">
        <f>SUM(R13:R16)</f>
        <v>580000</v>
      </c>
    </row>
    <row r="13" spans="2:18" ht="30">
      <c r="B13" s="802"/>
      <c r="C13" s="166"/>
      <c r="D13" s="1"/>
      <c r="E13" s="2">
        <v>421</v>
      </c>
      <c r="F13" s="220" t="s">
        <v>401</v>
      </c>
      <c r="G13" s="4">
        <v>500000</v>
      </c>
      <c r="H13" s="4">
        <v>400000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500000</v>
      </c>
      <c r="R13" s="4">
        <v>400000</v>
      </c>
    </row>
    <row r="14" spans="2:18">
      <c r="B14" s="802"/>
      <c r="C14" s="166"/>
      <c r="D14" s="1"/>
      <c r="E14" s="2">
        <v>423</v>
      </c>
      <c r="F14" s="219" t="s">
        <v>402</v>
      </c>
      <c r="G14" s="4">
        <v>100000</v>
      </c>
      <c r="H14" s="4">
        <v>100000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100000</v>
      </c>
      <c r="R14" s="4">
        <v>100000</v>
      </c>
    </row>
    <row r="15" spans="2:18">
      <c r="B15" s="802"/>
      <c r="C15" s="166"/>
      <c r="D15" s="1"/>
      <c r="E15" s="2">
        <v>424</v>
      </c>
      <c r="F15" s="219" t="s">
        <v>403</v>
      </c>
      <c r="G15" s="4">
        <v>50000</v>
      </c>
      <c r="H15" s="4">
        <v>40000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50000</v>
      </c>
      <c r="R15" s="4">
        <v>40000</v>
      </c>
    </row>
    <row r="16" spans="2:18">
      <c r="B16" s="802"/>
      <c r="C16" s="166"/>
      <c r="D16" s="1"/>
      <c r="E16" s="2">
        <v>425</v>
      </c>
      <c r="F16" s="219" t="s">
        <v>404</v>
      </c>
      <c r="G16" s="4">
        <v>50000</v>
      </c>
      <c r="H16" s="4">
        <v>40000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</v>
      </c>
      <c r="R16" s="4">
        <v>40000</v>
      </c>
    </row>
    <row r="17" spans="2:18">
      <c r="B17" s="802"/>
      <c r="C17" s="162"/>
      <c r="D17" s="99">
        <v>48</v>
      </c>
      <c r="E17" s="98"/>
      <c r="F17" s="264" t="s">
        <v>430</v>
      </c>
      <c r="G17" s="103">
        <v>0</v>
      </c>
      <c r="H17" s="103">
        <f>SUM(H18:H20)</f>
        <v>420000</v>
      </c>
      <c r="I17" s="103">
        <v>0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v>0</v>
      </c>
      <c r="R17" s="103">
        <f>SUM(R18:R20)</f>
        <v>420000</v>
      </c>
    </row>
    <row r="18" spans="2:18">
      <c r="B18" s="802"/>
      <c r="C18" s="166"/>
      <c r="D18" s="1"/>
      <c r="E18" s="2">
        <v>480</v>
      </c>
      <c r="F18" s="219" t="s">
        <v>431</v>
      </c>
      <c r="G18" s="4">
        <v>0</v>
      </c>
      <c r="H18" s="4">
        <v>100000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100000</v>
      </c>
    </row>
    <row r="19" spans="2:18">
      <c r="B19" s="802"/>
      <c r="C19" s="211"/>
      <c r="D19" s="1"/>
      <c r="E19" s="212">
        <v>483</v>
      </c>
      <c r="F19" s="221" t="s">
        <v>434</v>
      </c>
      <c r="G19" s="4">
        <v>0</v>
      </c>
      <c r="H19" s="4">
        <v>285000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285000</v>
      </c>
    </row>
    <row r="20" spans="2:18">
      <c r="B20" s="802"/>
      <c r="C20" s="166"/>
      <c r="D20" s="1"/>
      <c r="E20" s="2">
        <v>485</v>
      </c>
      <c r="F20" s="219" t="s">
        <v>436</v>
      </c>
      <c r="G20" s="4">
        <v>0</v>
      </c>
      <c r="H20" s="4">
        <v>35000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35000</v>
      </c>
    </row>
    <row r="21" spans="2:18">
      <c r="B21" s="802"/>
      <c r="C21" s="210">
        <v>1</v>
      </c>
      <c r="D21" s="214"/>
      <c r="E21" s="214"/>
      <c r="F21" s="581" t="s">
        <v>820</v>
      </c>
      <c r="G21" s="102">
        <f>SUM(G23+G26+G31)</f>
        <v>6900000</v>
      </c>
      <c r="H21" s="102">
        <f>SUM(H23+H26+H31)</f>
        <v>7600000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f>SUM(Q23+Q26+Q31)</f>
        <v>6900000</v>
      </c>
      <c r="R21" s="102">
        <f>SUM(R23+R26+R31)</f>
        <v>7600000</v>
      </c>
    </row>
    <row r="22" spans="2:18">
      <c r="B22" s="802"/>
      <c r="C22" s="166"/>
      <c r="D22" s="2">
        <v>10</v>
      </c>
      <c r="E22" s="1"/>
      <c r="F22" s="2" t="s">
        <v>820</v>
      </c>
      <c r="G22" s="223">
        <v>6900000</v>
      </c>
      <c r="H22" s="223">
        <v>7600000</v>
      </c>
      <c r="I22" s="223">
        <v>0</v>
      </c>
      <c r="J22" s="223">
        <v>0</v>
      </c>
      <c r="K22" s="223">
        <v>0</v>
      </c>
      <c r="L22" s="223">
        <v>0</v>
      </c>
      <c r="M22" s="223">
        <v>0</v>
      </c>
      <c r="N22" s="223">
        <v>0</v>
      </c>
      <c r="O22" s="223">
        <v>0</v>
      </c>
      <c r="P22" s="223">
        <v>0</v>
      </c>
      <c r="Q22" s="223">
        <v>6900000</v>
      </c>
      <c r="R22" s="223">
        <v>7600000</v>
      </c>
    </row>
    <row r="23" spans="2:18">
      <c r="B23" s="802"/>
      <c r="C23" s="162"/>
      <c r="D23" s="99">
        <v>40</v>
      </c>
      <c r="E23" s="98"/>
      <c r="F23" s="264" t="s">
        <v>391</v>
      </c>
      <c r="G23" s="103">
        <f>SUM(G24:G25)</f>
        <v>6200000</v>
      </c>
      <c r="H23" s="103">
        <f>SUM(H24:H25)</f>
        <v>6600000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6200000</v>
      </c>
      <c r="R23" s="103">
        <f>SUM(R24:R25)</f>
        <v>6600000</v>
      </c>
    </row>
    <row r="24" spans="2:18">
      <c r="B24" s="802"/>
      <c r="C24" s="166"/>
      <c r="D24" s="1"/>
      <c r="E24" s="2">
        <v>401</v>
      </c>
      <c r="F24" s="219" t="s">
        <v>399</v>
      </c>
      <c r="G24" s="4">
        <v>4526000</v>
      </c>
      <c r="H24" s="4">
        <v>4818000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4526000</v>
      </c>
      <c r="R24" s="4">
        <v>4818000</v>
      </c>
    </row>
    <row r="25" spans="2:18">
      <c r="B25" s="802"/>
      <c r="C25" s="166"/>
      <c r="E25" s="2">
        <v>402</v>
      </c>
      <c r="F25" s="219" t="s">
        <v>361</v>
      </c>
      <c r="G25" s="4">
        <v>1674000</v>
      </c>
      <c r="H25" s="4">
        <v>1782000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1674000</v>
      </c>
      <c r="R25" s="4">
        <v>1782000</v>
      </c>
    </row>
    <row r="26" spans="2:18">
      <c r="B26" s="802"/>
      <c r="C26" s="162"/>
      <c r="D26" s="99">
        <v>42</v>
      </c>
      <c r="E26" s="201"/>
      <c r="F26" s="264" t="s">
        <v>394</v>
      </c>
      <c r="G26" s="103">
        <f>SUM(G27:G30)</f>
        <v>700000</v>
      </c>
      <c r="H26" s="103">
        <f>SUM(H27:H30)</f>
        <v>580000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SUM(Q27:Q30)</f>
        <v>700000</v>
      </c>
      <c r="R26" s="103">
        <f>SUM(R27:R30)</f>
        <v>580000</v>
      </c>
    </row>
    <row r="27" spans="2:18" ht="30">
      <c r="B27" s="802"/>
      <c r="C27" s="166"/>
      <c r="D27" s="1"/>
      <c r="E27" s="2">
        <v>421</v>
      </c>
      <c r="F27" s="220" t="s">
        <v>401</v>
      </c>
      <c r="G27" s="4">
        <v>500000</v>
      </c>
      <c r="H27" s="4">
        <v>400000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500000</v>
      </c>
      <c r="R27" s="4">
        <v>400000</v>
      </c>
    </row>
    <row r="28" spans="2:18">
      <c r="B28" s="802"/>
      <c r="C28" s="166"/>
      <c r="D28" s="1"/>
      <c r="E28" s="2">
        <v>423</v>
      </c>
      <c r="F28" s="219" t="s">
        <v>402</v>
      </c>
      <c r="G28" s="4">
        <v>100000</v>
      </c>
      <c r="H28" s="4">
        <v>100000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100000</v>
      </c>
      <c r="R28" s="4">
        <v>100000</v>
      </c>
    </row>
    <row r="29" spans="2:18">
      <c r="B29" s="802"/>
      <c r="C29" s="166"/>
      <c r="D29" s="1"/>
      <c r="E29" s="2">
        <v>424</v>
      </c>
      <c r="F29" s="219" t="s">
        <v>403</v>
      </c>
      <c r="G29" s="4">
        <v>50000</v>
      </c>
      <c r="H29" s="4">
        <v>40000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50000</v>
      </c>
      <c r="R29" s="4">
        <v>40000</v>
      </c>
    </row>
    <row r="30" spans="2:18">
      <c r="B30" s="802"/>
      <c r="C30" s="166"/>
      <c r="D30" s="1"/>
      <c r="E30" s="2">
        <v>425</v>
      </c>
      <c r="F30" s="219" t="s">
        <v>404</v>
      </c>
      <c r="G30" s="4">
        <v>50000</v>
      </c>
      <c r="H30" s="4">
        <v>40000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50000</v>
      </c>
      <c r="R30" s="4">
        <v>40000</v>
      </c>
    </row>
    <row r="31" spans="2:18">
      <c r="B31" s="802"/>
      <c r="C31" s="162"/>
      <c r="D31" s="99">
        <v>48</v>
      </c>
      <c r="E31" s="98"/>
      <c r="F31" s="264" t="s">
        <v>430</v>
      </c>
      <c r="G31" s="103">
        <v>0</v>
      </c>
      <c r="H31" s="103">
        <f>SUM(H32:H34)</f>
        <v>420000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v>0</v>
      </c>
      <c r="R31" s="103">
        <f>SUM(R32:R34)</f>
        <v>420000</v>
      </c>
    </row>
    <row r="32" spans="2:18">
      <c r="B32" s="802"/>
      <c r="C32" s="166"/>
      <c r="D32" s="1"/>
      <c r="E32" s="2">
        <v>480</v>
      </c>
      <c r="F32" s="219" t="s">
        <v>431</v>
      </c>
      <c r="G32" s="4">
        <v>0</v>
      </c>
      <c r="H32" s="4">
        <v>100000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100000</v>
      </c>
    </row>
    <row r="33" spans="2:18">
      <c r="B33" s="802"/>
      <c r="C33" s="211"/>
      <c r="D33" s="1"/>
      <c r="E33" s="212">
        <v>483</v>
      </c>
      <c r="F33" s="221" t="s">
        <v>434</v>
      </c>
      <c r="G33" s="4">
        <v>0</v>
      </c>
      <c r="H33" s="4">
        <v>285000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285000</v>
      </c>
    </row>
    <row r="34" spans="2:18" ht="15.75" thickBot="1">
      <c r="B34" s="802"/>
      <c r="C34" s="166"/>
      <c r="D34" s="1"/>
      <c r="E34" s="2">
        <v>485</v>
      </c>
      <c r="F34" s="219" t="s">
        <v>436</v>
      </c>
      <c r="G34" s="4">
        <v>0</v>
      </c>
      <c r="H34" s="4">
        <v>35000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35000</v>
      </c>
    </row>
    <row r="35" spans="2:18" ht="49.5" customHeight="1" thickBot="1">
      <c r="B35" s="802"/>
      <c r="C35" s="803" t="s">
        <v>604</v>
      </c>
      <c r="D35" s="754"/>
      <c r="E35" s="766" t="s">
        <v>530</v>
      </c>
      <c r="F35" s="801"/>
      <c r="G35" s="193">
        <f>SUM(G21)</f>
        <v>6900000</v>
      </c>
      <c r="H35" s="164">
        <f>SUM(H21)</f>
        <v>7600000</v>
      </c>
      <c r="I35" s="164">
        <f>SUM(J19)</f>
        <v>0</v>
      </c>
      <c r="J35" s="164">
        <f>SUM(K19)</f>
        <v>0</v>
      </c>
      <c r="K35" s="164">
        <f>SUM(L20)</f>
        <v>0</v>
      </c>
      <c r="L35" s="164">
        <f>SUM(M20)</f>
        <v>0</v>
      </c>
      <c r="M35" s="164">
        <v>0</v>
      </c>
      <c r="N35" s="164">
        <v>0</v>
      </c>
      <c r="O35" s="164">
        <v>0</v>
      </c>
      <c r="P35" s="164">
        <v>0</v>
      </c>
      <c r="Q35" s="164">
        <f>SUM(Q21)</f>
        <v>6900000</v>
      </c>
      <c r="R35" s="165">
        <f>SUM(R21)</f>
        <v>7600000</v>
      </c>
    </row>
  </sheetData>
  <mergeCells count="15">
    <mergeCell ref="E35:F35"/>
    <mergeCell ref="B7:B35"/>
    <mergeCell ref="C35:D35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2:R37"/>
  <sheetViews>
    <sheetView workbookViewId="0">
      <selection activeCell="C2" sqref="C2"/>
    </sheetView>
  </sheetViews>
  <sheetFormatPr defaultRowHeight="15"/>
  <cols>
    <col min="2" max="2" width="12.85546875" customWidth="1"/>
    <col min="3" max="3" width="13" customWidth="1"/>
    <col min="4" max="4" width="14.42578125" customWidth="1"/>
    <col min="5" max="5" width="21.5703125" customWidth="1"/>
    <col min="6" max="6" width="42.7109375" customWidth="1"/>
    <col min="7" max="8" width="13.28515625" customWidth="1"/>
    <col min="9" max="9" width="14.5703125" customWidth="1"/>
    <col min="10" max="10" width="14.7109375" customWidth="1"/>
    <col min="11" max="11" width="16.42578125" customWidth="1"/>
    <col min="12" max="12" width="14.42578125" customWidth="1"/>
    <col min="13" max="14" width="14" customWidth="1"/>
    <col min="15" max="15" width="15.140625" customWidth="1"/>
    <col min="16" max="16" width="14.28515625" customWidth="1"/>
    <col min="17" max="17" width="15" customWidth="1"/>
    <col min="18" max="18" width="14.7109375" customWidth="1"/>
  </cols>
  <sheetData>
    <row r="2" spans="2:18" ht="15" customHeight="1">
      <c r="B2" s="603" t="s">
        <v>531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09" t="s">
        <v>356</v>
      </c>
      <c r="H5" s="209" t="s">
        <v>444</v>
      </c>
      <c r="I5" s="209" t="s">
        <v>358</v>
      </c>
      <c r="J5" s="209" t="s">
        <v>444</v>
      </c>
      <c r="K5" s="209" t="s">
        <v>356</v>
      </c>
      <c r="L5" s="209" t="s">
        <v>444</v>
      </c>
      <c r="M5" s="209" t="s">
        <v>356</v>
      </c>
      <c r="N5" s="209" t="s">
        <v>444</v>
      </c>
      <c r="O5" s="209" t="s">
        <v>356</v>
      </c>
      <c r="P5" s="209" t="s">
        <v>444</v>
      </c>
      <c r="Q5" s="209" t="s">
        <v>356</v>
      </c>
      <c r="R5" s="209" t="s">
        <v>444</v>
      </c>
    </row>
    <row r="6" spans="2:18">
      <c r="B6" s="214">
        <v>3001</v>
      </c>
      <c r="C6" s="786" t="s">
        <v>531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67"/>
      <c r="E7" s="33"/>
      <c r="F7" s="33" t="s">
        <v>844</v>
      </c>
      <c r="G7" s="34">
        <f>SUM(G9+G12+G19)</f>
        <v>34224000</v>
      </c>
      <c r="H7" s="34">
        <f>SUM(H9+H12+H19)</f>
        <v>35724000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SUM(Q9+Q12+Q19)</f>
        <v>34224000</v>
      </c>
      <c r="R7" s="34">
        <f>SUM(R9+R12+R19)</f>
        <v>35724000</v>
      </c>
    </row>
    <row r="8" spans="2:18">
      <c r="B8" s="802"/>
      <c r="C8" s="141"/>
      <c r="D8" s="2">
        <v>20</v>
      </c>
      <c r="E8" s="1"/>
      <c r="F8" s="1" t="s">
        <v>844</v>
      </c>
      <c r="G8" s="4">
        <v>34224000</v>
      </c>
      <c r="H8" s="4">
        <v>35724000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34224000</v>
      </c>
      <c r="R8" s="4">
        <v>35724000</v>
      </c>
    </row>
    <row r="9" spans="2:18">
      <c r="B9" s="802"/>
      <c r="C9" s="162"/>
      <c r="D9" s="99">
        <v>40</v>
      </c>
      <c r="E9" s="98"/>
      <c r="F9" s="314" t="s">
        <v>391</v>
      </c>
      <c r="G9" s="103">
        <f>SUM(G10:G11)</f>
        <v>23520000</v>
      </c>
      <c r="H9" s="103">
        <f>SUM(H10:H11)</f>
        <v>25020000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23520000</v>
      </c>
      <c r="R9" s="103">
        <f>SUM(R10:R11)</f>
        <v>25020000</v>
      </c>
    </row>
    <row r="10" spans="2:18">
      <c r="B10" s="802"/>
      <c r="C10" s="166"/>
      <c r="D10" s="1"/>
      <c r="E10" s="2">
        <v>401</v>
      </c>
      <c r="F10" s="1" t="s">
        <v>399</v>
      </c>
      <c r="G10" s="4">
        <v>17170000</v>
      </c>
      <c r="H10" s="4">
        <v>18264000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17170000</v>
      </c>
      <c r="R10" s="4">
        <v>18264000</v>
      </c>
    </row>
    <row r="11" spans="2:18">
      <c r="B11" s="802"/>
      <c r="C11" s="166"/>
      <c r="D11" s="1"/>
      <c r="E11" s="2">
        <v>402</v>
      </c>
      <c r="F11" s="1" t="s">
        <v>361</v>
      </c>
      <c r="G11" s="4">
        <v>6350000</v>
      </c>
      <c r="H11" s="4">
        <v>6756000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6350000</v>
      </c>
      <c r="R11" s="4">
        <v>6756000</v>
      </c>
    </row>
    <row r="12" spans="2:18">
      <c r="B12" s="802"/>
      <c r="C12" s="162"/>
      <c r="D12" s="99">
        <v>42</v>
      </c>
      <c r="E12" s="201"/>
      <c r="F12" s="99" t="s">
        <v>394</v>
      </c>
      <c r="G12" s="103">
        <f>SUM(G13:G18)</f>
        <v>10372000</v>
      </c>
      <c r="H12" s="103">
        <f>SUM(H13:H18)</f>
        <v>10372000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10372000</v>
      </c>
      <c r="R12" s="103">
        <f>SUM(R13:R18)</f>
        <v>10372000</v>
      </c>
    </row>
    <row r="13" spans="2:18">
      <c r="B13" s="802"/>
      <c r="C13" s="166"/>
      <c r="D13" s="1"/>
      <c r="E13" s="2">
        <v>420</v>
      </c>
      <c r="F13" s="1" t="s">
        <v>400</v>
      </c>
      <c r="G13" s="4">
        <v>1300000</v>
      </c>
      <c r="H13" s="4">
        <v>1300000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1300000</v>
      </c>
      <c r="R13" s="4">
        <v>1300000</v>
      </c>
    </row>
    <row r="14" spans="2:18" ht="30">
      <c r="B14" s="802"/>
      <c r="C14" s="166"/>
      <c r="D14" s="1"/>
      <c r="E14" s="2">
        <v>421</v>
      </c>
      <c r="F14" s="14" t="s">
        <v>401</v>
      </c>
      <c r="G14" s="4">
        <v>4638000</v>
      </c>
      <c r="H14" s="4">
        <v>4438000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4638000</v>
      </c>
      <c r="R14" s="4">
        <v>4438000</v>
      </c>
    </row>
    <row r="15" spans="2:18">
      <c r="B15" s="802"/>
      <c r="C15" s="166"/>
      <c r="D15" s="1"/>
      <c r="E15" s="2">
        <v>423</v>
      </c>
      <c r="F15" s="1" t="s">
        <v>402</v>
      </c>
      <c r="G15" s="4">
        <v>750000</v>
      </c>
      <c r="H15" s="4">
        <v>750000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750000</v>
      </c>
      <c r="R15" s="4">
        <v>750000</v>
      </c>
    </row>
    <row r="16" spans="2:18">
      <c r="B16" s="802"/>
      <c r="C16" s="166"/>
      <c r="D16" s="1"/>
      <c r="E16" s="2">
        <v>424</v>
      </c>
      <c r="F16" s="1" t="s">
        <v>403</v>
      </c>
      <c r="G16" s="4">
        <v>1500000</v>
      </c>
      <c r="H16" s="4">
        <v>1500000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1500000</v>
      </c>
      <c r="R16" s="4">
        <v>1500000</v>
      </c>
    </row>
    <row r="17" spans="2:18">
      <c r="B17" s="802"/>
      <c r="C17" s="166"/>
      <c r="D17" s="1"/>
      <c r="E17" s="2">
        <v>425</v>
      </c>
      <c r="F17" s="1" t="s">
        <v>404</v>
      </c>
      <c r="G17" s="4">
        <v>1600000</v>
      </c>
      <c r="H17" s="4">
        <v>1280000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1600000</v>
      </c>
      <c r="R17" s="4">
        <v>1280000</v>
      </c>
    </row>
    <row r="18" spans="2:18">
      <c r="B18" s="802"/>
      <c r="C18" s="166"/>
      <c r="D18" s="1"/>
      <c r="E18" s="2">
        <v>426</v>
      </c>
      <c r="F18" s="1" t="s">
        <v>405</v>
      </c>
      <c r="G18" s="4">
        <v>584000</v>
      </c>
      <c r="H18" s="4">
        <v>1104000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584000</v>
      </c>
      <c r="R18" s="4">
        <v>1104000</v>
      </c>
    </row>
    <row r="19" spans="2:18">
      <c r="B19" s="802"/>
      <c r="C19" s="162"/>
      <c r="D19" s="99">
        <v>48</v>
      </c>
      <c r="E19" s="98"/>
      <c r="F19" s="96" t="s">
        <v>430</v>
      </c>
      <c r="G19" s="103">
        <f>SUM(G20:G21)</f>
        <v>332000</v>
      </c>
      <c r="H19" s="103">
        <f>SUM(H20:H21)</f>
        <v>332000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332000</v>
      </c>
      <c r="R19" s="103">
        <f>SUM(R20:R21)</f>
        <v>332000</v>
      </c>
    </row>
    <row r="20" spans="2:18">
      <c r="B20" s="802"/>
      <c r="C20" s="166"/>
      <c r="D20" s="1"/>
      <c r="E20" s="2">
        <v>480</v>
      </c>
      <c r="F20" s="1" t="s">
        <v>431</v>
      </c>
      <c r="G20" s="4">
        <v>155000</v>
      </c>
      <c r="H20" s="4">
        <v>155000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155000</v>
      </c>
      <c r="R20" s="4">
        <v>155000</v>
      </c>
    </row>
    <row r="21" spans="2:18">
      <c r="B21" s="802"/>
      <c r="C21" s="166"/>
      <c r="D21" s="1"/>
      <c r="E21" s="2">
        <v>485</v>
      </c>
      <c r="F21" s="1" t="s">
        <v>436</v>
      </c>
      <c r="G21" s="4">
        <v>177000</v>
      </c>
      <c r="H21" s="4">
        <v>177000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177000</v>
      </c>
      <c r="R21" s="4">
        <v>177000</v>
      </c>
    </row>
    <row r="22" spans="2:18">
      <c r="B22" s="802"/>
      <c r="C22" s="210">
        <v>2</v>
      </c>
      <c r="D22" s="158"/>
      <c r="E22" s="214"/>
      <c r="F22" s="581" t="s">
        <v>844</v>
      </c>
      <c r="G22" s="102">
        <f>SUM(G24+G27+G34)</f>
        <v>34224000</v>
      </c>
      <c r="H22" s="102">
        <f>SUM(H24+H27+H34)</f>
        <v>35724000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f>SUM(Q24+Q27+Q34)</f>
        <v>34224000</v>
      </c>
      <c r="R22" s="102">
        <f>SUM(R24+R27+R34)</f>
        <v>35724000</v>
      </c>
    </row>
    <row r="23" spans="2:18">
      <c r="B23" s="802"/>
      <c r="C23" s="141"/>
      <c r="D23" s="2">
        <v>20</v>
      </c>
      <c r="E23" s="1"/>
      <c r="F23" s="1" t="s">
        <v>844</v>
      </c>
      <c r="G23" s="4">
        <v>34224000</v>
      </c>
      <c r="H23" s="4">
        <v>35724000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34224000</v>
      </c>
      <c r="R23" s="4">
        <v>35724000</v>
      </c>
    </row>
    <row r="24" spans="2:18">
      <c r="B24" s="802"/>
      <c r="C24" s="162"/>
      <c r="D24" s="99">
        <v>40</v>
      </c>
      <c r="E24" s="98"/>
      <c r="F24" s="99" t="s">
        <v>391</v>
      </c>
      <c r="G24" s="103">
        <f>SUM(G25:G26)</f>
        <v>23520000</v>
      </c>
      <c r="H24" s="103">
        <f>SUM(H25:H26)</f>
        <v>25020000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23520000</v>
      </c>
      <c r="R24" s="103">
        <f>SUM(R25:R26)</f>
        <v>25020000</v>
      </c>
    </row>
    <row r="25" spans="2:18">
      <c r="B25" s="802"/>
      <c r="C25" s="166"/>
      <c r="D25" s="1"/>
      <c r="E25" s="2">
        <v>401</v>
      </c>
      <c r="F25" s="1" t="s">
        <v>399</v>
      </c>
      <c r="G25" s="4">
        <v>17170000</v>
      </c>
      <c r="H25" s="4">
        <v>18264000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17170000</v>
      </c>
      <c r="R25" s="4">
        <v>18264000</v>
      </c>
    </row>
    <row r="26" spans="2:18">
      <c r="B26" s="802"/>
      <c r="C26" s="166"/>
      <c r="E26" s="2">
        <v>402</v>
      </c>
      <c r="F26" s="1" t="s">
        <v>361</v>
      </c>
      <c r="G26" s="4">
        <v>6350000</v>
      </c>
      <c r="H26" s="4">
        <v>6756000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6350000</v>
      </c>
      <c r="R26" s="4">
        <v>6756000</v>
      </c>
    </row>
    <row r="27" spans="2:18">
      <c r="B27" s="802"/>
      <c r="C27" s="162"/>
      <c r="D27" s="99">
        <v>42</v>
      </c>
      <c r="E27" s="201"/>
      <c r="F27" s="99" t="s">
        <v>394</v>
      </c>
      <c r="G27" s="103">
        <f>SUM(G28:G33)</f>
        <v>10372000</v>
      </c>
      <c r="H27" s="103">
        <f>SUM(H28:H33)</f>
        <v>10372000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SUM(Q28:Q33)</f>
        <v>10372000</v>
      </c>
      <c r="R27" s="103">
        <f>SUM(R28:R33)</f>
        <v>10372000</v>
      </c>
    </row>
    <row r="28" spans="2:18">
      <c r="B28" s="802"/>
      <c r="C28" s="166"/>
      <c r="D28" s="1"/>
      <c r="E28" s="2">
        <v>420</v>
      </c>
      <c r="F28" s="1" t="s">
        <v>400</v>
      </c>
      <c r="G28" s="4">
        <v>1300000</v>
      </c>
      <c r="H28" s="4">
        <v>1300000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1300000</v>
      </c>
      <c r="R28" s="4">
        <v>1300000</v>
      </c>
    </row>
    <row r="29" spans="2:18" ht="30">
      <c r="B29" s="802"/>
      <c r="C29" s="166"/>
      <c r="D29" s="1"/>
      <c r="E29" s="2">
        <v>421</v>
      </c>
      <c r="F29" s="14" t="s">
        <v>401</v>
      </c>
      <c r="G29" s="4">
        <v>4638000</v>
      </c>
      <c r="H29" s="4">
        <v>4438000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4638000</v>
      </c>
      <c r="R29" s="4">
        <v>4438000</v>
      </c>
    </row>
    <row r="30" spans="2:18">
      <c r="B30" s="802"/>
      <c r="C30" s="166"/>
      <c r="D30" s="1"/>
      <c r="E30" s="2">
        <v>423</v>
      </c>
      <c r="F30" s="1" t="s">
        <v>402</v>
      </c>
      <c r="G30" s="4">
        <v>750000</v>
      </c>
      <c r="H30" s="4">
        <v>750000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750000</v>
      </c>
      <c r="R30" s="4">
        <v>750000</v>
      </c>
    </row>
    <row r="31" spans="2:18">
      <c r="B31" s="802"/>
      <c r="C31" s="166"/>
      <c r="D31" s="1"/>
      <c r="E31" s="2">
        <v>424</v>
      </c>
      <c r="F31" s="1" t="s">
        <v>403</v>
      </c>
      <c r="G31" s="4">
        <v>1500000</v>
      </c>
      <c r="H31" s="4">
        <v>1500000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1500000</v>
      </c>
      <c r="R31" s="4">
        <v>1500000</v>
      </c>
    </row>
    <row r="32" spans="2:18">
      <c r="B32" s="802"/>
      <c r="C32" s="166"/>
      <c r="D32" s="1"/>
      <c r="E32" s="2">
        <v>425</v>
      </c>
      <c r="F32" s="1" t="s">
        <v>404</v>
      </c>
      <c r="G32" s="4">
        <v>1600000</v>
      </c>
      <c r="H32" s="4">
        <v>1280000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1600000</v>
      </c>
      <c r="R32" s="4">
        <v>1280000</v>
      </c>
    </row>
    <row r="33" spans="2:18">
      <c r="B33" s="802"/>
      <c r="C33" s="166"/>
      <c r="D33" s="1"/>
      <c r="E33" s="2">
        <v>426</v>
      </c>
      <c r="F33" s="1" t="s">
        <v>405</v>
      </c>
      <c r="G33" s="4">
        <v>584000</v>
      </c>
      <c r="H33" s="4">
        <v>1104000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584000</v>
      </c>
      <c r="R33" s="4">
        <v>1104000</v>
      </c>
    </row>
    <row r="34" spans="2:18">
      <c r="B34" s="802"/>
      <c r="C34" s="162"/>
      <c r="D34" s="99">
        <v>48</v>
      </c>
      <c r="E34" s="98"/>
      <c r="F34" s="99" t="s">
        <v>430</v>
      </c>
      <c r="G34" s="103">
        <f>SUM(G35:G36)</f>
        <v>332000</v>
      </c>
      <c r="H34" s="103">
        <f>SUM(H35:H36)</f>
        <v>332000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332000</v>
      </c>
      <c r="R34" s="103">
        <f>SUM(R35:R36)</f>
        <v>332000</v>
      </c>
    </row>
    <row r="35" spans="2:18">
      <c r="B35" s="802"/>
      <c r="C35" s="166"/>
      <c r="D35" s="1"/>
      <c r="E35" s="2">
        <v>480</v>
      </c>
      <c r="F35" s="1" t="s">
        <v>431</v>
      </c>
      <c r="G35" s="4">
        <v>155000</v>
      </c>
      <c r="H35" s="4">
        <v>155000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155000</v>
      </c>
      <c r="R35" s="4">
        <v>155000</v>
      </c>
    </row>
    <row r="36" spans="2:18" ht="15.75" thickBot="1">
      <c r="B36" s="802"/>
      <c r="C36" s="166"/>
      <c r="E36" s="2">
        <v>485</v>
      </c>
      <c r="F36" s="1" t="s">
        <v>436</v>
      </c>
      <c r="G36" s="4">
        <v>177000</v>
      </c>
      <c r="H36" s="4">
        <v>177000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177000</v>
      </c>
      <c r="R36" s="4">
        <v>177000</v>
      </c>
    </row>
    <row r="37" spans="2:18" ht="15.75" thickBot="1">
      <c r="B37" s="802"/>
      <c r="C37" s="800" t="s">
        <v>604</v>
      </c>
      <c r="D37" s="801"/>
      <c r="E37" s="766" t="s">
        <v>531</v>
      </c>
      <c r="F37" s="801"/>
      <c r="G37" s="193">
        <f>SUM(G22)</f>
        <v>34224000</v>
      </c>
      <c r="H37" s="164">
        <f>SUM(H22)</f>
        <v>35724000</v>
      </c>
      <c r="I37" s="164">
        <f>SUM(J21)</f>
        <v>0</v>
      </c>
      <c r="J37" s="164">
        <f>SUM(K21)</f>
        <v>0</v>
      </c>
      <c r="K37" s="164">
        <f>SUM(L22)</f>
        <v>0</v>
      </c>
      <c r="L37" s="164">
        <f>SUM(M22)</f>
        <v>0</v>
      </c>
      <c r="M37" s="164">
        <v>0</v>
      </c>
      <c r="N37" s="164">
        <v>0</v>
      </c>
      <c r="O37" s="164">
        <v>0</v>
      </c>
      <c r="P37" s="164">
        <v>0</v>
      </c>
      <c r="Q37" s="164">
        <f>SUM(Q22)</f>
        <v>34224000</v>
      </c>
      <c r="R37" s="165">
        <f>SUM(R22)</f>
        <v>35724000</v>
      </c>
    </row>
  </sheetData>
  <mergeCells count="15">
    <mergeCell ref="E37:F37"/>
    <mergeCell ref="C37:D37"/>
    <mergeCell ref="B7:B3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L86"/>
  <sheetViews>
    <sheetView workbookViewId="0">
      <selection activeCell="C2" sqref="C2"/>
    </sheetView>
  </sheetViews>
  <sheetFormatPr defaultRowHeight="15"/>
  <cols>
    <col min="2" max="2" width="12.5703125" customWidth="1"/>
    <col min="3" max="3" width="18.85546875" customWidth="1"/>
    <col min="4" max="4" width="22.85546875" customWidth="1"/>
    <col min="5" max="5" width="20.42578125" customWidth="1"/>
    <col min="6" max="6" width="17.85546875" customWidth="1"/>
    <col min="7" max="7" width="17.28515625" customWidth="1"/>
    <col min="8" max="8" width="13.28515625" customWidth="1"/>
    <col min="9" max="9" width="13" customWidth="1"/>
    <col min="10" max="10" width="14.7109375" customWidth="1"/>
    <col min="11" max="11" width="15.140625" customWidth="1"/>
    <col min="12" max="12" width="16.42578125" customWidth="1"/>
  </cols>
  <sheetData>
    <row r="2" spans="2:12">
      <c r="B2" s="609" t="s">
        <v>346</v>
      </c>
      <c r="C2" s="609"/>
      <c r="D2" s="609"/>
      <c r="E2" s="609"/>
      <c r="F2" s="609"/>
    </row>
    <row r="3" spans="2:12" ht="33.75" customHeight="1">
      <c r="B3" s="684" t="s">
        <v>196</v>
      </c>
      <c r="C3" s="684" t="s">
        <v>16</v>
      </c>
      <c r="D3" s="684" t="s">
        <v>197</v>
      </c>
      <c r="E3" s="685" t="s">
        <v>14</v>
      </c>
      <c r="F3" s="685"/>
      <c r="G3" s="684" t="s">
        <v>198</v>
      </c>
      <c r="H3" s="684" t="s">
        <v>15</v>
      </c>
      <c r="I3" s="684"/>
      <c r="J3" s="684" t="s">
        <v>201</v>
      </c>
      <c r="K3" s="684" t="s">
        <v>199</v>
      </c>
      <c r="L3" s="684" t="s">
        <v>200</v>
      </c>
    </row>
    <row r="4" spans="2:12" ht="36.75" customHeight="1">
      <c r="B4" s="684"/>
      <c r="C4" s="684"/>
      <c r="D4" s="684"/>
      <c r="E4" s="9" t="s">
        <v>17</v>
      </c>
      <c r="F4" s="9" t="s">
        <v>18</v>
      </c>
      <c r="G4" s="684"/>
      <c r="H4" s="9" t="s">
        <v>19</v>
      </c>
      <c r="I4" s="9" t="s">
        <v>20</v>
      </c>
      <c r="J4" s="684"/>
      <c r="K4" s="684"/>
      <c r="L4" s="684"/>
    </row>
    <row r="5" spans="2:12">
      <c r="B5" s="2">
        <v>1</v>
      </c>
      <c r="C5" s="1" t="s">
        <v>21</v>
      </c>
      <c r="D5" s="7">
        <v>0</v>
      </c>
      <c r="E5" s="7">
        <v>70345000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 t="s">
        <v>22</v>
      </c>
    </row>
    <row r="6" spans="2:12">
      <c r="B6" s="2">
        <v>2</v>
      </c>
      <c r="C6" s="1" t="s">
        <v>23</v>
      </c>
      <c r="D6" s="7">
        <v>0</v>
      </c>
      <c r="E6" s="7">
        <v>62773000</v>
      </c>
      <c r="F6" s="7" t="s">
        <v>24</v>
      </c>
      <c r="G6" s="7" t="s">
        <v>25</v>
      </c>
      <c r="H6" s="7" t="s">
        <v>26</v>
      </c>
      <c r="I6" s="7">
        <v>0</v>
      </c>
      <c r="J6" s="7" t="s">
        <v>27</v>
      </c>
      <c r="K6" s="7" t="s">
        <v>27</v>
      </c>
      <c r="L6" s="7" t="s">
        <v>28</v>
      </c>
    </row>
    <row r="7" spans="2:12">
      <c r="B7" s="2">
        <v>3</v>
      </c>
      <c r="C7" s="1" t="s">
        <v>29</v>
      </c>
      <c r="D7" s="7">
        <v>0</v>
      </c>
      <c r="E7" s="7">
        <v>329922000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34</v>
      </c>
      <c r="L7" s="7" t="s">
        <v>35</v>
      </c>
    </row>
    <row r="8" spans="2:12">
      <c r="B8" s="2">
        <v>4</v>
      </c>
      <c r="C8" s="1" t="s">
        <v>36</v>
      </c>
      <c r="D8" s="7">
        <v>0</v>
      </c>
      <c r="E8" s="7">
        <v>30442000</v>
      </c>
      <c r="F8" s="7" t="s">
        <v>37</v>
      </c>
      <c r="G8" s="7">
        <v>951</v>
      </c>
      <c r="H8" s="7" t="s">
        <v>38</v>
      </c>
      <c r="I8" s="7">
        <v>0</v>
      </c>
      <c r="J8" s="7">
        <v>0</v>
      </c>
      <c r="K8" s="7">
        <v>0</v>
      </c>
      <c r="L8" s="7" t="s">
        <v>39</v>
      </c>
    </row>
    <row r="9" spans="2:12">
      <c r="B9" s="2">
        <v>5</v>
      </c>
      <c r="C9" s="1" t="s">
        <v>40</v>
      </c>
      <c r="D9" s="7">
        <v>0</v>
      </c>
      <c r="E9" s="7">
        <v>127731000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 t="s">
        <v>41</v>
      </c>
    </row>
    <row r="10" spans="2:12">
      <c r="B10" s="2">
        <v>6</v>
      </c>
      <c r="C10" s="1" t="s">
        <v>42</v>
      </c>
      <c r="D10" s="7">
        <v>0</v>
      </c>
      <c r="E10" s="7">
        <v>57238000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 t="s">
        <v>43</v>
      </c>
    </row>
    <row r="11" spans="2:12">
      <c r="B11" s="2">
        <v>7</v>
      </c>
      <c r="C11" s="1" t="s">
        <v>44</v>
      </c>
      <c r="D11" s="7">
        <v>0</v>
      </c>
      <c r="E11" s="7">
        <v>70244000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 t="s">
        <v>45</v>
      </c>
    </row>
    <row r="12" spans="2:12">
      <c r="B12" s="2">
        <v>8</v>
      </c>
      <c r="C12" s="1" t="s">
        <v>46</v>
      </c>
      <c r="D12" s="7">
        <v>0</v>
      </c>
      <c r="E12" s="7">
        <v>57052000</v>
      </c>
      <c r="F12" s="7" t="s">
        <v>47</v>
      </c>
      <c r="G12" s="7" t="s">
        <v>48</v>
      </c>
      <c r="H12" s="7" t="s">
        <v>49</v>
      </c>
      <c r="I12" s="7">
        <v>0</v>
      </c>
      <c r="J12" s="7" t="s">
        <v>50</v>
      </c>
      <c r="K12" s="7" t="s">
        <v>50</v>
      </c>
      <c r="L12" s="7" t="s">
        <v>51</v>
      </c>
    </row>
    <row r="13" spans="2:12">
      <c r="B13" s="2">
        <v>9</v>
      </c>
      <c r="C13" s="1" t="s">
        <v>52</v>
      </c>
      <c r="D13" s="7">
        <v>0</v>
      </c>
      <c r="E13" s="7">
        <v>54635000</v>
      </c>
      <c r="F13" s="7">
        <v>0</v>
      </c>
      <c r="G13" s="7">
        <v>0</v>
      </c>
      <c r="H13" s="7" t="s">
        <v>53</v>
      </c>
      <c r="I13" s="7">
        <v>0</v>
      </c>
      <c r="J13" s="7"/>
      <c r="K13" s="7">
        <v>0</v>
      </c>
      <c r="L13" s="7" t="s">
        <v>54</v>
      </c>
    </row>
    <row r="14" spans="2:12">
      <c r="B14" s="2">
        <v>10</v>
      </c>
      <c r="C14" s="1" t="s">
        <v>55</v>
      </c>
      <c r="D14" s="7">
        <v>0</v>
      </c>
      <c r="E14" s="7">
        <v>193317000</v>
      </c>
      <c r="F14" s="7" t="s">
        <v>56</v>
      </c>
      <c r="G14" s="7" t="s">
        <v>57</v>
      </c>
      <c r="H14" s="7" t="s">
        <v>58</v>
      </c>
      <c r="I14" s="7">
        <v>0</v>
      </c>
      <c r="J14" s="7" t="s">
        <v>59</v>
      </c>
      <c r="K14" s="7" t="s">
        <v>59</v>
      </c>
      <c r="L14" s="7" t="s">
        <v>60</v>
      </c>
    </row>
    <row r="15" spans="2:12">
      <c r="B15" s="2">
        <v>11</v>
      </c>
      <c r="C15" s="1" t="s">
        <v>61</v>
      </c>
      <c r="D15" s="7">
        <v>0</v>
      </c>
      <c r="E15" s="7">
        <v>14049000</v>
      </c>
      <c r="F15" s="7">
        <v>0</v>
      </c>
      <c r="G15" s="7">
        <v>0</v>
      </c>
      <c r="H15" s="7" t="s">
        <v>62</v>
      </c>
      <c r="I15" s="7">
        <v>0</v>
      </c>
      <c r="J15" s="7"/>
      <c r="K15" s="7">
        <v>0</v>
      </c>
      <c r="L15" s="7" t="s">
        <v>63</v>
      </c>
    </row>
    <row r="16" spans="2:12">
      <c r="B16" s="2">
        <v>12</v>
      </c>
      <c r="C16" s="1" t="s">
        <v>64</v>
      </c>
      <c r="D16" s="7">
        <v>0</v>
      </c>
      <c r="E16" s="7">
        <v>85846000</v>
      </c>
      <c r="F16" s="7" t="s">
        <v>65</v>
      </c>
      <c r="G16" s="7" t="s">
        <v>66</v>
      </c>
      <c r="H16" s="7" t="s">
        <v>67</v>
      </c>
      <c r="I16" s="7">
        <v>0</v>
      </c>
      <c r="J16" s="7" t="s">
        <v>68</v>
      </c>
      <c r="K16" s="7" t="s">
        <v>68</v>
      </c>
      <c r="L16" s="7" t="s">
        <v>69</v>
      </c>
    </row>
    <row r="17" spans="2:12">
      <c r="B17" s="2">
        <v>13</v>
      </c>
      <c r="C17" s="1" t="s">
        <v>70</v>
      </c>
      <c r="D17" s="7">
        <v>0</v>
      </c>
      <c r="E17" s="7">
        <v>131175000</v>
      </c>
      <c r="F17" s="7" t="s">
        <v>71</v>
      </c>
      <c r="G17" s="7" t="s">
        <v>72</v>
      </c>
      <c r="H17" s="7">
        <v>0</v>
      </c>
      <c r="I17" s="7">
        <v>0</v>
      </c>
      <c r="J17" s="7"/>
      <c r="K17" s="7">
        <v>0</v>
      </c>
      <c r="L17" s="7" t="s">
        <v>73</v>
      </c>
    </row>
    <row r="18" spans="2:12">
      <c r="B18" s="2">
        <v>14</v>
      </c>
      <c r="C18" s="1" t="s">
        <v>74</v>
      </c>
      <c r="D18" s="7">
        <v>0</v>
      </c>
      <c r="E18" s="7">
        <v>81682000</v>
      </c>
      <c r="F18" s="7" t="s">
        <v>75</v>
      </c>
      <c r="G18" s="7" t="s">
        <v>76</v>
      </c>
      <c r="H18" s="7" t="s">
        <v>77</v>
      </c>
      <c r="I18" s="7">
        <v>0</v>
      </c>
      <c r="J18" s="7" t="s">
        <v>78</v>
      </c>
      <c r="K18" s="7" t="s">
        <v>78</v>
      </c>
      <c r="L18" s="7" t="s">
        <v>79</v>
      </c>
    </row>
    <row r="19" spans="2:12">
      <c r="B19" s="2">
        <v>15</v>
      </c>
      <c r="C19" s="1" t="s">
        <v>80</v>
      </c>
      <c r="D19" s="7">
        <v>0</v>
      </c>
      <c r="E19" s="7">
        <v>331994000</v>
      </c>
      <c r="F19" s="7" t="s">
        <v>81</v>
      </c>
      <c r="G19" s="7">
        <v>0</v>
      </c>
      <c r="H19" s="7" t="s">
        <v>82</v>
      </c>
      <c r="I19" s="7">
        <v>0</v>
      </c>
      <c r="J19" s="7" t="s">
        <v>83</v>
      </c>
      <c r="K19" s="7" t="s">
        <v>83</v>
      </c>
      <c r="L19" s="7" t="s">
        <v>84</v>
      </c>
    </row>
    <row r="20" spans="2:12">
      <c r="B20" s="2">
        <v>16</v>
      </c>
      <c r="C20" s="1" t="s">
        <v>85</v>
      </c>
      <c r="D20" s="7">
        <v>0</v>
      </c>
      <c r="E20" s="7">
        <v>24673000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 t="s">
        <v>86</v>
      </c>
    </row>
    <row r="21" spans="2:12">
      <c r="B21" s="2">
        <v>17</v>
      </c>
      <c r="C21" s="1" t="s">
        <v>87</v>
      </c>
      <c r="D21" s="7">
        <v>0</v>
      </c>
      <c r="E21" s="7">
        <v>99608000</v>
      </c>
      <c r="F21" s="7" t="s">
        <v>88</v>
      </c>
      <c r="G21" s="7">
        <v>0</v>
      </c>
      <c r="H21" s="7" t="s">
        <v>89</v>
      </c>
      <c r="I21" s="7">
        <v>0</v>
      </c>
      <c r="J21" s="7" t="s">
        <v>90</v>
      </c>
      <c r="K21" s="7" t="s">
        <v>90</v>
      </c>
      <c r="L21" s="7" t="s">
        <v>91</v>
      </c>
    </row>
    <row r="22" spans="2:12">
      <c r="B22" s="2">
        <v>18</v>
      </c>
      <c r="C22" s="1" t="s">
        <v>92</v>
      </c>
      <c r="D22" s="7">
        <v>0</v>
      </c>
      <c r="E22" s="7">
        <v>27702000</v>
      </c>
      <c r="F22" s="7">
        <v>0</v>
      </c>
      <c r="G22" s="7">
        <v>0</v>
      </c>
      <c r="H22" s="7">
        <v>0</v>
      </c>
      <c r="I22" s="7">
        <v>0</v>
      </c>
      <c r="J22" s="7"/>
      <c r="K22" s="7">
        <v>0</v>
      </c>
      <c r="L22" s="7" t="s">
        <v>93</v>
      </c>
    </row>
    <row r="23" spans="2:12">
      <c r="B23" s="2">
        <v>19</v>
      </c>
      <c r="C23" s="1" t="s">
        <v>94</v>
      </c>
      <c r="D23" s="7">
        <v>0</v>
      </c>
      <c r="E23" s="7">
        <v>74607000</v>
      </c>
      <c r="F23" s="7" t="s">
        <v>95</v>
      </c>
      <c r="G23" s="7" t="s">
        <v>96</v>
      </c>
      <c r="H23" s="7" t="s">
        <v>97</v>
      </c>
      <c r="I23" s="7">
        <v>0</v>
      </c>
      <c r="J23" s="7" t="s">
        <v>98</v>
      </c>
      <c r="K23" s="7" t="s">
        <v>98</v>
      </c>
      <c r="L23" s="7" t="s">
        <v>99</v>
      </c>
    </row>
    <row r="24" spans="2:12">
      <c r="B24" s="2">
        <v>20</v>
      </c>
      <c r="C24" s="1" t="s">
        <v>100</v>
      </c>
      <c r="D24" s="7">
        <v>0</v>
      </c>
      <c r="E24" s="7">
        <v>42204000</v>
      </c>
      <c r="F24" s="7" t="s">
        <v>101</v>
      </c>
      <c r="G24" s="7" t="s">
        <v>102</v>
      </c>
      <c r="H24" s="7" t="s">
        <v>103</v>
      </c>
      <c r="I24" s="7">
        <v>0</v>
      </c>
      <c r="J24" s="7" t="s">
        <v>104</v>
      </c>
      <c r="K24" s="7" t="s">
        <v>104</v>
      </c>
      <c r="L24" s="7" t="s">
        <v>105</v>
      </c>
    </row>
    <row r="25" spans="2:12">
      <c r="B25" s="2">
        <v>21</v>
      </c>
      <c r="C25" s="1" t="s">
        <v>106</v>
      </c>
      <c r="D25" s="7">
        <v>0</v>
      </c>
      <c r="E25" s="7">
        <v>24281000</v>
      </c>
      <c r="F25" s="7">
        <v>0</v>
      </c>
      <c r="G25" s="7" t="s">
        <v>107</v>
      </c>
      <c r="H25" s="7" t="s">
        <v>108</v>
      </c>
      <c r="I25" s="7">
        <v>0</v>
      </c>
      <c r="J25" s="7">
        <v>0</v>
      </c>
      <c r="K25" s="7">
        <v>0</v>
      </c>
      <c r="L25" s="7" t="s">
        <v>109</v>
      </c>
    </row>
    <row r="26" spans="2:12">
      <c r="B26" s="2">
        <v>22</v>
      </c>
      <c r="C26" s="1" t="s">
        <v>110</v>
      </c>
      <c r="D26" s="7">
        <v>0</v>
      </c>
      <c r="E26" s="7">
        <v>20166000</v>
      </c>
      <c r="F26" s="7">
        <v>0</v>
      </c>
      <c r="G26" s="7">
        <v>0</v>
      </c>
      <c r="H26" s="7" t="s">
        <v>111</v>
      </c>
      <c r="I26" s="7">
        <v>0</v>
      </c>
      <c r="J26" s="7">
        <v>0</v>
      </c>
      <c r="K26" s="7">
        <v>0</v>
      </c>
      <c r="L26" s="7" t="s">
        <v>112</v>
      </c>
    </row>
    <row r="27" spans="2:12">
      <c r="B27" s="2">
        <v>23</v>
      </c>
      <c r="C27" s="1" t="s">
        <v>113</v>
      </c>
      <c r="D27" s="7">
        <v>0</v>
      </c>
      <c r="E27" s="7">
        <v>103387000</v>
      </c>
      <c r="F27" s="7" t="s">
        <v>114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 t="s">
        <v>115</v>
      </c>
    </row>
    <row r="28" spans="2:12">
      <c r="B28" s="2">
        <v>24</v>
      </c>
      <c r="C28" s="1" t="s">
        <v>116</v>
      </c>
      <c r="D28" s="7">
        <v>0</v>
      </c>
      <c r="E28" s="7">
        <v>134676000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 t="s">
        <v>117</v>
      </c>
    </row>
    <row r="29" spans="2:12">
      <c r="B29" s="2">
        <v>25</v>
      </c>
      <c r="C29" s="1" t="s">
        <v>118</v>
      </c>
      <c r="D29" s="7">
        <v>0</v>
      </c>
      <c r="E29" s="7">
        <v>25723000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 t="s">
        <v>119</v>
      </c>
    </row>
    <row r="30" spans="2:12">
      <c r="B30" s="2">
        <v>26</v>
      </c>
      <c r="C30" s="1" t="s">
        <v>120</v>
      </c>
      <c r="D30" s="7">
        <v>0</v>
      </c>
      <c r="E30" s="7">
        <v>14974000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 t="s">
        <v>121</v>
      </c>
    </row>
    <row r="31" spans="2:12">
      <c r="B31" s="2">
        <v>27</v>
      </c>
      <c r="C31" s="1" t="s">
        <v>122</v>
      </c>
      <c r="D31" s="7">
        <v>0</v>
      </c>
      <c r="E31" s="7">
        <v>70738000</v>
      </c>
      <c r="F31" s="7" t="s">
        <v>123</v>
      </c>
      <c r="G31" s="7">
        <v>0</v>
      </c>
      <c r="H31" s="7" t="s">
        <v>124</v>
      </c>
      <c r="I31" s="7">
        <v>0</v>
      </c>
      <c r="J31" s="7">
        <v>0</v>
      </c>
      <c r="K31" s="7">
        <v>0</v>
      </c>
      <c r="L31" s="7" t="s">
        <v>125</v>
      </c>
    </row>
    <row r="32" spans="2:12">
      <c r="B32" s="2">
        <v>28</v>
      </c>
      <c r="C32" s="1" t="s">
        <v>126</v>
      </c>
      <c r="D32" s="7">
        <v>0</v>
      </c>
      <c r="E32" s="7">
        <v>59428000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 t="s">
        <v>127</v>
      </c>
    </row>
    <row r="33" spans="2:12">
      <c r="B33" s="2">
        <v>29</v>
      </c>
      <c r="C33" s="1" t="s">
        <v>128</v>
      </c>
      <c r="D33" s="7">
        <v>0</v>
      </c>
      <c r="E33" s="7">
        <v>34880000</v>
      </c>
      <c r="F33" s="7">
        <v>0</v>
      </c>
      <c r="G33" s="7">
        <v>0</v>
      </c>
      <c r="H33" s="7" t="s">
        <v>129</v>
      </c>
      <c r="I33" s="7">
        <v>0</v>
      </c>
      <c r="J33" s="7">
        <v>0</v>
      </c>
      <c r="K33" s="7">
        <v>0</v>
      </c>
      <c r="L33" s="7" t="s">
        <v>130</v>
      </c>
    </row>
    <row r="34" spans="2:12">
      <c r="B34" s="2">
        <v>30</v>
      </c>
      <c r="C34" s="1" t="s">
        <v>131</v>
      </c>
      <c r="D34" s="7">
        <v>0</v>
      </c>
      <c r="E34" s="7">
        <v>182222000</v>
      </c>
      <c r="F34" s="7" t="s">
        <v>132</v>
      </c>
      <c r="G34" s="7" t="s">
        <v>133</v>
      </c>
      <c r="H34" s="7" t="s">
        <v>134</v>
      </c>
      <c r="I34" s="7">
        <v>0</v>
      </c>
      <c r="J34" s="7" t="s">
        <v>135</v>
      </c>
      <c r="K34" s="7" t="s">
        <v>135</v>
      </c>
      <c r="L34" s="7" t="s">
        <v>136</v>
      </c>
    </row>
    <row r="35" spans="2:12">
      <c r="B35" s="2">
        <v>31</v>
      </c>
      <c r="C35" s="1" t="s">
        <v>137</v>
      </c>
      <c r="D35" s="7">
        <v>0</v>
      </c>
      <c r="E35" s="7">
        <v>246026000</v>
      </c>
      <c r="F35" s="7" t="s">
        <v>138</v>
      </c>
      <c r="G35" s="7" t="s">
        <v>139</v>
      </c>
      <c r="H35" s="7" t="s">
        <v>140</v>
      </c>
      <c r="I35" s="7">
        <v>0</v>
      </c>
      <c r="J35" s="7" t="s">
        <v>141</v>
      </c>
      <c r="K35" s="7" t="s">
        <v>141</v>
      </c>
      <c r="L35" s="7" t="s">
        <v>142</v>
      </c>
    </row>
    <row r="36" spans="2:12">
      <c r="B36" s="2">
        <v>32</v>
      </c>
      <c r="C36" s="1" t="s">
        <v>143</v>
      </c>
      <c r="D36" s="7">
        <v>0</v>
      </c>
      <c r="E36" s="7">
        <v>131169000</v>
      </c>
      <c r="F36" s="7" t="s">
        <v>144</v>
      </c>
      <c r="G36" s="7" t="s">
        <v>145</v>
      </c>
      <c r="H36" s="7" t="s">
        <v>146</v>
      </c>
      <c r="I36" s="7">
        <v>0</v>
      </c>
      <c r="J36" s="7" t="s">
        <v>147</v>
      </c>
      <c r="K36" s="7" t="s">
        <v>147</v>
      </c>
      <c r="L36" s="7" t="s">
        <v>148</v>
      </c>
    </row>
    <row r="37" spans="2:12">
      <c r="B37" s="2">
        <v>33</v>
      </c>
      <c r="C37" s="1" t="s">
        <v>149</v>
      </c>
      <c r="D37" s="7">
        <v>0</v>
      </c>
      <c r="E37" s="7">
        <v>24149000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 t="s">
        <v>150</v>
      </c>
    </row>
    <row r="38" spans="2:12">
      <c r="B38" s="2">
        <v>34</v>
      </c>
      <c r="C38" s="1" t="s">
        <v>151</v>
      </c>
      <c r="D38" s="7">
        <v>0</v>
      </c>
      <c r="E38" s="7">
        <v>42164000</v>
      </c>
      <c r="F38" s="7" t="s">
        <v>152</v>
      </c>
      <c r="G38" s="7" t="s">
        <v>153</v>
      </c>
      <c r="H38" s="7" t="s">
        <v>154</v>
      </c>
      <c r="I38" s="7">
        <v>0</v>
      </c>
      <c r="J38" s="7" t="s">
        <v>155</v>
      </c>
      <c r="K38" s="7" t="s">
        <v>155</v>
      </c>
      <c r="L38" s="7" t="s">
        <v>156</v>
      </c>
    </row>
    <row r="39" spans="2:12">
      <c r="B39" s="2">
        <v>35</v>
      </c>
      <c r="C39" s="1" t="s">
        <v>157</v>
      </c>
      <c r="D39" s="7">
        <v>0</v>
      </c>
      <c r="E39" s="7">
        <v>93679000</v>
      </c>
      <c r="F39" s="7" t="s">
        <v>158</v>
      </c>
      <c r="G39" s="7">
        <v>0</v>
      </c>
      <c r="H39" s="7" t="s">
        <v>159</v>
      </c>
      <c r="I39" s="7">
        <v>0</v>
      </c>
      <c r="J39" s="7" t="s">
        <v>160</v>
      </c>
      <c r="K39" s="7" t="s">
        <v>160</v>
      </c>
      <c r="L39" s="7" t="s">
        <v>161</v>
      </c>
    </row>
    <row r="40" spans="2:12">
      <c r="B40" s="2">
        <v>36</v>
      </c>
      <c r="C40" s="1" t="s">
        <v>162</v>
      </c>
      <c r="D40" s="7">
        <v>0</v>
      </c>
      <c r="E40" s="7">
        <v>31069000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 t="s">
        <v>163</v>
      </c>
    </row>
    <row r="41" spans="2:12">
      <c r="B41" s="2">
        <v>37</v>
      </c>
      <c r="C41" s="1" t="s">
        <v>164</v>
      </c>
      <c r="D41" s="7">
        <v>0</v>
      </c>
      <c r="E41" s="7">
        <v>40882000</v>
      </c>
      <c r="F41" s="7" t="s">
        <v>165</v>
      </c>
      <c r="G41" s="7" t="s">
        <v>166</v>
      </c>
      <c r="H41" s="7" t="s">
        <v>167</v>
      </c>
      <c r="I41" s="7">
        <v>0</v>
      </c>
      <c r="J41" s="7" t="s">
        <v>168</v>
      </c>
      <c r="K41" s="7" t="s">
        <v>168</v>
      </c>
      <c r="L41" s="7" t="s">
        <v>169</v>
      </c>
    </row>
    <row r="42" spans="2:12">
      <c r="B42" s="2">
        <v>38</v>
      </c>
      <c r="C42" s="1" t="s">
        <v>170</v>
      </c>
      <c r="D42" s="7">
        <v>0</v>
      </c>
      <c r="E42" s="7">
        <v>452435000</v>
      </c>
      <c r="F42" s="7" t="s">
        <v>171</v>
      </c>
      <c r="G42" s="7" t="s">
        <v>172</v>
      </c>
      <c r="H42" s="7" t="s">
        <v>173</v>
      </c>
      <c r="I42" s="7" t="s">
        <v>174</v>
      </c>
      <c r="J42" s="7" t="s">
        <v>175</v>
      </c>
      <c r="K42" s="7" t="s">
        <v>175</v>
      </c>
      <c r="L42" s="7" t="s">
        <v>176</v>
      </c>
    </row>
    <row r="43" spans="2:12">
      <c r="B43" s="2">
        <v>39</v>
      </c>
      <c r="C43" s="1" t="s">
        <v>177</v>
      </c>
      <c r="D43" s="7">
        <v>0</v>
      </c>
      <c r="E43" s="7">
        <v>153983000</v>
      </c>
      <c r="F43" s="7" t="s">
        <v>178</v>
      </c>
      <c r="G43" s="7">
        <v>0</v>
      </c>
      <c r="H43" s="7" t="s">
        <v>179</v>
      </c>
      <c r="I43" s="7">
        <v>0</v>
      </c>
      <c r="J43" s="7">
        <v>0</v>
      </c>
      <c r="K43" s="7">
        <v>0</v>
      </c>
      <c r="L43" s="7" t="s">
        <v>180</v>
      </c>
    </row>
    <row r="44" spans="2:12">
      <c r="B44" s="2">
        <v>40</v>
      </c>
      <c r="C44" s="1" t="s">
        <v>181</v>
      </c>
      <c r="D44" s="7">
        <v>0</v>
      </c>
      <c r="E44" s="7">
        <v>17711000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 t="s">
        <v>182</v>
      </c>
    </row>
    <row r="45" spans="2:12">
      <c r="B45" s="2">
        <v>41</v>
      </c>
      <c r="C45" s="1" t="s">
        <v>183</v>
      </c>
      <c r="D45" s="7">
        <v>0</v>
      </c>
      <c r="E45" s="7">
        <v>42646000</v>
      </c>
      <c r="F45" s="7" t="s">
        <v>184</v>
      </c>
      <c r="G45" s="7">
        <v>0</v>
      </c>
      <c r="H45" s="7" t="s">
        <v>185</v>
      </c>
      <c r="I45" s="7">
        <v>0</v>
      </c>
      <c r="J45" s="7">
        <v>0</v>
      </c>
      <c r="K45" s="7">
        <v>0</v>
      </c>
      <c r="L45" s="7" t="s">
        <v>186</v>
      </c>
    </row>
    <row r="46" spans="2:12">
      <c r="B46" s="2">
        <v>42</v>
      </c>
      <c r="C46" s="1" t="s">
        <v>187</v>
      </c>
      <c r="D46" s="7">
        <v>0</v>
      </c>
      <c r="E46" s="7">
        <v>33315000</v>
      </c>
      <c r="F46" s="7" t="s">
        <v>188</v>
      </c>
      <c r="G46" s="7" t="s">
        <v>189</v>
      </c>
      <c r="H46" s="7" t="s">
        <v>190</v>
      </c>
      <c r="I46" s="7">
        <v>0</v>
      </c>
      <c r="J46" s="7" t="s">
        <v>191</v>
      </c>
      <c r="K46" s="7" t="s">
        <v>191</v>
      </c>
      <c r="L46" s="7" t="s">
        <v>192</v>
      </c>
    </row>
    <row r="47" spans="2:12">
      <c r="B47" s="2">
        <v>43</v>
      </c>
      <c r="C47" s="1" t="s">
        <v>193</v>
      </c>
      <c r="D47" s="7">
        <v>0</v>
      </c>
      <c r="E47" s="7">
        <v>60459000</v>
      </c>
      <c r="F47" s="7" t="s">
        <v>194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 t="s">
        <v>195</v>
      </c>
    </row>
    <row r="48" spans="2:12">
      <c r="B48" s="2">
        <v>44</v>
      </c>
      <c r="C48" s="1" t="s">
        <v>202</v>
      </c>
      <c r="D48" s="7">
        <v>0</v>
      </c>
      <c r="E48" s="7">
        <v>37076000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 t="s">
        <v>203</v>
      </c>
    </row>
    <row r="49" spans="2:12">
      <c r="B49" s="2">
        <v>45</v>
      </c>
      <c r="C49" s="1" t="s">
        <v>204</v>
      </c>
      <c r="D49" s="7">
        <v>0</v>
      </c>
      <c r="E49" s="7">
        <v>93199000</v>
      </c>
      <c r="F49" s="7" t="s">
        <v>205</v>
      </c>
      <c r="G49" s="7" t="s">
        <v>206</v>
      </c>
      <c r="H49" s="7" t="s">
        <v>207</v>
      </c>
      <c r="I49" s="7">
        <v>0</v>
      </c>
      <c r="J49" s="7" t="s">
        <v>208</v>
      </c>
      <c r="K49" s="7" t="s">
        <v>208</v>
      </c>
      <c r="L49" s="7" t="s">
        <v>209</v>
      </c>
    </row>
    <row r="50" spans="2:12">
      <c r="B50" s="2">
        <v>46</v>
      </c>
      <c r="C50" s="1" t="s">
        <v>210</v>
      </c>
      <c r="D50" s="7">
        <v>0</v>
      </c>
      <c r="E50" s="7">
        <v>23379000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 t="s">
        <v>211</v>
      </c>
    </row>
    <row r="51" spans="2:12">
      <c r="B51" s="2">
        <v>47</v>
      </c>
      <c r="C51" s="1" t="s">
        <v>212</v>
      </c>
      <c r="D51" s="7">
        <v>0</v>
      </c>
      <c r="E51" s="7">
        <v>55953000</v>
      </c>
      <c r="F51" s="7">
        <v>0</v>
      </c>
      <c r="G51" s="7" t="s">
        <v>213</v>
      </c>
      <c r="H51" s="7" t="s">
        <v>129</v>
      </c>
      <c r="I51" s="7">
        <v>0</v>
      </c>
      <c r="J51" s="7">
        <v>0</v>
      </c>
      <c r="K51" s="7">
        <v>0</v>
      </c>
      <c r="L51" s="7" t="s">
        <v>214</v>
      </c>
    </row>
    <row r="52" spans="2:12">
      <c r="B52" s="2">
        <v>48</v>
      </c>
      <c r="C52" s="1" t="s">
        <v>215</v>
      </c>
      <c r="D52" s="7">
        <v>0</v>
      </c>
      <c r="E52" s="7">
        <v>205265000</v>
      </c>
      <c r="F52" s="7" t="s">
        <v>216</v>
      </c>
      <c r="G52" s="7">
        <v>0</v>
      </c>
      <c r="H52" s="7" t="s">
        <v>217</v>
      </c>
      <c r="I52" s="7">
        <v>0</v>
      </c>
      <c r="J52" s="7" t="s">
        <v>218</v>
      </c>
      <c r="K52" s="7" t="s">
        <v>218</v>
      </c>
      <c r="L52" s="7" t="s">
        <v>219</v>
      </c>
    </row>
    <row r="53" spans="2:12">
      <c r="B53" s="2">
        <v>49</v>
      </c>
      <c r="C53" s="1" t="s">
        <v>220</v>
      </c>
      <c r="D53" s="7">
        <v>0</v>
      </c>
      <c r="E53" s="7">
        <v>27372000</v>
      </c>
      <c r="F53" s="7">
        <v>0</v>
      </c>
      <c r="G53" s="7" t="s">
        <v>221</v>
      </c>
      <c r="H53" s="7" t="s">
        <v>222</v>
      </c>
      <c r="I53" s="7">
        <v>0</v>
      </c>
      <c r="J53" s="7">
        <v>0</v>
      </c>
      <c r="K53" s="7">
        <v>0</v>
      </c>
      <c r="L53" s="7" t="s">
        <v>223</v>
      </c>
    </row>
    <row r="54" spans="2:12">
      <c r="B54" s="2">
        <v>50</v>
      </c>
      <c r="C54" s="1" t="s">
        <v>224</v>
      </c>
      <c r="D54" s="7">
        <v>0</v>
      </c>
      <c r="E54" s="7">
        <v>53328000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 t="s">
        <v>225</v>
      </c>
    </row>
    <row r="55" spans="2:12">
      <c r="B55" s="2">
        <v>51</v>
      </c>
      <c r="C55" s="1" t="s">
        <v>226</v>
      </c>
      <c r="D55" s="7">
        <v>3000000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 t="s">
        <v>227</v>
      </c>
      <c r="L55" s="7">
        <v>0</v>
      </c>
    </row>
    <row r="56" spans="2:12">
      <c r="B56" s="2">
        <v>52</v>
      </c>
      <c r="C56" s="1" t="s">
        <v>228</v>
      </c>
      <c r="D56" s="7">
        <v>0</v>
      </c>
      <c r="E56" s="7">
        <v>302524000</v>
      </c>
      <c r="F56" s="7" t="s">
        <v>229</v>
      </c>
      <c r="G56" s="7" t="s">
        <v>230</v>
      </c>
      <c r="H56" s="7" t="s">
        <v>231</v>
      </c>
      <c r="I56" s="7" t="s">
        <v>232</v>
      </c>
      <c r="J56" s="7" t="s">
        <v>233</v>
      </c>
      <c r="K56" s="7" t="s">
        <v>233</v>
      </c>
      <c r="L56" s="7" t="s">
        <v>234</v>
      </c>
    </row>
    <row r="57" spans="2:12">
      <c r="B57" s="2">
        <v>53</v>
      </c>
      <c r="C57" s="1" t="s">
        <v>235</v>
      </c>
      <c r="D57" s="7">
        <v>0</v>
      </c>
      <c r="E57" s="7">
        <v>66898000</v>
      </c>
      <c r="F57" s="7" t="s">
        <v>236</v>
      </c>
      <c r="G57" s="7" t="s">
        <v>237</v>
      </c>
      <c r="H57" s="7" t="s">
        <v>238</v>
      </c>
      <c r="I57" s="7">
        <v>0</v>
      </c>
      <c r="J57" s="7" t="s">
        <v>239</v>
      </c>
      <c r="K57" s="7" t="s">
        <v>239</v>
      </c>
      <c r="L57" s="7" t="s">
        <v>240</v>
      </c>
    </row>
    <row r="58" spans="2:12">
      <c r="B58" s="2">
        <v>54</v>
      </c>
      <c r="C58" s="1" t="s">
        <v>241</v>
      </c>
      <c r="D58" s="7">
        <v>0</v>
      </c>
      <c r="E58" s="7">
        <v>130994000</v>
      </c>
      <c r="F58" s="7" t="s">
        <v>242</v>
      </c>
      <c r="G58" s="7" t="s">
        <v>243</v>
      </c>
      <c r="H58" s="7" t="s">
        <v>244</v>
      </c>
      <c r="I58" s="7">
        <v>0</v>
      </c>
      <c r="J58" s="7" t="s">
        <v>245</v>
      </c>
      <c r="K58" s="7" t="s">
        <v>245</v>
      </c>
      <c r="L58" s="7" t="s">
        <v>246</v>
      </c>
    </row>
    <row r="59" spans="2:12">
      <c r="B59" s="2">
        <v>55</v>
      </c>
      <c r="C59" s="1" t="s">
        <v>247</v>
      </c>
      <c r="D59" s="7">
        <v>0</v>
      </c>
      <c r="E59" s="7">
        <v>25242000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 t="s">
        <v>248</v>
      </c>
    </row>
    <row r="60" spans="2:12">
      <c r="B60" s="2">
        <v>56</v>
      </c>
      <c r="C60" s="1" t="s">
        <v>249</v>
      </c>
      <c r="D60" s="7">
        <v>0</v>
      </c>
      <c r="E60" s="7">
        <v>82610000</v>
      </c>
      <c r="F60" s="7" t="s">
        <v>250</v>
      </c>
      <c r="G60" s="7" t="s">
        <v>251</v>
      </c>
      <c r="H60" s="7" t="s">
        <v>252</v>
      </c>
      <c r="I60" s="7">
        <v>0</v>
      </c>
      <c r="J60" s="7" t="s">
        <v>253</v>
      </c>
      <c r="K60" s="7" t="s">
        <v>253</v>
      </c>
      <c r="L60" s="7" t="s">
        <v>254</v>
      </c>
    </row>
    <row r="61" spans="2:12">
      <c r="B61" s="2">
        <v>57</v>
      </c>
      <c r="C61" s="1" t="s">
        <v>255</v>
      </c>
      <c r="D61" s="7">
        <v>0</v>
      </c>
      <c r="E61" s="7">
        <v>26451000</v>
      </c>
      <c r="F61" s="7">
        <v>0</v>
      </c>
      <c r="G61" s="7">
        <v>0</v>
      </c>
      <c r="H61" s="7" t="s">
        <v>256</v>
      </c>
      <c r="I61" s="7">
        <v>0</v>
      </c>
      <c r="J61" s="7">
        <v>0</v>
      </c>
      <c r="K61" s="7">
        <v>0</v>
      </c>
      <c r="L61" s="7" t="s">
        <v>257</v>
      </c>
    </row>
    <row r="62" spans="2:12">
      <c r="B62" s="2">
        <v>58</v>
      </c>
      <c r="C62" s="1" t="s">
        <v>258</v>
      </c>
      <c r="D62" s="7">
        <v>0</v>
      </c>
      <c r="E62" s="7">
        <v>34425000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 t="s">
        <v>259</v>
      </c>
    </row>
    <row r="63" spans="2:12">
      <c r="B63" s="2">
        <v>59</v>
      </c>
      <c r="C63" s="1" t="s">
        <v>260</v>
      </c>
      <c r="D63" s="7">
        <v>0</v>
      </c>
      <c r="E63" s="7">
        <v>35577000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 t="s">
        <v>261</v>
      </c>
    </row>
    <row r="64" spans="2:12">
      <c r="B64" s="2">
        <v>60</v>
      </c>
      <c r="C64" s="1" t="s">
        <v>262</v>
      </c>
      <c r="D64" s="7">
        <v>0</v>
      </c>
      <c r="E64" s="7">
        <v>301957000</v>
      </c>
      <c r="F64" s="7" t="s">
        <v>263</v>
      </c>
      <c r="G64" s="7">
        <v>0</v>
      </c>
      <c r="H64" s="7" t="s">
        <v>264</v>
      </c>
      <c r="I64" s="7">
        <v>0</v>
      </c>
      <c r="J64" s="7" t="s">
        <v>265</v>
      </c>
      <c r="K64" s="7" t="s">
        <v>265</v>
      </c>
      <c r="L64" s="7" t="s">
        <v>266</v>
      </c>
    </row>
    <row r="65" spans="2:12">
      <c r="B65" s="2">
        <v>61</v>
      </c>
      <c r="C65" s="1" t="s">
        <v>267</v>
      </c>
      <c r="D65" s="7">
        <v>0</v>
      </c>
      <c r="E65" s="7">
        <v>227520000</v>
      </c>
      <c r="F65" s="7" t="s">
        <v>268</v>
      </c>
      <c r="G65" s="7" t="s">
        <v>269</v>
      </c>
      <c r="H65" s="7" t="s">
        <v>270</v>
      </c>
      <c r="I65" s="7">
        <v>0</v>
      </c>
      <c r="J65" s="7" t="s">
        <v>271</v>
      </c>
      <c r="K65" s="7" t="s">
        <v>271</v>
      </c>
      <c r="L65" s="7" t="s">
        <v>272</v>
      </c>
    </row>
    <row r="66" spans="2:12">
      <c r="B66" s="2">
        <v>62</v>
      </c>
      <c r="C66" s="1" t="s">
        <v>273</v>
      </c>
      <c r="D66" s="7">
        <v>0</v>
      </c>
      <c r="E66" s="7">
        <v>108782000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 t="s">
        <v>274</v>
      </c>
    </row>
    <row r="67" spans="2:12">
      <c r="B67" s="2">
        <v>63</v>
      </c>
      <c r="C67" s="1" t="s">
        <v>275</v>
      </c>
      <c r="D67" s="7">
        <v>0</v>
      </c>
      <c r="E67" s="7">
        <v>77171000</v>
      </c>
      <c r="F67" s="7" t="s">
        <v>276</v>
      </c>
      <c r="G67" s="7" t="s">
        <v>277</v>
      </c>
      <c r="H67" s="7" t="s">
        <v>278</v>
      </c>
      <c r="I67" s="7">
        <v>0</v>
      </c>
      <c r="J67" s="7" t="s">
        <v>279</v>
      </c>
      <c r="K67" s="7" t="s">
        <v>279</v>
      </c>
      <c r="L67" s="7" t="s">
        <v>280</v>
      </c>
    </row>
    <row r="68" spans="2:12">
      <c r="B68" s="2">
        <v>64</v>
      </c>
      <c r="C68" s="1" t="s">
        <v>281</v>
      </c>
      <c r="D68" s="7">
        <v>0</v>
      </c>
      <c r="E68" s="7">
        <v>98977000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 t="s">
        <v>282</v>
      </c>
    </row>
    <row r="69" spans="2:12">
      <c r="B69" s="2">
        <v>65</v>
      </c>
      <c r="C69" s="1" t="s">
        <v>283</v>
      </c>
      <c r="D69" s="7">
        <v>0</v>
      </c>
      <c r="E69" s="7">
        <v>384713000</v>
      </c>
      <c r="F69" s="7" t="s">
        <v>284</v>
      </c>
      <c r="G69" s="7">
        <v>0</v>
      </c>
      <c r="H69" s="7" t="s">
        <v>285</v>
      </c>
      <c r="I69" s="7">
        <v>0</v>
      </c>
      <c r="J69" s="7" t="s">
        <v>286</v>
      </c>
      <c r="K69" s="7" t="s">
        <v>286</v>
      </c>
      <c r="L69" s="7" t="s">
        <v>287</v>
      </c>
    </row>
    <row r="70" spans="2:12">
      <c r="B70" s="2">
        <v>66</v>
      </c>
      <c r="C70" s="1" t="s">
        <v>288</v>
      </c>
      <c r="D70" s="7">
        <v>0</v>
      </c>
      <c r="E70" s="7">
        <v>41560000</v>
      </c>
      <c r="F70" s="7" t="s">
        <v>194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 t="s">
        <v>289</v>
      </c>
    </row>
    <row r="71" spans="2:12">
      <c r="B71" s="2">
        <v>67</v>
      </c>
      <c r="C71" s="1" t="s">
        <v>290</v>
      </c>
      <c r="D71" s="7">
        <v>0</v>
      </c>
      <c r="E71" s="7">
        <v>56640000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 t="s">
        <v>291</v>
      </c>
    </row>
    <row r="72" spans="2:12">
      <c r="B72" s="2">
        <v>68</v>
      </c>
      <c r="C72" s="1" t="s">
        <v>292</v>
      </c>
      <c r="D72" s="7">
        <v>0</v>
      </c>
      <c r="E72" s="7">
        <v>37195000</v>
      </c>
      <c r="F72" s="7">
        <v>0</v>
      </c>
      <c r="G72" s="7">
        <v>0</v>
      </c>
      <c r="H72" s="7" t="s">
        <v>293</v>
      </c>
      <c r="I72" s="7">
        <v>0</v>
      </c>
      <c r="J72" s="7">
        <v>0</v>
      </c>
      <c r="K72" s="7">
        <v>0</v>
      </c>
      <c r="L72" s="7" t="s">
        <v>294</v>
      </c>
    </row>
    <row r="73" spans="2:12">
      <c r="B73" s="2">
        <v>69</v>
      </c>
      <c r="C73" s="1" t="s">
        <v>295</v>
      </c>
      <c r="D73" s="7">
        <v>0</v>
      </c>
      <c r="E73" s="7">
        <v>44886000</v>
      </c>
      <c r="F73" s="7">
        <v>0</v>
      </c>
      <c r="G73" s="7" t="s">
        <v>296</v>
      </c>
      <c r="H73" s="7">
        <v>0</v>
      </c>
      <c r="I73" s="7">
        <v>0</v>
      </c>
      <c r="J73" s="7">
        <v>0</v>
      </c>
      <c r="K73" s="7">
        <v>0</v>
      </c>
      <c r="L73" s="7" t="s">
        <v>297</v>
      </c>
    </row>
    <row r="74" spans="2:12">
      <c r="B74" s="2">
        <v>70</v>
      </c>
      <c r="C74" s="1" t="s">
        <v>298</v>
      </c>
      <c r="D74" s="7">
        <v>0</v>
      </c>
      <c r="E74" s="7">
        <v>160816000</v>
      </c>
      <c r="F74" s="7" t="s">
        <v>299</v>
      </c>
      <c r="G74" s="7" t="s">
        <v>300</v>
      </c>
      <c r="H74" s="7" t="s">
        <v>301</v>
      </c>
      <c r="I74" s="7">
        <v>0</v>
      </c>
      <c r="J74" s="7" t="s">
        <v>302</v>
      </c>
      <c r="K74" s="7" t="s">
        <v>302</v>
      </c>
      <c r="L74" s="7" t="s">
        <v>303</v>
      </c>
    </row>
    <row r="75" spans="2:12">
      <c r="B75" s="2">
        <v>71</v>
      </c>
      <c r="C75" s="1" t="s">
        <v>304</v>
      </c>
      <c r="D75" s="7">
        <v>0</v>
      </c>
      <c r="E75" s="7">
        <v>216944000</v>
      </c>
      <c r="F75" s="7">
        <v>0</v>
      </c>
      <c r="G75" s="7">
        <v>0</v>
      </c>
      <c r="H75" s="7" t="s">
        <v>305</v>
      </c>
      <c r="I75" s="7">
        <v>0</v>
      </c>
      <c r="J75" s="7">
        <v>0</v>
      </c>
      <c r="K75" s="7">
        <v>0</v>
      </c>
      <c r="L75" s="7" t="s">
        <v>306</v>
      </c>
    </row>
    <row r="76" spans="2:12">
      <c r="B76" s="2">
        <v>72</v>
      </c>
      <c r="C76" s="1" t="s">
        <v>307</v>
      </c>
      <c r="D76" s="7">
        <v>0</v>
      </c>
      <c r="E76" s="7">
        <v>191278000</v>
      </c>
      <c r="F76" s="7">
        <v>0</v>
      </c>
      <c r="G76" s="7">
        <v>0</v>
      </c>
      <c r="H76" s="7" t="s">
        <v>308</v>
      </c>
      <c r="I76" s="7">
        <v>0</v>
      </c>
      <c r="J76" s="7">
        <v>0</v>
      </c>
      <c r="K76" s="7">
        <v>0</v>
      </c>
      <c r="L76" s="7" t="s">
        <v>309</v>
      </c>
    </row>
    <row r="77" spans="2:12">
      <c r="B77" s="2">
        <v>73</v>
      </c>
      <c r="C77" s="1" t="s">
        <v>310</v>
      </c>
      <c r="D77" s="7">
        <v>0</v>
      </c>
      <c r="E77" s="7">
        <v>272319000</v>
      </c>
      <c r="F77" s="7">
        <v>0</v>
      </c>
      <c r="G77" s="7">
        <v>0</v>
      </c>
      <c r="H77" s="7" t="s">
        <v>311</v>
      </c>
      <c r="I77" s="7">
        <v>0</v>
      </c>
      <c r="J77" s="7">
        <v>0</v>
      </c>
      <c r="K77" s="7">
        <v>0</v>
      </c>
      <c r="L77" s="7" t="s">
        <v>312</v>
      </c>
    </row>
    <row r="78" spans="2:12">
      <c r="B78" s="2">
        <v>74</v>
      </c>
      <c r="C78" s="1" t="s">
        <v>313</v>
      </c>
      <c r="D78" s="7">
        <v>0</v>
      </c>
      <c r="E78" s="7">
        <v>126797000</v>
      </c>
      <c r="F78" s="7">
        <v>0</v>
      </c>
      <c r="G78" s="7">
        <v>0</v>
      </c>
      <c r="H78" s="7" t="s">
        <v>314</v>
      </c>
      <c r="I78" s="7">
        <v>0</v>
      </c>
      <c r="J78" s="7">
        <v>0</v>
      </c>
      <c r="K78" s="7">
        <v>0</v>
      </c>
      <c r="L78" s="7" t="s">
        <v>315</v>
      </c>
    </row>
    <row r="79" spans="2:12">
      <c r="B79" s="2">
        <v>75</v>
      </c>
      <c r="C79" s="1" t="s">
        <v>316</v>
      </c>
      <c r="D79" s="7">
        <v>0</v>
      </c>
      <c r="E79" s="7">
        <v>228321000</v>
      </c>
      <c r="F79" s="7">
        <v>0</v>
      </c>
      <c r="G79" s="7">
        <v>0</v>
      </c>
      <c r="H79" s="7" t="s">
        <v>317</v>
      </c>
      <c r="I79" s="7">
        <v>0</v>
      </c>
      <c r="J79" s="7">
        <v>0</v>
      </c>
      <c r="K79" s="7">
        <v>0</v>
      </c>
      <c r="L79" s="7" t="s">
        <v>318</v>
      </c>
    </row>
    <row r="80" spans="2:12">
      <c r="B80" s="2">
        <v>76</v>
      </c>
      <c r="C80" s="1" t="s">
        <v>319</v>
      </c>
      <c r="D80" s="7">
        <v>0</v>
      </c>
      <c r="E80" s="7">
        <v>193973000</v>
      </c>
      <c r="F80" s="7">
        <v>0</v>
      </c>
      <c r="G80" s="7">
        <v>0</v>
      </c>
      <c r="H80" s="7" t="s">
        <v>320</v>
      </c>
      <c r="I80" s="7">
        <v>0</v>
      </c>
      <c r="J80" s="7">
        <v>0</v>
      </c>
      <c r="K80" s="7">
        <v>0</v>
      </c>
      <c r="L80" s="7" t="s">
        <v>321</v>
      </c>
    </row>
    <row r="81" spans="2:12">
      <c r="B81" s="2">
        <v>77</v>
      </c>
      <c r="C81" s="1" t="s">
        <v>322</v>
      </c>
      <c r="D81" s="7">
        <v>0</v>
      </c>
      <c r="E81" s="7">
        <v>200427000</v>
      </c>
      <c r="F81" s="7">
        <v>0</v>
      </c>
      <c r="G81" s="7">
        <v>0</v>
      </c>
      <c r="H81" s="7" t="s">
        <v>179</v>
      </c>
      <c r="I81" s="7">
        <v>0</v>
      </c>
      <c r="J81" s="7">
        <v>0</v>
      </c>
      <c r="K81" s="7">
        <v>0</v>
      </c>
      <c r="L81" s="7" t="s">
        <v>323</v>
      </c>
    </row>
    <row r="82" spans="2:12">
      <c r="B82" s="2">
        <v>78</v>
      </c>
      <c r="C82" s="1" t="s">
        <v>324</v>
      </c>
      <c r="D82" s="7">
        <v>0</v>
      </c>
      <c r="E82" s="7">
        <v>169823000</v>
      </c>
      <c r="F82" s="7">
        <v>0</v>
      </c>
      <c r="G82" s="7">
        <v>0</v>
      </c>
      <c r="H82" s="7" t="s">
        <v>325</v>
      </c>
      <c r="I82" s="7">
        <v>0</v>
      </c>
      <c r="J82" s="7">
        <v>0</v>
      </c>
      <c r="K82" s="7">
        <v>0</v>
      </c>
      <c r="L82" s="7" t="s">
        <v>326</v>
      </c>
    </row>
    <row r="83" spans="2:12">
      <c r="B83" s="2">
        <v>79</v>
      </c>
      <c r="C83" s="1" t="s">
        <v>327</v>
      </c>
      <c r="D83" s="7">
        <v>0</v>
      </c>
      <c r="E83" s="7">
        <v>292456000</v>
      </c>
      <c r="F83" s="7">
        <v>0</v>
      </c>
      <c r="G83" s="7">
        <v>0</v>
      </c>
      <c r="H83" s="7" t="s">
        <v>328</v>
      </c>
      <c r="I83" s="7">
        <v>0</v>
      </c>
      <c r="J83" s="7">
        <v>0</v>
      </c>
      <c r="K83" s="7">
        <v>0</v>
      </c>
      <c r="L83" s="7" t="s">
        <v>329</v>
      </c>
    </row>
    <row r="84" spans="2:12">
      <c r="B84" s="2">
        <v>80</v>
      </c>
      <c r="C84" s="1" t="s">
        <v>330</v>
      </c>
      <c r="D84" s="7">
        <v>0</v>
      </c>
      <c r="E84" s="7">
        <v>122051000</v>
      </c>
      <c r="F84" s="7">
        <v>0</v>
      </c>
      <c r="G84" s="7">
        <v>0</v>
      </c>
      <c r="H84" s="7" t="s">
        <v>331</v>
      </c>
      <c r="I84" s="7">
        <v>0</v>
      </c>
      <c r="J84" s="7">
        <v>0</v>
      </c>
      <c r="K84" s="7">
        <v>0</v>
      </c>
      <c r="L84" s="7" t="s">
        <v>332</v>
      </c>
    </row>
    <row r="85" spans="2:12">
      <c r="B85" s="2">
        <v>81</v>
      </c>
      <c r="C85" s="1" t="s">
        <v>333</v>
      </c>
      <c r="D85" s="7">
        <v>0</v>
      </c>
      <c r="E85" s="7">
        <v>0</v>
      </c>
      <c r="F85" s="7" t="s">
        <v>334</v>
      </c>
      <c r="G85" s="7" t="s">
        <v>335</v>
      </c>
      <c r="H85" s="7">
        <v>0</v>
      </c>
      <c r="I85" s="7">
        <v>0</v>
      </c>
      <c r="J85" s="7" t="s">
        <v>336</v>
      </c>
      <c r="K85" s="7" t="s">
        <v>336</v>
      </c>
      <c r="L85" s="7" t="s">
        <v>337</v>
      </c>
    </row>
    <row r="86" spans="2:12">
      <c r="B86" s="682" t="s">
        <v>338</v>
      </c>
      <c r="C86" s="683"/>
      <c r="D86" s="10">
        <f>SUM(D5:D85)</f>
        <v>3000000</v>
      </c>
      <c r="E86" s="10">
        <f>SUM(E5:E85)</f>
        <v>8762300000</v>
      </c>
      <c r="F86" s="10" t="s">
        <v>339</v>
      </c>
      <c r="G86" s="10" t="s">
        <v>340</v>
      </c>
      <c r="H86" s="10" t="s">
        <v>341</v>
      </c>
      <c r="I86" s="10" t="s">
        <v>342</v>
      </c>
      <c r="J86" s="10" t="s">
        <v>343</v>
      </c>
      <c r="K86" s="10" t="s">
        <v>344</v>
      </c>
      <c r="L86" s="10" t="s">
        <v>345</v>
      </c>
    </row>
  </sheetData>
  <mergeCells count="10">
    <mergeCell ref="K3:K4"/>
    <mergeCell ref="L3:L4"/>
    <mergeCell ref="D3:D4"/>
    <mergeCell ref="C3:C4"/>
    <mergeCell ref="E3:F3"/>
    <mergeCell ref="B86:C86"/>
    <mergeCell ref="B3:B4"/>
    <mergeCell ref="G3:G4"/>
    <mergeCell ref="H3:I3"/>
    <mergeCell ref="J3:J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B2:R116"/>
  <sheetViews>
    <sheetView workbookViewId="0">
      <selection activeCell="B2" sqref="B2:E2"/>
    </sheetView>
  </sheetViews>
  <sheetFormatPr defaultRowHeight="15"/>
  <cols>
    <col min="2" max="2" width="13" customWidth="1"/>
    <col min="3" max="3" width="15.42578125" customWidth="1"/>
    <col min="4" max="4" width="14.7109375" customWidth="1"/>
    <col min="5" max="5" width="21.28515625" customWidth="1"/>
    <col min="6" max="6" width="41.85546875" customWidth="1"/>
    <col min="7" max="7" width="15.7109375" customWidth="1"/>
    <col min="8" max="8" width="13.5703125" customWidth="1"/>
    <col min="9" max="9" width="14.7109375" customWidth="1"/>
    <col min="10" max="10" width="14.42578125" customWidth="1"/>
    <col min="11" max="11" width="14.140625" customWidth="1"/>
    <col min="12" max="12" width="14.28515625" customWidth="1"/>
    <col min="13" max="13" width="16" customWidth="1"/>
    <col min="14" max="14" width="14.140625" customWidth="1"/>
    <col min="15" max="15" width="14.28515625" customWidth="1"/>
    <col min="16" max="16" width="13.42578125" customWidth="1"/>
    <col min="17" max="17" width="14.5703125" customWidth="1"/>
    <col min="18" max="18" width="13.5703125" customWidth="1"/>
  </cols>
  <sheetData>
    <row r="2" spans="2:18" ht="15" customHeight="1">
      <c r="B2" s="603" t="s">
        <v>845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52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09" t="s">
        <v>356</v>
      </c>
      <c r="H5" s="209" t="s">
        <v>444</v>
      </c>
      <c r="I5" s="209" t="s">
        <v>358</v>
      </c>
      <c r="J5" s="209" t="s">
        <v>444</v>
      </c>
      <c r="K5" s="209" t="s">
        <v>356</v>
      </c>
      <c r="L5" s="209" t="s">
        <v>444</v>
      </c>
      <c r="M5" s="209" t="s">
        <v>356</v>
      </c>
      <c r="N5" s="209" t="s">
        <v>444</v>
      </c>
      <c r="O5" s="209" t="s">
        <v>356</v>
      </c>
      <c r="P5" s="209" t="s">
        <v>444</v>
      </c>
      <c r="Q5" s="209" t="s">
        <v>356</v>
      </c>
      <c r="R5" s="209" t="s">
        <v>444</v>
      </c>
    </row>
    <row r="6" spans="2:18" ht="15.75" thickBot="1">
      <c r="B6" s="214">
        <v>4001</v>
      </c>
      <c r="C6" s="805" t="s">
        <v>845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4"/>
      <c r="C7" s="140">
        <v>1</v>
      </c>
      <c r="D7" s="229"/>
      <c r="E7" s="230" t="s">
        <v>820</v>
      </c>
      <c r="F7" s="123"/>
      <c r="G7" s="124">
        <f>SUM(G8:G11)</f>
        <v>370582000</v>
      </c>
      <c r="H7" s="124">
        <f>SUM(H8:H11)</f>
        <v>426211000</v>
      </c>
      <c r="I7" s="124">
        <v>0</v>
      </c>
      <c r="J7" s="124">
        <v>0</v>
      </c>
      <c r="K7" s="124">
        <v>0</v>
      </c>
      <c r="L7" s="124">
        <v>0</v>
      </c>
      <c r="M7" s="124">
        <f>SUM(M8:M11)</f>
        <v>10375000</v>
      </c>
      <c r="N7" s="124">
        <f>SUM(N8:N11)</f>
        <v>10375000</v>
      </c>
      <c r="O7" s="124">
        <v>0</v>
      </c>
      <c r="P7" s="124">
        <v>0</v>
      </c>
      <c r="Q7" s="124">
        <f>SUM(Q8:Q11)</f>
        <v>380957000</v>
      </c>
      <c r="R7" s="125">
        <f>SUM(R8:R11)</f>
        <v>436586000</v>
      </c>
    </row>
    <row r="8" spans="2:18">
      <c r="B8" s="804"/>
      <c r="C8" s="166"/>
      <c r="D8" s="2">
        <v>10</v>
      </c>
      <c r="E8" s="1"/>
      <c r="F8" s="1" t="s">
        <v>820</v>
      </c>
      <c r="G8" s="4">
        <v>346383000</v>
      </c>
      <c r="H8" s="4">
        <v>401057000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346383000</v>
      </c>
      <c r="R8" s="109">
        <v>401057000</v>
      </c>
    </row>
    <row r="9" spans="2:18" ht="30">
      <c r="B9" s="804"/>
      <c r="C9" s="166"/>
      <c r="D9" s="2">
        <v>11</v>
      </c>
      <c r="E9" s="1"/>
      <c r="F9" s="14" t="s">
        <v>846</v>
      </c>
      <c r="G9" s="4">
        <v>800000</v>
      </c>
      <c r="H9" s="4">
        <v>700000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800000</v>
      </c>
      <c r="R9" s="109">
        <v>700000</v>
      </c>
    </row>
    <row r="10" spans="2:18" ht="45">
      <c r="B10" s="804"/>
      <c r="C10" s="166"/>
      <c r="D10" s="2">
        <v>12</v>
      </c>
      <c r="E10" s="1"/>
      <c r="F10" s="14" t="s">
        <v>847</v>
      </c>
      <c r="G10" s="4">
        <v>9877000</v>
      </c>
      <c r="H10" s="4">
        <v>10932000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9877000</v>
      </c>
      <c r="R10" s="109">
        <v>10932000</v>
      </c>
    </row>
    <row r="11" spans="2:18" ht="30">
      <c r="B11" s="804"/>
      <c r="C11" s="166"/>
      <c r="D11" s="2">
        <v>13</v>
      </c>
      <c r="E11" s="1"/>
      <c r="F11" s="14" t="s">
        <v>848</v>
      </c>
      <c r="G11" s="4">
        <v>13522000</v>
      </c>
      <c r="H11" s="4">
        <v>13522000</v>
      </c>
      <c r="I11" s="4">
        <v>0</v>
      </c>
      <c r="J11" s="4">
        <v>0</v>
      </c>
      <c r="K11" s="4">
        <v>0</v>
      </c>
      <c r="L11" s="4">
        <v>0</v>
      </c>
      <c r="M11" s="4">
        <v>10375000</v>
      </c>
      <c r="N11" s="4">
        <v>10375000</v>
      </c>
      <c r="O11" s="4">
        <v>0</v>
      </c>
      <c r="P11" s="4">
        <v>0</v>
      </c>
      <c r="Q11" s="4">
        <v>23897000</v>
      </c>
      <c r="R11" s="109">
        <v>23897000</v>
      </c>
    </row>
    <row r="12" spans="2:18" ht="45">
      <c r="B12" s="804"/>
      <c r="C12" s="150">
        <v>3</v>
      </c>
      <c r="D12" s="33"/>
      <c r="E12" s="36" t="s">
        <v>849</v>
      </c>
      <c r="F12" s="67"/>
      <c r="G12" s="34">
        <f>SUM(G13)</f>
        <v>5426000</v>
      </c>
      <c r="H12" s="34">
        <f>SUM(H13)</f>
        <v>6726000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5426000</v>
      </c>
      <c r="R12" s="128">
        <f>SUM(R13)</f>
        <v>6726000</v>
      </c>
    </row>
    <row r="13" spans="2:18">
      <c r="B13" s="804"/>
      <c r="C13" s="166"/>
      <c r="D13" s="2">
        <v>30</v>
      </c>
      <c r="E13" s="1"/>
      <c r="F13" s="1" t="s">
        <v>849</v>
      </c>
      <c r="G13" s="4">
        <v>5426000</v>
      </c>
      <c r="H13" s="4">
        <v>6726000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5426000</v>
      </c>
      <c r="R13" s="109">
        <v>6726000</v>
      </c>
    </row>
    <row r="14" spans="2:18">
      <c r="B14" s="804"/>
      <c r="C14" s="150" t="s">
        <v>632</v>
      </c>
      <c r="D14" s="33"/>
      <c r="E14" s="36" t="s">
        <v>661</v>
      </c>
      <c r="F14" s="67"/>
      <c r="G14" s="34">
        <f>SUM(G15:G17)</f>
        <v>911000000</v>
      </c>
      <c r="H14" s="34">
        <f>SUM(H15:H17)</f>
        <v>921300000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f>SUM(Q15:Q17)</f>
        <v>911000000</v>
      </c>
      <c r="R14" s="128">
        <f>SUM(R15:R17)</f>
        <v>921300000</v>
      </c>
    </row>
    <row r="15" spans="2:18">
      <c r="B15" s="804"/>
      <c r="C15" s="166"/>
      <c r="D15" s="2" t="s">
        <v>633</v>
      </c>
      <c r="E15" s="1"/>
      <c r="F15" s="1" t="s">
        <v>662</v>
      </c>
      <c r="G15" s="4">
        <v>669500000</v>
      </c>
      <c r="H15" s="4">
        <v>674500000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669500000</v>
      </c>
      <c r="R15" s="109">
        <v>674500000</v>
      </c>
    </row>
    <row r="16" spans="2:18" ht="45">
      <c r="B16" s="804"/>
      <c r="C16" s="166"/>
      <c r="D16" s="2" t="s">
        <v>634</v>
      </c>
      <c r="E16" s="1"/>
      <c r="F16" s="14" t="s">
        <v>663</v>
      </c>
      <c r="G16" s="4">
        <v>215000000</v>
      </c>
      <c r="H16" s="4">
        <v>221300000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215000000</v>
      </c>
      <c r="R16" s="109">
        <v>221300000</v>
      </c>
    </row>
    <row r="17" spans="2:18" ht="30.75" thickBot="1">
      <c r="B17" s="804"/>
      <c r="C17" s="167"/>
      <c r="D17" s="106" t="s">
        <v>635</v>
      </c>
      <c r="E17" s="104"/>
      <c r="F17" s="231" t="s">
        <v>664</v>
      </c>
      <c r="G17" s="110">
        <v>26500000</v>
      </c>
      <c r="H17" s="110">
        <v>25500000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26500000</v>
      </c>
      <c r="R17" s="111">
        <v>25500000</v>
      </c>
    </row>
    <row r="18" spans="2:18">
      <c r="B18" s="804"/>
      <c r="C18" s="255"/>
      <c r="D18" s="232">
        <v>40</v>
      </c>
      <c r="E18" s="233"/>
      <c r="F18" s="648" t="s">
        <v>391</v>
      </c>
      <c r="G18" s="234">
        <f>SUM(G19:G20)</f>
        <v>239410000</v>
      </c>
      <c r="H18" s="234">
        <f>SUM(H19:H20)</f>
        <v>291927000</v>
      </c>
      <c r="I18" s="234">
        <v>0</v>
      </c>
      <c r="J18" s="234">
        <v>0</v>
      </c>
      <c r="K18" s="234">
        <v>0</v>
      </c>
      <c r="L18" s="234">
        <v>0</v>
      </c>
      <c r="M18" s="234">
        <v>0</v>
      </c>
      <c r="N18" s="234">
        <v>0</v>
      </c>
      <c r="O18" s="234">
        <v>0</v>
      </c>
      <c r="P18" s="234">
        <v>0</v>
      </c>
      <c r="Q18" s="234">
        <f>SUM(Q19:Q20)</f>
        <v>239410000</v>
      </c>
      <c r="R18" s="235">
        <f>SUM(R19:R20)</f>
        <v>291927000</v>
      </c>
    </row>
    <row r="19" spans="2:18">
      <c r="B19" s="804"/>
      <c r="C19" s="166"/>
      <c r="D19" s="1"/>
      <c r="E19" s="2">
        <v>401</v>
      </c>
      <c r="F19" s="219" t="s">
        <v>399</v>
      </c>
      <c r="G19" s="4">
        <v>174666000</v>
      </c>
      <c r="H19" s="4">
        <v>212048000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174666000</v>
      </c>
      <c r="R19" s="109">
        <v>212048000</v>
      </c>
    </row>
    <row r="20" spans="2:18">
      <c r="B20" s="804"/>
      <c r="C20" s="166"/>
      <c r="E20" s="2">
        <v>402</v>
      </c>
      <c r="F20" s="219" t="s">
        <v>361</v>
      </c>
      <c r="G20" s="4">
        <v>64744000</v>
      </c>
      <c r="H20" s="4">
        <v>79879000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64744000</v>
      </c>
      <c r="R20" s="109">
        <v>79879000</v>
      </c>
    </row>
    <row r="21" spans="2:18">
      <c r="B21" s="804"/>
      <c r="C21" s="162"/>
      <c r="D21" s="99">
        <v>42</v>
      </c>
      <c r="E21" s="201"/>
      <c r="F21" s="264" t="s">
        <v>394</v>
      </c>
      <c r="G21" s="103">
        <f>SUM(G22:G27)</f>
        <v>810680000</v>
      </c>
      <c r="H21" s="103">
        <f>SUM(H22:H27)</f>
        <v>810579000</v>
      </c>
      <c r="I21" s="103">
        <v>0</v>
      </c>
      <c r="J21" s="103">
        <v>0</v>
      </c>
      <c r="K21" s="103">
        <v>0</v>
      </c>
      <c r="L21" s="103">
        <v>0</v>
      </c>
      <c r="M21" s="103">
        <f>SUM(M22:M27)</f>
        <v>3375000</v>
      </c>
      <c r="N21" s="103">
        <v>0</v>
      </c>
      <c r="O21" s="103">
        <v>0</v>
      </c>
      <c r="P21" s="103">
        <v>0</v>
      </c>
      <c r="Q21" s="103">
        <f>SUM(Q22:Q27)</f>
        <v>814055000</v>
      </c>
      <c r="R21" s="108">
        <f>SUM(R22:R27)</f>
        <v>810579000</v>
      </c>
    </row>
    <row r="22" spans="2:18">
      <c r="B22" s="804"/>
      <c r="C22" s="166"/>
      <c r="D22" s="184"/>
      <c r="E22" s="2">
        <v>420</v>
      </c>
      <c r="F22" s="219" t="s">
        <v>400</v>
      </c>
      <c r="G22" s="4">
        <v>50750000</v>
      </c>
      <c r="H22" s="4">
        <v>66631000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50750000</v>
      </c>
      <c r="R22" s="109">
        <v>66631000</v>
      </c>
    </row>
    <row r="23" spans="2:18" ht="30">
      <c r="B23" s="804"/>
      <c r="C23" s="166"/>
      <c r="D23" s="184"/>
      <c r="E23" s="2">
        <v>421</v>
      </c>
      <c r="F23" s="220" t="s">
        <v>401</v>
      </c>
      <c r="G23" s="4">
        <v>1642000</v>
      </c>
      <c r="H23" s="4">
        <v>1907000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1642000</v>
      </c>
      <c r="R23" s="109">
        <v>1907000</v>
      </c>
    </row>
    <row r="24" spans="2:18">
      <c r="B24" s="804"/>
      <c r="C24" s="166"/>
      <c r="D24" s="184"/>
      <c r="E24" s="2">
        <v>423</v>
      </c>
      <c r="F24" s="219" t="s">
        <v>402</v>
      </c>
      <c r="G24" s="4">
        <v>1260000</v>
      </c>
      <c r="H24" s="4">
        <v>3785000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1260000</v>
      </c>
      <c r="R24" s="109">
        <v>3785000</v>
      </c>
    </row>
    <row r="25" spans="2:18">
      <c r="B25" s="804"/>
      <c r="C25" s="166"/>
      <c r="D25" s="184"/>
      <c r="E25" s="2">
        <v>424</v>
      </c>
      <c r="F25" s="219" t="s">
        <v>403</v>
      </c>
      <c r="G25" s="4">
        <v>64000</v>
      </c>
      <c r="H25" s="4">
        <v>230000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64000</v>
      </c>
      <c r="R25" s="109">
        <v>230000</v>
      </c>
    </row>
    <row r="26" spans="2:18">
      <c r="B26" s="804"/>
      <c r="C26" s="166"/>
      <c r="D26" s="184"/>
      <c r="E26" s="2">
        <v>425</v>
      </c>
      <c r="F26" s="219" t="s">
        <v>404</v>
      </c>
      <c r="G26" s="4">
        <v>556966000</v>
      </c>
      <c r="H26" s="4">
        <v>547812000</v>
      </c>
      <c r="I26" s="4">
        <v>0</v>
      </c>
      <c r="J26" s="4">
        <v>0</v>
      </c>
      <c r="K26" s="4">
        <v>0</v>
      </c>
      <c r="L26" s="4">
        <v>0</v>
      </c>
      <c r="M26" s="4">
        <v>1963000</v>
      </c>
      <c r="N26" s="4">
        <v>0</v>
      </c>
      <c r="O26" s="4">
        <v>0</v>
      </c>
      <c r="P26" s="4">
        <v>0</v>
      </c>
      <c r="Q26" s="4">
        <v>558929000</v>
      </c>
      <c r="R26" s="109">
        <v>547812000</v>
      </c>
    </row>
    <row r="27" spans="2:18">
      <c r="B27" s="804"/>
      <c r="C27" s="166"/>
      <c r="D27" s="184"/>
      <c r="E27" s="2">
        <v>426</v>
      </c>
      <c r="F27" s="219" t="s">
        <v>405</v>
      </c>
      <c r="G27" s="4">
        <v>199998000</v>
      </c>
      <c r="H27" s="4">
        <v>190214000</v>
      </c>
      <c r="I27" s="4">
        <v>0</v>
      </c>
      <c r="J27" s="4">
        <v>0</v>
      </c>
      <c r="K27" s="4">
        <v>0</v>
      </c>
      <c r="L27" s="4">
        <v>0</v>
      </c>
      <c r="M27" s="4">
        <v>1412000</v>
      </c>
      <c r="N27" s="4">
        <v>0</v>
      </c>
      <c r="O27" s="4">
        <v>0</v>
      </c>
      <c r="P27" s="4">
        <v>0</v>
      </c>
      <c r="Q27" s="4">
        <v>201410000</v>
      </c>
      <c r="R27" s="109">
        <v>190214000</v>
      </c>
    </row>
    <row r="28" spans="2:18">
      <c r="B28" s="804"/>
      <c r="C28" s="162"/>
      <c r="D28" s="99">
        <v>46</v>
      </c>
      <c r="E28" s="98"/>
      <c r="F28" s="264" t="s">
        <v>396</v>
      </c>
      <c r="G28" s="103">
        <f>SUM(G29:G31)</f>
        <v>230316000</v>
      </c>
      <c r="H28" s="103">
        <f>SUM(H29:H31)</f>
        <v>242240000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f>SUM(N29:N31)</f>
        <v>10375000</v>
      </c>
      <c r="O28" s="103">
        <v>0</v>
      </c>
      <c r="P28" s="103">
        <v>0</v>
      </c>
      <c r="Q28" s="103">
        <f>SUM(Q29:Q31)</f>
        <v>230316000</v>
      </c>
      <c r="R28" s="108">
        <f>SUM(R29:R31)</f>
        <v>252615000</v>
      </c>
    </row>
    <row r="29" spans="2:18">
      <c r="B29" s="804"/>
      <c r="C29" s="181"/>
      <c r="D29" s="1"/>
      <c r="E29" s="226">
        <v>463</v>
      </c>
      <c r="F29" s="227" t="s">
        <v>415</v>
      </c>
      <c r="G29" s="4">
        <v>12000000</v>
      </c>
      <c r="H29" s="4">
        <v>12000000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12000000</v>
      </c>
      <c r="R29" s="109">
        <v>12000000</v>
      </c>
    </row>
    <row r="30" spans="2:18">
      <c r="B30" s="804"/>
      <c r="C30" s="144"/>
      <c r="D30" s="1"/>
      <c r="E30" s="218">
        <v>464</v>
      </c>
      <c r="F30" s="219" t="s">
        <v>423</v>
      </c>
      <c r="G30" s="4">
        <v>218316000</v>
      </c>
      <c r="H30" s="4">
        <v>214043000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10375000</v>
      </c>
      <c r="O30" s="4">
        <v>0</v>
      </c>
      <c r="P30" s="4">
        <v>0</v>
      </c>
      <c r="Q30" s="4">
        <v>218316000</v>
      </c>
      <c r="R30" s="109">
        <v>224418000</v>
      </c>
    </row>
    <row r="31" spans="2:18">
      <c r="B31" s="804"/>
      <c r="C31" s="144"/>
      <c r="D31" s="1"/>
      <c r="E31" s="218">
        <v>465</v>
      </c>
      <c r="F31" s="219" t="s">
        <v>424</v>
      </c>
      <c r="G31" s="4">
        <v>0</v>
      </c>
      <c r="H31" s="4">
        <v>16197000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109">
        <v>16197000</v>
      </c>
    </row>
    <row r="32" spans="2:18">
      <c r="B32" s="804"/>
      <c r="C32" s="162"/>
      <c r="D32" s="99">
        <v>48</v>
      </c>
      <c r="E32" s="98"/>
      <c r="F32" s="264" t="s">
        <v>430</v>
      </c>
      <c r="G32" s="103">
        <f>SUM(G33:G37)</f>
        <v>6602000</v>
      </c>
      <c r="H32" s="103">
        <f>SUM(H33:H348)</f>
        <v>6780676000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SUM(Q33:Q37)</f>
        <v>13402000</v>
      </c>
      <c r="R32" s="108">
        <f>SUM(R33:R37)</f>
        <v>9491000</v>
      </c>
    </row>
    <row r="33" spans="2:18">
      <c r="B33" s="804"/>
      <c r="C33" s="166"/>
      <c r="D33" s="1"/>
      <c r="E33" s="2">
        <v>480</v>
      </c>
      <c r="F33" s="219" t="s">
        <v>431</v>
      </c>
      <c r="G33" s="4">
        <v>5060000</v>
      </c>
      <c r="H33" s="4">
        <v>5414000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12060000</v>
      </c>
      <c r="R33" s="109">
        <v>5414000</v>
      </c>
    </row>
    <row r="34" spans="2:18">
      <c r="B34" s="804"/>
      <c r="C34" s="211"/>
      <c r="D34" s="1"/>
      <c r="E34" s="212">
        <v>482</v>
      </c>
      <c r="F34" s="221" t="s">
        <v>433</v>
      </c>
      <c r="G34" s="4">
        <v>200000</v>
      </c>
      <c r="H34" s="4">
        <v>1260000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 t="s">
        <v>828</v>
      </c>
      <c r="R34" s="109">
        <v>1260000</v>
      </c>
    </row>
    <row r="35" spans="2:18">
      <c r="B35" s="804"/>
      <c r="C35" s="211"/>
      <c r="D35" s="1"/>
      <c r="E35" s="212">
        <v>483</v>
      </c>
      <c r="F35" s="221" t="s">
        <v>434</v>
      </c>
      <c r="G35" s="4">
        <v>0</v>
      </c>
      <c r="H35" s="4">
        <v>30000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109">
        <v>30000</v>
      </c>
    </row>
    <row r="36" spans="2:18">
      <c r="B36" s="804"/>
      <c r="C36" s="166"/>
      <c r="D36" s="1"/>
      <c r="E36" s="2">
        <v>485</v>
      </c>
      <c r="F36" s="219" t="s">
        <v>436</v>
      </c>
      <c r="G36" s="4">
        <v>1342000</v>
      </c>
      <c r="H36" s="4">
        <v>2102000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1342000</v>
      </c>
      <c r="R36" s="109">
        <v>2102000</v>
      </c>
    </row>
    <row r="37" spans="2:18">
      <c r="B37" s="804"/>
      <c r="C37" s="151"/>
      <c r="D37" s="1"/>
      <c r="E37" s="58">
        <v>486</v>
      </c>
      <c r="F37" s="236" t="s">
        <v>437</v>
      </c>
      <c r="G37" s="60">
        <v>0</v>
      </c>
      <c r="H37" s="60">
        <v>685000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129">
        <v>685000</v>
      </c>
    </row>
    <row r="38" spans="2:18">
      <c r="B38" s="804"/>
      <c r="C38" s="240">
        <v>1</v>
      </c>
      <c r="D38" s="158" t="s">
        <v>850</v>
      </c>
      <c r="E38" s="579" t="s">
        <v>828</v>
      </c>
      <c r="F38" s="581" t="s">
        <v>1040</v>
      </c>
      <c r="G38" s="102">
        <f>SUM(G39+G56+G60+G72)</f>
        <v>370582000</v>
      </c>
      <c r="H38" s="102">
        <f>SUM(H39+H56+H60+H72)</f>
        <v>426211000</v>
      </c>
      <c r="I38" s="102">
        <v>0</v>
      </c>
      <c r="J38" s="102">
        <v>0</v>
      </c>
      <c r="K38" s="102">
        <v>0</v>
      </c>
      <c r="L38" s="102">
        <v>0</v>
      </c>
      <c r="M38" s="102">
        <f>SUM(M39+M56+M60+M72)</f>
        <v>10375000</v>
      </c>
      <c r="N38" s="102">
        <f>SUM(N39+N56+N60+N72)</f>
        <v>10375000</v>
      </c>
      <c r="O38" s="102">
        <v>0</v>
      </c>
      <c r="P38" s="102">
        <v>0</v>
      </c>
      <c r="Q38" s="102">
        <f>SUM(Q39+Q56+Q60+Q72)</f>
        <v>380957000</v>
      </c>
      <c r="R38" s="102">
        <f>SUM(R39+R56+R60+R72)</f>
        <v>436586000</v>
      </c>
    </row>
    <row r="39" spans="2:18">
      <c r="B39" s="804"/>
      <c r="C39" s="150"/>
      <c r="D39" s="33">
        <v>10</v>
      </c>
      <c r="E39" s="33"/>
      <c r="F39" s="215" t="s">
        <v>820</v>
      </c>
      <c r="G39" s="34">
        <f>SUM(G40+G43+G49+G53)</f>
        <v>346383000</v>
      </c>
      <c r="H39" s="34">
        <f>SUM(H40+H43+H49+H53)</f>
        <v>401057000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f>SUM(Q40+Q43+Q49+Q53)</f>
        <v>346383000</v>
      </c>
      <c r="R39" s="34">
        <f>SUM(R40+R43+R49+R53)</f>
        <v>401057000</v>
      </c>
    </row>
    <row r="40" spans="2:18">
      <c r="B40" s="804"/>
      <c r="C40" s="162"/>
      <c r="D40" s="99">
        <v>40</v>
      </c>
      <c r="E40" s="98"/>
      <c r="F40" s="99" t="s">
        <v>391</v>
      </c>
      <c r="G40" s="103">
        <f>SUM(G41:G42)</f>
        <v>231203000</v>
      </c>
      <c r="H40" s="103">
        <f>SUM(H41:H42)</f>
        <v>282377000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SUM(Q41:Q42)</f>
        <v>231203000</v>
      </c>
      <c r="R40" s="103">
        <f>SUM(R41:R42)</f>
        <v>282377000</v>
      </c>
    </row>
    <row r="41" spans="2:18">
      <c r="B41" s="804"/>
      <c r="C41" s="166"/>
      <c r="D41" s="1"/>
      <c r="E41" s="2">
        <v>401</v>
      </c>
      <c r="F41" s="1" t="s">
        <v>399</v>
      </c>
      <c r="G41" s="4">
        <v>168708000</v>
      </c>
      <c r="H41" s="4">
        <v>205078000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168708000</v>
      </c>
      <c r="R41" s="4">
        <v>205078000</v>
      </c>
    </row>
    <row r="42" spans="2:18">
      <c r="B42" s="804"/>
      <c r="C42" s="166"/>
      <c r="D42" s="1"/>
      <c r="E42" s="2">
        <v>402</v>
      </c>
      <c r="F42" s="1" t="s">
        <v>361</v>
      </c>
      <c r="G42" s="4">
        <v>62495000</v>
      </c>
      <c r="H42" s="4">
        <v>77299000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62495000</v>
      </c>
      <c r="R42" s="4">
        <v>77299000</v>
      </c>
    </row>
    <row r="43" spans="2:18">
      <c r="B43" s="804"/>
      <c r="C43" s="162"/>
      <c r="D43" s="314">
        <v>42</v>
      </c>
      <c r="E43" s="201"/>
      <c r="F43" s="99" t="s">
        <v>394</v>
      </c>
      <c r="G43" s="103">
        <f>SUM(G44:G48)</f>
        <v>98778000</v>
      </c>
      <c r="H43" s="103">
        <f>SUM(H44:H48)</f>
        <v>99437000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SUM(Q44:Q48)</f>
        <v>98778000</v>
      </c>
      <c r="R43" s="103">
        <f>SUM(R44:R48)</f>
        <v>99437000</v>
      </c>
    </row>
    <row r="44" spans="2:18">
      <c r="B44" s="804"/>
      <c r="C44" s="166"/>
      <c r="D44" s="1"/>
      <c r="E44" s="2">
        <v>420</v>
      </c>
      <c r="F44" s="1" t="s">
        <v>400</v>
      </c>
      <c r="G44" s="4">
        <v>35140000</v>
      </c>
      <c r="H44" s="4">
        <v>45140000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35140000</v>
      </c>
      <c r="R44" s="4">
        <v>45140000</v>
      </c>
    </row>
    <row r="45" spans="2:18" ht="30">
      <c r="B45" s="804"/>
      <c r="C45" s="166"/>
      <c r="D45" s="1"/>
      <c r="E45" s="2">
        <v>421</v>
      </c>
      <c r="F45" s="14" t="s">
        <v>401</v>
      </c>
      <c r="G45" s="4">
        <v>350000</v>
      </c>
      <c r="H45" s="4">
        <v>350000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350000</v>
      </c>
      <c r="R45" s="4">
        <v>350000</v>
      </c>
    </row>
    <row r="46" spans="2:18">
      <c r="B46" s="804"/>
      <c r="C46" s="166"/>
      <c r="D46" s="1"/>
      <c r="E46" s="2">
        <v>423</v>
      </c>
      <c r="F46" s="1" t="s">
        <v>402</v>
      </c>
      <c r="G46" s="4">
        <v>1150000</v>
      </c>
      <c r="H46" s="4">
        <v>3580000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1150000</v>
      </c>
      <c r="R46" s="4">
        <v>3580000</v>
      </c>
    </row>
    <row r="47" spans="2:18">
      <c r="B47" s="804"/>
      <c r="C47" s="166"/>
      <c r="D47" s="1"/>
      <c r="E47" s="2">
        <v>425</v>
      </c>
      <c r="F47" s="1" t="s">
        <v>404</v>
      </c>
      <c r="G47" s="4">
        <v>31500000</v>
      </c>
      <c r="H47" s="4">
        <v>22744000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31500000</v>
      </c>
      <c r="R47" s="4">
        <v>22744000</v>
      </c>
    </row>
    <row r="48" spans="2:18">
      <c r="B48" s="804"/>
      <c r="C48" s="166"/>
      <c r="D48" s="1"/>
      <c r="E48" s="2">
        <v>426</v>
      </c>
      <c r="F48" s="1" t="s">
        <v>405</v>
      </c>
      <c r="G48" s="4">
        <v>30638000</v>
      </c>
      <c r="H48" s="4">
        <v>27623000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30638000</v>
      </c>
      <c r="R48" s="4">
        <v>27623000</v>
      </c>
    </row>
    <row r="49" spans="2:18">
      <c r="B49" s="804"/>
      <c r="C49" s="162"/>
      <c r="D49" s="99">
        <v>46</v>
      </c>
      <c r="E49" s="98"/>
      <c r="F49" s="99" t="s">
        <v>396</v>
      </c>
      <c r="G49" s="103">
        <f>SUM(G50:G52)</f>
        <v>14802000</v>
      </c>
      <c r="H49" s="103">
        <f>SUM(H50:H52)</f>
        <v>17258000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SUM(Q50:Q52)</f>
        <v>14802000</v>
      </c>
      <c r="R49" s="103">
        <f>SUM(R50:R52)</f>
        <v>17258000</v>
      </c>
    </row>
    <row r="50" spans="2:18">
      <c r="B50" s="804"/>
      <c r="C50" s="181"/>
      <c r="D50" s="1"/>
      <c r="E50" s="226">
        <v>463</v>
      </c>
      <c r="F50" s="184" t="s">
        <v>415</v>
      </c>
      <c r="G50" s="4">
        <v>12000000</v>
      </c>
      <c r="H50" s="4">
        <v>12000000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12000000</v>
      </c>
      <c r="R50" s="4">
        <v>12000000</v>
      </c>
    </row>
    <row r="51" spans="2:18">
      <c r="B51" s="804"/>
      <c r="C51" s="144"/>
      <c r="D51" s="1"/>
      <c r="E51" s="218">
        <v>464</v>
      </c>
      <c r="F51" s="1" t="s">
        <v>423</v>
      </c>
      <c r="G51" s="4">
        <v>2802000</v>
      </c>
      <c r="H51" s="4">
        <v>2789000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2802000</v>
      </c>
      <c r="R51" s="4">
        <v>2789000</v>
      </c>
    </row>
    <row r="52" spans="2:18">
      <c r="B52" s="804"/>
      <c r="C52" s="144"/>
      <c r="D52" s="1"/>
      <c r="E52" s="218">
        <v>465</v>
      </c>
      <c r="F52" s="1" t="s">
        <v>424</v>
      </c>
      <c r="G52" s="4">
        <v>0</v>
      </c>
      <c r="H52" s="4">
        <v>2469000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2469000</v>
      </c>
    </row>
    <row r="53" spans="2:18">
      <c r="B53" s="804"/>
      <c r="C53" s="162"/>
      <c r="D53" s="99">
        <v>48</v>
      </c>
      <c r="E53" s="98"/>
      <c r="F53" s="99" t="s">
        <v>430</v>
      </c>
      <c r="G53" s="103">
        <f>SUM(G54:G55)</f>
        <v>1600000</v>
      </c>
      <c r="H53" s="103">
        <f>SUM(H54:H55)</f>
        <v>1985000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>SUM(Q54:Q55)</f>
        <v>1600000</v>
      </c>
      <c r="R53" s="103">
        <f>SUM(R54:R55)</f>
        <v>1985000</v>
      </c>
    </row>
    <row r="54" spans="2:18">
      <c r="B54" s="804"/>
      <c r="C54" s="166"/>
      <c r="D54" s="1"/>
      <c r="E54" s="2">
        <v>480</v>
      </c>
      <c r="F54" s="1" t="s">
        <v>431</v>
      </c>
      <c r="G54" s="4">
        <v>1500000</v>
      </c>
      <c r="H54" s="4">
        <v>1885000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1500000</v>
      </c>
      <c r="R54" s="4">
        <v>1885000</v>
      </c>
    </row>
    <row r="55" spans="2:18">
      <c r="B55" s="804"/>
      <c r="C55" s="166"/>
      <c r="E55" s="2">
        <v>485</v>
      </c>
      <c r="F55" s="1" t="s">
        <v>436</v>
      </c>
      <c r="G55" s="4">
        <v>100000</v>
      </c>
      <c r="H55" s="4">
        <v>100000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100000</v>
      </c>
      <c r="R55" s="4">
        <v>100000</v>
      </c>
    </row>
    <row r="56" spans="2:18" ht="42.75" customHeight="1">
      <c r="B56" s="804"/>
      <c r="C56" s="150"/>
      <c r="D56" s="33">
        <v>11</v>
      </c>
      <c r="E56" s="67"/>
      <c r="F56" s="36" t="s">
        <v>846</v>
      </c>
      <c r="G56" s="34">
        <f>SUM(G57)</f>
        <v>800000</v>
      </c>
      <c r="H56" s="34">
        <f>SUM(H57)</f>
        <v>700000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f>SUM(Q57)</f>
        <v>800000</v>
      </c>
      <c r="R56" s="34">
        <f>SUM(R57)</f>
        <v>700000</v>
      </c>
    </row>
    <row r="57" spans="2:18" ht="15" customHeight="1">
      <c r="B57" s="804"/>
      <c r="C57" s="162"/>
      <c r="D57" s="99">
        <v>42</v>
      </c>
      <c r="E57" s="96"/>
      <c r="F57" s="96" t="s">
        <v>851</v>
      </c>
      <c r="G57" s="103">
        <f>SUM(G58:G59)</f>
        <v>800000</v>
      </c>
      <c r="H57" s="103">
        <f>SUM(H58:H59)</f>
        <v>700000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SUM(Q58:Q59)</f>
        <v>800000</v>
      </c>
      <c r="R57" s="103">
        <f>SUM(R58:R59)</f>
        <v>700000</v>
      </c>
    </row>
    <row r="58" spans="2:18" ht="15" customHeight="1">
      <c r="B58" s="804"/>
      <c r="C58" s="166"/>
      <c r="D58" s="1"/>
      <c r="E58" s="2">
        <v>425</v>
      </c>
      <c r="F58" s="1" t="s">
        <v>852</v>
      </c>
      <c r="G58" s="4">
        <v>500000</v>
      </c>
      <c r="H58" s="4">
        <v>400000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500000</v>
      </c>
      <c r="R58" s="4">
        <v>400000</v>
      </c>
    </row>
    <row r="59" spans="2:18" ht="15" customHeight="1">
      <c r="B59" s="804"/>
      <c r="C59" s="166"/>
      <c r="D59" s="1"/>
      <c r="E59" s="2">
        <v>426</v>
      </c>
      <c r="F59" s="1" t="s">
        <v>853</v>
      </c>
      <c r="G59" s="4">
        <v>300000</v>
      </c>
      <c r="H59" s="4">
        <v>300000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300000</v>
      </c>
      <c r="R59" s="4">
        <v>300000</v>
      </c>
    </row>
    <row r="60" spans="2:18" ht="45">
      <c r="B60" s="804"/>
      <c r="C60" s="150"/>
      <c r="D60" s="33">
        <v>12</v>
      </c>
      <c r="E60" s="67"/>
      <c r="F60" s="36" t="s">
        <v>854</v>
      </c>
      <c r="G60" s="34">
        <f>SUM(G61+G64+G69)</f>
        <v>9877000</v>
      </c>
      <c r="H60" s="34">
        <f>SUM(H61+H64+H69)</f>
        <v>10932000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f>SUM(Q61+Q64+Q69)</f>
        <v>9877000</v>
      </c>
      <c r="R60" s="34">
        <f>SUM(R61+R64+R69)</f>
        <v>10932000</v>
      </c>
    </row>
    <row r="61" spans="2:18">
      <c r="B61" s="804"/>
      <c r="C61" s="162"/>
      <c r="D61" s="99">
        <v>40</v>
      </c>
      <c r="E61" s="98"/>
      <c r="F61" s="99" t="s">
        <v>391</v>
      </c>
      <c r="G61" s="103">
        <f>SUM(G62:G63)</f>
        <v>3705000</v>
      </c>
      <c r="H61" s="103">
        <f>SUM(H62:H63)</f>
        <v>4760000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SUM(Q62:Q63)</f>
        <v>3705000</v>
      </c>
      <c r="R61" s="103">
        <f>SUM(R62:R63)</f>
        <v>4760000</v>
      </c>
    </row>
    <row r="62" spans="2:18">
      <c r="B62" s="804"/>
      <c r="C62" s="166"/>
      <c r="D62" s="1"/>
      <c r="E62" s="2">
        <v>401</v>
      </c>
      <c r="F62" s="1" t="s">
        <v>399</v>
      </c>
      <c r="G62" s="4">
        <v>2593000</v>
      </c>
      <c r="H62" s="4">
        <v>3475000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2593000</v>
      </c>
      <c r="R62" s="4">
        <v>3475000</v>
      </c>
    </row>
    <row r="63" spans="2:18">
      <c r="B63" s="804"/>
      <c r="C63" s="166"/>
      <c r="E63" s="2">
        <v>402</v>
      </c>
      <c r="F63" s="1" t="s">
        <v>361</v>
      </c>
      <c r="G63" s="4">
        <v>1112000</v>
      </c>
      <c r="H63" s="4">
        <v>1285000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1112000</v>
      </c>
      <c r="R63" s="4">
        <v>1285000</v>
      </c>
    </row>
    <row r="64" spans="2:18">
      <c r="B64" s="804"/>
      <c r="C64" s="162"/>
      <c r="D64" s="99">
        <v>42</v>
      </c>
      <c r="E64" s="201"/>
      <c r="F64" s="99" t="s">
        <v>394</v>
      </c>
      <c r="G64" s="103">
        <f>SUM(G65:G68)</f>
        <v>5452000</v>
      </c>
      <c r="H64" s="103">
        <f>SUM(H65:H68)</f>
        <v>5452000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SUM(Q65:Q68)</f>
        <v>5452000</v>
      </c>
      <c r="R64" s="103">
        <f>SUM(R65:R68)</f>
        <v>5452000</v>
      </c>
    </row>
    <row r="65" spans="2:18">
      <c r="B65" s="804"/>
      <c r="C65" s="166"/>
      <c r="D65" s="1"/>
      <c r="E65" s="2">
        <v>420</v>
      </c>
      <c r="F65" s="1" t="s">
        <v>400</v>
      </c>
      <c r="G65" s="4">
        <v>760000</v>
      </c>
      <c r="H65" s="4">
        <v>1460000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760000</v>
      </c>
      <c r="R65" s="4">
        <v>1460000</v>
      </c>
    </row>
    <row r="66" spans="2:18" ht="30">
      <c r="B66" s="804"/>
      <c r="C66" s="166"/>
      <c r="D66" s="1"/>
      <c r="E66" s="2">
        <v>421</v>
      </c>
      <c r="F66" s="14" t="s">
        <v>401</v>
      </c>
      <c r="G66" s="4">
        <v>300000</v>
      </c>
      <c r="H66" s="4">
        <v>300000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300000</v>
      </c>
      <c r="R66" s="4">
        <v>300000</v>
      </c>
    </row>
    <row r="67" spans="2:18">
      <c r="B67" s="804"/>
      <c r="C67" s="166"/>
      <c r="D67" s="1"/>
      <c r="E67" s="2">
        <v>425</v>
      </c>
      <c r="F67" s="1" t="s">
        <v>404</v>
      </c>
      <c r="G67" s="4">
        <v>3342000</v>
      </c>
      <c r="H67" s="4">
        <v>2642000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3342000</v>
      </c>
      <c r="R67" s="4">
        <v>2642000</v>
      </c>
    </row>
    <row r="68" spans="2:18">
      <c r="B68" s="804"/>
      <c r="C68" s="166"/>
      <c r="D68" s="1"/>
      <c r="E68" s="2">
        <v>426</v>
      </c>
      <c r="F68" s="1" t="s">
        <v>405</v>
      </c>
      <c r="G68" s="4">
        <v>1050000</v>
      </c>
      <c r="H68" s="4">
        <v>1050000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1050000</v>
      </c>
      <c r="R68" s="4">
        <v>1050000</v>
      </c>
    </row>
    <row r="69" spans="2:18">
      <c r="B69" s="804"/>
      <c r="C69" s="162"/>
      <c r="D69" s="99">
        <v>48</v>
      </c>
      <c r="E69" s="98"/>
      <c r="F69" s="99" t="s">
        <v>430</v>
      </c>
      <c r="G69" s="103">
        <f>SUM(G70:G71)</f>
        <v>720000</v>
      </c>
      <c r="H69" s="103">
        <f>SUM(H70:H71)</f>
        <v>720000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f>SUM(Q70:Q71)</f>
        <v>720000</v>
      </c>
      <c r="R69" s="103">
        <f>SUM(R70:R71)</f>
        <v>720000</v>
      </c>
    </row>
    <row r="70" spans="2:18">
      <c r="B70" s="804"/>
      <c r="C70" s="166"/>
      <c r="D70" s="1"/>
      <c r="E70" s="2">
        <v>480</v>
      </c>
      <c r="F70" s="1" t="s">
        <v>431</v>
      </c>
      <c r="G70" s="4">
        <v>480000</v>
      </c>
      <c r="H70" s="4">
        <v>480000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480000</v>
      </c>
      <c r="R70" s="4">
        <v>480000</v>
      </c>
    </row>
    <row r="71" spans="2:18">
      <c r="B71" s="804"/>
      <c r="C71" s="166"/>
      <c r="E71" s="2">
        <v>485</v>
      </c>
      <c r="F71" s="1" t="s">
        <v>436</v>
      </c>
      <c r="G71" s="4">
        <v>240000</v>
      </c>
      <c r="H71" s="4">
        <v>240000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240000</v>
      </c>
      <c r="R71" s="4">
        <v>240000</v>
      </c>
    </row>
    <row r="72" spans="2:18" ht="30">
      <c r="B72" s="804"/>
      <c r="C72" s="150"/>
      <c r="D72" s="33">
        <v>13</v>
      </c>
      <c r="E72" s="67"/>
      <c r="F72" s="246" t="s">
        <v>848</v>
      </c>
      <c r="G72" s="34">
        <f>SUM(G73+G76+G83+G85)</f>
        <v>13522000</v>
      </c>
      <c r="H72" s="34">
        <f>SUM(H73+H76+H83+H85)</f>
        <v>13522000</v>
      </c>
      <c r="I72" s="34">
        <v>0</v>
      </c>
      <c r="J72" s="34">
        <v>0</v>
      </c>
      <c r="K72" s="34">
        <v>0</v>
      </c>
      <c r="L72" s="34">
        <v>0</v>
      </c>
      <c r="M72" s="34">
        <f>SUM(M73+M76+M83+M85)</f>
        <v>10375000</v>
      </c>
      <c r="N72" s="34">
        <f>SUM(N73+N76+N83+N85)</f>
        <v>10375000</v>
      </c>
      <c r="O72" s="34">
        <v>0</v>
      </c>
      <c r="P72" s="34">
        <v>0</v>
      </c>
      <c r="Q72" s="34">
        <f>SUM(Q73+Q76+Q83+Q85)</f>
        <v>23897000</v>
      </c>
      <c r="R72" s="34">
        <f>SUM(R73+R76+R83+R85)</f>
        <v>23897000</v>
      </c>
    </row>
    <row r="73" spans="2:18">
      <c r="B73" s="804"/>
      <c r="C73" s="162"/>
      <c r="D73" s="99">
        <v>40</v>
      </c>
      <c r="E73" s="98"/>
      <c r="F73" s="264" t="s">
        <v>391</v>
      </c>
      <c r="G73" s="103">
        <f>SUM(G74:G75)</f>
        <v>4502000</v>
      </c>
      <c r="H73" s="103">
        <f>SUM(H74:H75)</f>
        <v>4790000</v>
      </c>
      <c r="I73" s="103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f>SUM(Q74:Q75)</f>
        <v>4502000</v>
      </c>
      <c r="R73" s="103">
        <f>SUM(R74:R75)</f>
        <v>4790000</v>
      </c>
    </row>
    <row r="74" spans="2:18">
      <c r="B74" s="804"/>
      <c r="C74" s="166"/>
      <c r="E74" s="2">
        <v>401</v>
      </c>
      <c r="F74" s="219" t="s">
        <v>399</v>
      </c>
      <c r="G74" s="4">
        <v>3365000</v>
      </c>
      <c r="H74" s="4">
        <v>3495000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3365000</v>
      </c>
      <c r="R74" s="4">
        <v>3495000</v>
      </c>
    </row>
    <row r="75" spans="2:18">
      <c r="B75" s="804"/>
      <c r="C75" s="166"/>
      <c r="D75" s="1"/>
      <c r="E75" s="2">
        <v>402</v>
      </c>
      <c r="F75" s="219" t="s">
        <v>361</v>
      </c>
      <c r="G75" s="4">
        <v>1137000</v>
      </c>
      <c r="H75" s="4">
        <v>1295000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1137000</v>
      </c>
      <c r="R75" s="4">
        <v>1295000</v>
      </c>
    </row>
    <row r="76" spans="2:18">
      <c r="B76" s="804"/>
      <c r="C76" s="162"/>
      <c r="D76" s="99">
        <v>42</v>
      </c>
      <c r="E76" s="201"/>
      <c r="F76" s="264" t="s">
        <v>394</v>
      </c>
      <c r="G76" s="103">
        <f>SUM(G77:G82)</f>
        <v>8090000</v>
      </c>
      <c r="H76" s="103">
        <f>SUM(H77:H82)</f>
        <v>5998000</v>
      </c>
      <c r="I76" s="103">
        <v>0</v>
      </c>
      <c r="J76" s="103">
        <v>0</v>
      </c>
      <c r="K76" s="103">
        <v>0</v>
      </c>
      <c r="L76" s="103">
        <v>0</v>
      </c>
      <c r="M76" s="103">
        <f>SUM(M77:M82)</f>
        <v>3375000</v>
      </c>
      <c r="N76" s="103">
        <v>0</v>
      </c>
      <c r="O76" s="103">
        <v>0</v>
      </c>
      <c r="P76" s="103">
        <v>0</v>
      </c>
      <c r="Q76" s="103">
        <f>SUM(Q77:Q82)</f>
        <v>11465000</v>
      </c>
      <c r="R76" s="103">
        <f>SUM(R77:R82)</f>
        <v>5998000</v>
      </c>
    </row>
    <row r="77" spans="2:18">
      <c r="B77" s="804"/>
      <c r="C77" s="166"/>
      <c r="D77" s="1"/>
      <c r="E77" s="2">
        <v>420</v>
      </c>
      <c r="F77" s="219" t="s">
        <v>400</v>
      </c>
      <c r="G77" s="4">
        <v>350000</v>
      </c>
      <c r="H77" s="4">
        <v>531000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350000</v>
      </c>
      <c r="R77" s="4">
        <v>531000</v>
      </c>
    </row>
    <row r="78" spans="2:18" ht="30">
      <c r="B78" s="804"/>
      <c r="C78" s="166"/>
      <c r="D78" s="1"/>
      <c r="E78" s="2">
        <v>421</v>
      </c>
      <c r="F78" s="220" t="s">
        <v>401</v>
      </c>
      <c r="G78" s="4">
        <v>932000</v>
      </c>
      <c r="H78" s="4">
        <v>597000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932000</v>
      </c>
      <c r="R78" s="4">
        <v>597000</v>
      </c>
    </row>
    <row r="79" spans="2:18">
      <c r="B79" s="804"/>
      <c r="C79" s="166"/>
      <c r="D79" s="1"/>
      <c r="E79" s="2">
        <v>423</v>
      </c>
      <c r="F79" s="219" t="s">
        <v>402</v>
      </c>
      <c r="G79" s="4">
        <v>110000</v>
      </c>
      <c r="H79" s="4">
        <v>205000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110000</v>
      </c>
      <c r="R79" s="4">
        <v>205000</v>
      </c>
    </row>
    <row r="80" spans="2:18">
      <c r="B80" s="804"/>
      <c r="C80" s="166"/>
      <c r="D80" s="1"/>
      <c r="E80" s="2">
        <v>424</v>
      </c>
      <c r="F80" s="219" t="s">
        <v>403</v>
      </c>
      <c r="G80" s="4">
        <v>64000</v>
      </c>
      <c r="H80" s="4">
        <v>230000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64000</v>
      </c>
      <c r="R80" s="4">
        <v>230000</v>
      </c>
    </row>
    <row r="81" spans="2:18">
      <c r="B81" s="804"/>
      <c r="C81" s="166"/>
      <c r="D81" s="1"/>
      <c r="E81" s="2">
        <v>425</v>
      </c>
      <c r="F81" s="219" t="s">
        <v>404</v>
      </c>
      <c r="G81" s="4">
        <v>5124000</v>
      </c>
      <c r="H81" s="4">
        <v>3466000</v>
      </c>
      <c r="I81" s="4">
        <v>0</v>
      </c>
      <c r="J81" s="4">
        <v>0</v>
      </c>
      <c r="K81" s="4">
        <v>0</v>
      </c>
      <c r="L81" s="4">
        <v>0</v>
      </c>
      <c r="M81" s="4">
        <v>1963000</v>
      </c>
      <c r="N81" s="4">
        <v>0</v>
      </c>
      <c r="O81" s="4">
        <v>0</v>
      </c>
      <c r="P81" s="4">
        <v>0</v>
      </c>
      <c r="Q81" s="4">
        <v>7087000</v>
      </c>
      <c r="R81" s="4">
        <v>3466000</v>
      </c>
    </row>
    <row r="82" spans="2:18">
      <c r="B82" s="804"/>
      <c r="C82" s="166"/>
      <c r="D82" s="1"/>
      <c r="E82" s="2">
        <v>426</v>
      </c>
      <c r="F82" s="219" t="s">
        <v>405</v>
      </c>
      <c r="G82" s="4">
        <v>1510000</v>
      </c>
      <c r="H82" s="4">
        <v>969000</v>
      </c>
      <c r="I82" s="4">
        <v>0</v>
      </c>
      <c r="J82" s="4">
        <v>0</v>
      </c>
      <c r="K82" s="4">
        <v>0</v>
      </c>
      <c r="L82" s="4">
        <v>0</v>
      </c>
      <c r="M82" s="4">
        <v>1412000</v>
      </c>
      <c r="N82" s="4">
        <v>0</v>
      </c>
      <c r="O82" s="4">
        <v>0</v>
      </c>
      <c r="P82" s="4">
        <v>0</v>
      </c>
      <c r="Q82" s="4">
        <v>2922000</v>
      </c>
      <c r="R82" s="4">
        <v>969000</v>
      </c>
    </row>
    <row r="83" spans="2:18">
      <c r="B83" s="804"/>
      <c r="C83" s="162"/>
      <c r="D83" s="99">
        <v>46</v>
      </c>
      <c r="E83" s="98"/>
      <c r="F83" s="264" t="s">
        <v>396</v>
      </c>
      <c r="G83" s="103">
        <f>SUM(G84)</f>
        <v>514000</v>
      </c>
      <c r="H83" s="103">
        <f>SUM(H84)</f>
        <v>514000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10375000</v>
      </c>
      <c r="O83" s="103">
        <v>0</v>
      </c>
      <c r="P83" s="103">
        <v>0</v>
      </c>
      <c r="Q83" s="103">
        <f>SUM(Q84)</f>
        <v>514000</v>
      </c>
      <c r="R83" s="103">
        <f>SUM(R84)</f>
        <v>10889000</v>
      </c>
    </row>
    <row r="84" spans="2:18">
      <c r="B84" s="804"/>
      <c r="C84" s="144"/>
      <c r="D84" s="218"/>
      <c r="E84" s="2">
        <v>464</v>
      </c>
      <c r="F84" s="219" t="s">
        <v>423</v>
      </c>
      <c r="G84" s="4">
        <v>514000</v>
      </c>
      <c r="H84" s="4">
        <v>514000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f>SUM(N83)</f>
        <v>10375000</v>
      </c>
      <c r="O84" s="4">
        <v>0</v>
      </c>
      <c r="P84" s="4">
        <v>0</v>
      </c>
      <c r="Q84" s="4">
        <v>514000</v>
      </c>
      <c r="R84" s="4">
        <v>10889000</v>
      </c>
    </row>
    <row r="85" spans="2:18">
      <c r="B85" s="804"/>
      <c r="C85" s="162"/>
      <c r="D85" s="99">
        <v>48</v>
      </c>
      <c r="E85" s="98"/>
      <c r="F85" s="264" t="s">
        <v>430</v>
      </c>
      <c r="G85" s="103">
        <f>SUM(G86:G90)</f>
        <v>416000</v>
      </c>
      <c r="H85" s="103">
        <f>SUM(H86:H90)</f>
        <v>2220000</v>
      </c>
      <c r="I85" s="103">
        <v>0</v>
      </c>
      <c r="J85" s="103">
        <v>0</v>
      </c>
      <c r="K85" s="103">
        <v>0</v>
      </c>
      <c r="L85" s="103">
        <v>0</v>
      </c>
      <c r="M85" s="103">
        <f>SUM(M86:M90)</f>
        <v>7000000</v>
      </c>
      <c r="N85" s="103">
        <v>0</v>
      </c>
      <c r="O85" s="103">
        <v>0</v>
      </c>
      <c r="P85" s="103">
        <v>0</v>
      </c>
      <c r="Q85" s="103">
        <f>SUM(Q86:Q90)</f>
        <v>7416000</v>
      </c>
      <c r="R85" s="103">
        <f>SUM(R86:R90)</f>
        <v>2220000</v>
      </c>
    </row>
    <row r="86" spans="2:18">
      <c r="B86" s="804"/>
      <c r="C86" s="166"/>
      <c r="D86" s="1"/>
      <c r="E86" s="166">
        <v>480</v>
      </c>
      <c r="F86" s="219" t="s">
        <v>431</v>
      </c>
      <c r="G86" s="4">
        <v>214000</v>
      </c>
      <c r="H86" s="4">
        <v>183000</v>
      </c>
      <c r="I86" s="4">
        <v>0</v>
      </c>
      <c r="J86" s="4">
        <v>0</v>
      </c>
      <c r="K86" s="4">
        <v>0</v>
      </c>
      <c r="L86" s="4">
        <v>0</v>
      </c>
      <c r="M86" s="4">
        <v>7000000</v>
      </c>
      <c r="N86" s="4">
        <v>0</v>
      </c>
      <c r="O86" s="4">
        <v>0</v>
      </c>
      <c r="P86" s="4">
        <v>0</v>
      </c>
      <c r="Q86" s="4">
        <v>7214000</v>
      </c>
      <c r="R86" s="4">
        <v>183000</v>
      </c>
    </row>
    <row r="87" spans="2:18" ht="15" customHeight="1">
      <c r="B87" s="804"/>
      <c r="C87" s="141"/>
      <c r="D87" s="1"/>
      <c r="E87" s="211">
        <v>482</v>
      </c>
      <c r="F87" s="245" t="s">
        <v>433</v>
      </c>
      <c r="G87" s="4">
        <v>200000</v>
      </c>
      <c r="H87" s="4">
        <v>1260000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200000</v>
      </c>
      <c r="R87" s="4">
        <v>1260000</v>
      </c>
    </row>
    <row r="88" spans="2:18">
      <c r="B88" s="804"/>
      <c r="C88" s="166"/>
      <c r="D88" s="1"/>
      <c r="E88" s="211">
        <v>483</v>
      </c>
      <c r="F88" s="221" t="s">
        <v>434</v>
      </c>
      <c r="G88" s="4">
        <v>0</v>
      </c>
      <c r="H88" s="4">
        <v>30000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30000</v>
      </c>
    </row>
    <row r="89" spans="2:18">
      <c r="B89" s="804"/>
      <c r="C89" s="166"/>
      <c r="D89" s="1"/>
      <c r="E89" s="166">
        <v>485</v>
      </c>
      <c r="F89" s="219" t="s">
        <v>436</v>
      </c>
      <c r="G89" s="4">
        <v>2000</v>
      </c>
      <c r="H89" s="4">
        <v>62000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2000</v>
      </c>
      <c r="R89" s="4">
        <v>62000</v>
      </c>
    </row>
    <row r="90" spans="2:18">
      <c r="B90" s="804"/>
      <c r="C90" s="141"/>
      <c r="D90" s="1"/>
      <c r="E90" s="166">
        <v>486</v>
      </c>
      <c r="F90" s="219" t="s">
        <v>437</v>
      </c>
      <c r="G90" s="4">
        <v>0</v>
      </c>
      <c r="H90" s="4">
        <v>685000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685000</v>
      </c>
    </row>
    <row r="91" spans="2:18">
      <c r="B91" s="804"/>
      <c r="C91" s="238">
        <v>3</v>
      </c>
      <c r="D91" s="242"/>
      <c r="E91" s="241"/>
      <c r="F91" s="579" t="s">
        <v>849</v>
      </c>
      <c r="G91" s="102">
        <f>SUM(G92)</f>
        <v>5426000</v>
      </c>
      <c r="H91" s="102">
        <f>SUM(H92)</f>
        <v>6726000</v>
      </c>
      <c r="I91" s="102">
        <v>0</v>
      </c>
      <c r="J91" s="102">
        <v>0</v>
      </c>
      <c r="K91" s="102">
        <v>0</v>
      </c>
      <c r="L91" s="102">
        <v>0</v>
      </c>
      <c r="M91" s="102">
        <v>0</v>
      </c>
      <c r="N91" s="102">
        <v>0</v>
      </c>
      <c r="O91" s="102">
        <v>0</v>
      </c>
      <c r="P91" s="102">
        <v>0</v>
      </c>
      <c r="Q91" s="102">
        <f>SUM(Q92)</f>
        <v>5426000</v>
      </c>
      <c r="R91" s="102">
        <f>SUM(R92)</f>
        <v>6726000</v>
      </c>
    </row>
    <row r="92" spans="2:18">
      <c r="B92" s="804"/>
      <c r="C92" s="256"/>
      <c r="D92" s="215">
        <v>30</v>
      </c>
      <c r="E92" s="250"/>
      <c r="F92" s="249" t="s">
        <v>849</v>
      </c>
      <c r="G92" s="251">
        <f>SUM(G93+G96)</f>
        <v>5426000</v>
      </c>
      <c r="H92" s="251">
        <f>SUM(H93+H96)</f>
        <v>6726000</v>
      </c>
      <c r="I92" s="251">
        <v>0</v>
      </c>
      <c r="J92" s="251">
        <v>0</v>
      </c>
      <c r="K92" s="251">
        <v>0</v>
      </c>
      <c r="L92" s="251">
        <v>0</v>
      </c>
      <c r="M92" s="251">
        <v>0</v>
      </c>
      <c r="N92" s="251">
        <v>0</v>
      </c>
      <c r="O92" s="251">
        <v>0</v>
      </c>
      <c r="P92" s="251">
        <v>0</v>
      </c>
      <c r="Q92" s="251">
        <f>SUM(Q93+Q96)</f>
        <v>5426000</v>
      </c>
      <c r="R92" s="251">
        <f>SUM(R93+R96)</f>
        <v>6726000</v>
      </c>
    </row>
    <row r="93" spans="2:18">
      <c r="B93" s="804"/>
      <c r="C93" s="162"/>
      <c r="D93" s="99">
        <v>42</v>
      </c>
      <c r="E93" s="201"/>
      <c r="F93" s="264" t="s">
        <v>394</v>
      </c>
      <c r="G93" s="103">
        <f>SUM(G94:G95)</f>
        <v>1560000</v>
      </c>
      <c r="H93" s="103">
        <f>SUM(H94:H95)</f>
        <v>2160000</v>
      </c>
      <c r="I93" s="103">
        <v>0</v>
      </c>
      <c r="J93" s="103">
        <v>0</v>
      </c>
      <c r="K93" s="103">
        <v>0</v>
      </c>
      <c r="L93" s="103">
        <v>0</v>
      </c>
      <c r="M93" s="103">
        <v>0</v>
      </c>
      <c r="N93" s="103">
        <v>0</v>
      </c>
      <c r="O93" s="103">
        <v>0</v>
      </c>
      <c r="P93" s="103">
        <v>0</v>
      </c>
      <c r="Q93" s="103">
        <f>SUM(Q94:Q95)</f>
        <v>1560000</v>
      </c>
      <c r="R93" s="103">
        <f>SUM(R94:R95)</f>
        <v>2160000</v>
      </c>
    </row>
    <row r="94" spans="2:18" ht="30">
      <c r="B94" s="804"/>
      <c r="C94" s="166"/>
      <c r="D94" s="1"/>
      <c r="E94" s="2">
        <v>421</v>
      </c>
      <c r="F94" s="220" t="s">
        <v>401</v>
      </c>
      <c r="G94" s="4">
        <v>60000</v>
      </c>
      <c r="H94" s="4">
        <v>660000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60000</v>
      </c>
      <c r="R94" s="4">
        <v>660000</v>
      </c>
    </row>
    <row r="95" spans="2:18">
      <c r="B95" s="804"/>
      <c r="C95" s="166"/>
      <c r="E95" s="2">
        <v>425</v>
      </c>
      <c r="F95" s="219" t="s">
        <v>404</v>
      </c>
      <c r="G95" s="4">
        <v>1500000</v>
      </c>
      <c r="H95" s="4">
        <v>1500000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1500000</v>
      </c>
      <c r="R95" s="4">
        <v>1500000</v>
      </c>
    </row>
    <row r="96" spans="2:18">
      <c r="B96" s="804"/>
      <c r="C96" s="162"/>
      <c r="D96" s="99">
        <v>48</v>
      </c>
      <c r="E96" s="98"/>
      <c r="F96" s="264" t="s">
        <v>430</v>
      </c>
      <c r="G96" s="103">
        <f>SUM(G97:G98)</f>
        <v>3866000</v>
      </c>
      <c r="H96" s="103">
        <f>SUM(H97:H98)</f>
        <v>4566000</v>
      </c>
      <c r="I96" s="103">
        <v>0</v>
      </c>
      <c r="J96" s="103">
        <v>0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  <c r="P96" s="103">
        <v>0</v>
      </c>
      <c r="Q96" s="103">
        <f>SUM(Q97:Q98)</f>
        <v>3866000</v>
      </c>
      <c r="R96" s="103">
        <f>SUM(R97:R98)</f>
        <v>4566000</v>
      </c>
    </row>
    <row r="97" spans="2:18">
      <c r="B97" s="804"/>
      <c r="C97" s="166"/>
      <c r="E97" s="2">
        <v>480</v>
      </c>
      <c r="F97" s="219" t="s">
        <v>431</v>
      </c>
      <c r="G97" s="4">
        <v>2866000</v>
      </c>
      <c r="H97" s="4">
        <v>2866000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2866000</v>
      </c>
      <c r="R97" s="4">
        <v>2866000</v>
      </c>
    </row>
    <row r="98" spans="2:18">
      <c r="B98" s="804"/>
      <c r="C98" s="166"/>
      <c r="D98" s="1"/>
      <c r="E98" s="2">
        <v>485</v>
      </c>
      <c r="F98" s="219" t="s">
        <v>436</v>
      </c>
      <c r="G98" s="4">
        <v>1000000</v>
      </c>
      <c r="H98" s="4">
        <v>1700000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1000000</v>
      </c>
      <c r="R98" s="4">
        <v>1700000</v>
      </c>
    </row>
    <row r="99" spans="2:18" ht="15" customHeight="1">
      <c r="B99" s="804"/>
      <c r="C99" s="577" t="s">
        <v>632</v>
      </c>
      <c r="D99" s="158"/>
      <c r="E99" s="239"/>
      <c r="F99" s="581" t="s">
        <v>661</v>
      </c>
      <c r="G99" s="102">
        <f>SUM(G100+G105+G110)</f>
        <v>911000000</v>
      </c>
      <c r="H99" s="102">
        <f>SUM(H100+H105+H110)</f>
        <v>921300000</v>
      </c>
      <c r="I99" s="102">
        <v>0</v>
      </c>
      <c r="J99" s="102">
        <v>0</v>
      </c>
      <c r="K99" s="102">
        <v>0</v>
      </c>
      <c r="L99" s="102">
        <v>0</v>
      </c>
      <c r="M99" s="102">
        <v>0</v>
      </c>
      <c r="N99" s="102">
        <v>0</v>
      </c>
      <c r="O99" s="102">
        <v>0</v>
      </c>
      <c r="P99" s="102">
        <v>0</v>
      </c>
      <c r="Q99" s="102">
        <f>SUM(Q100+Q105+Q110)</f>
        <v>911000000</v>
      </c>
      <c r="R99" s="102">
        <f>SUM(R100+R105+R110)</f>
        <v>921300000</v>
      </c>
    </row>
    <row r="100" spans="2:18" ht="15" customHeight="1">
      <c r="B100" s="804"/>
      <c r="C100" s="150"/>
      <c r="D100" s="33" t="s">
        <v>633</v>
      </c>
      <c r="E100" s="67"/>
      <c r="F100" s="33" t="s">
        <v>662</v>
      </c>
      <c r="G100" s="34">
        <f>SUM(G101)</f>
        <v>669500000</v>
      </c>
      <c r="H100" s="34">
        <f>SUM(H101)</f>
        <v>674500000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f>SUM(Q101)</f>
        <v>669500000</v>
      </c>
      <c r="R100" s="34">
        <f>SUM(R101)</f>
        <v>674500000</v>
      </c>
    </row>
    <row r="101" spans="2:18">
      <c r="B101" s="804"/>
      <c r="C101" s="253"/>
      <c r="D101" s="355">
        <v>42</v>
      </c>
      <c r="E101" s="254"/>
      <c r="F101" s="649" t="s">
        <v>394</v>
      </c>
      <c r="G101" s="103">
        <f>SUM(G102:G104)</f>
        <v>669500000</v>
      </c>
      <c r="H101" s="103">
        <f>SUM(H102:H104)</f>
        <v>674500000</v>
      </c>
      <c r="I101" s="103">
        <v>0</v>
      </c>
      <c r="J101" s="103">
        <v>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  <c r="P101" s="103">
        <v>0</v>
      </c>
      <c r="Q101" s="103">
        <f>SUM(Q102:Q104)</f>
        <v>669500000</v>
      </c>
      <c r="R101" s="103">
        <f>SUM(R102:R104)</f>
        <v>674500000</v>
      </c>
    </row>
    <row r="102" spans="2:18">
      <c r="B102" s="804"/>
      <c r="C102" s="166"/>
      <c r="D102" s="1"/>
      <c r="E102" s="2">
        <v>420</v>
      </c>
      <c r="F102" s="219" t="s">
        <v>400</v>
      </c>
      <c r="G102" s="4">
        <v>14500000</v>
      </c>
      <c r="H102" s="4">
        <v>19500000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14500000</v>
      </c>
      <c r="R102" s="4">
        <v>19500000</v>
      </c>
    </row>
    <row r="103" spans="2:18">
      <c r="B103" s="804"/>
      <c r="C103" s="166"/>
      <c r="D103" s="1"/>
      <c r="E103" s="2">
        <v>425</v>
      </c>
      <c r="F103" s="219" t="s">
        <v>404</v>
      </c>
      <c r="G103" s="4">
        <v>501000000</v>
      </c>
      <c r="H103" s="4">
        <v>501000000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501000000</v>
      </c>
      <c r="R103" s="4">
        <v>501000000</v>
      </c>
    </row>
    <row r="104" spans="2:18">
      <c r="B104" s="804"/>
      <c r="C104" s="166"/>
      <c r="D104" s="1"/>
      <c r="E104" s="2">
        <v>426</v>
      </c>
      <c r="F104" s="219" t="s">
        <v>405</v>
      </c>
      <c r="G104" s="4">
        <v>154000000</v>
      </c>
      <c r="H104" s="4">
        <v>154000000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154000000</v>
      </c>
      <c r="R104" s="4">
        <v>154000000</v>
      </c>
    </row>
    <row r="105" spans="2:18" ht="48" customHeight="1">
      <c r="B105" s="804"/>
      <c r="C105" s="150"/>
      <c r="D105" s="33" t="s">
        <v>634</v>
      </c>
      <c r="E105" s="67"/>
      <c r="F105" s="36" t="s">
        <v>663</v>
      </c>
      <c r="G105" s="34">
        <f>SUM(G106+G108)</f>
        <v>215000000</v>
      </c>
      <c r="H105" s="34">
        <f>SUM(H106+H108)</f>
        <v>221300000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f>SUM(Q106+Q108)</f>
        <v>215000000</v>
      </c>
      <c r="R105" s="34">
        <f>SUM(R106+R108)</f>
        <v>221300000</v>
      </c>
    </row>
    <row r="106" spans="2:18">
      <c r="B106" s="804"/>
      <c r="C106" s="253"/>
      <c r="D106" s="355">
        <v>42</v>
      </c>
      <c r="E106" s="254"/>
      <c r="F106" s="649" t="s">
        <v>394</v>
      </c>
      <c r="G106" s="103">
        <v>0</v>
      </c>
      <c r="H106" s="103">
        <f>SUM(H107)</f>
        <v>10560000</v>
      </c>
      <c r="I106" s="103">
        <v>0</v>
      </c>
      <c r="J106" s="103">
        <v>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v>0</v>
      </c>
      <c r="R106" s="103">
        <f>SUM(R107)</f>
        <v>10560000</v>
      </c>
    </row>
    <row r="107" spans="2:18">
      <c r="B107" s="804"/>
      <c r="C107" s="166"/>
      <c r="D107" s="2"/>
      <c r="E107" s="2">
        <v>425</v>
      </c>
      <c r="F107" s="219" t="s">
        <v>404</v>
      </c>
      <c r="G107" s="4">
        <v>0</v>
      </c>
      <c r="H107" s="4">
        <v>10560000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10560000</v>
      </c>
    </row>
    <row r="108" spans="2:18">
      <c r="B108" s="804"/>
      <c r="C108" s="162"/>
      <c r="D108" s="99">
        <v>46</v>
      </c>
      <c r="E108" s="98"/>
      <c r="F108" s="264" t="s">
        <v>396</v>
      </c>
      <c r="G108" s="103">
        <f>SUM(G109)</f>
        <v>215000000</v>
      </c>
      <c r="H108" s="103">
        <f>SUM(H109)</f>
        <v>210740000</v>
      </c>
      <c r="I108" s="103">
        <v>0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0</v>
      </c>
      <c r="Q108" s="103">
        <f>SUM(Q109)</f>
        <v>215000000</v>
      </c>
      <c r="R108" s="103">
        <f>SUM(R109)</f>
        <v>210740000</v>
      </c>
    </row>
    <row r="109" spans="2:18">
      <c r="B109" s="804"/>
      <c r="C109" s="144"/>
      <c r="D109" s="218"/>
      <c r="E109" s="2">
        <v>464</v>
      </c>
      <c r="F109" s="219" t="s">
        <v>423</v>
      </c>
      <c r="G109" s="4">
        <v>215000000</v>
      </c>
      <c r="H109" s="4">
        <v>210740000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215000000</v>
      </c>
      <c r="R109" s="4">
        <v>210740000</v>
      </c>
    </row>
    <row r="110" spans="2:18" ht="30">
      <c r="B110" s="804"/>
      <c r="C110" s="150"/>
      <c r="D110" s="33" t="s">
        <v>635</v>
      </c>
      <c r="E110" s="67"/>
      <c r="F110" s="36" t="s">
        <v>664</v>
      </c>
      <c r="G110" s="34">
        <f>SUM(G111+G114)</f>
        <v>26500000</v>
      </c>
      <c r="H110" s="34">
        <f>SUM(H111+H114)</f>
        <v>25500000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f>SUM(Q111)</f>
        <v>26500000</v>
      </c>
      <c r="R110" s="34">
        <f>SUM(R111+R114)</f>
        <v>25500000</v>
      </c>
    </row>
    <row r="111" spans="2:18">
      <c r="B111" s="804"/>
      <c r="C111" s="162"/>
      <c r="D111" s="99">
        <v>42</v>
      </c>
      <c r="E111" s="201"/>
      <c r="F111" s="98" t="s">
        <v>394</v>
      </c>
      <c r="G111" s="103">
        <f>SUM(G112:G113)</f>
        <v>26500000</v>
      </c>
      <c r="H111" s="103">
        <f>SUM(H112:H113)</f>
        <v>11772000</v>
      </c>
      <c r="I111" s="103">
        <v>0</v>
      </c>
      <c r="J111" s="103">
        <v>0</v>
      </c>
      <c r="K111" s="103">
        <v>0</v>
      </c>
      <c r="L111" s="103">
        <v>0</v>
      </c>
      <c r="M111" s="103">
        <v>0</v>
      </c>
      <c r="N111" s="103">
        <v>0</v>
      </c>
      <c r="O111" s="103">
        <v>0</v>
      </c>
      <c r="P111" s="103">
        <v>0</v>
      </c>
      <c r="Q111" s="103">
        <f>SUM(Q112:Q113)</f>
        <v>26500000</v>
      </c>
      <c r="R111" s="103">
        <f>SUM(R112:R113)</f>
        <v>11772000</v>
      </c>
    </row>
    <row r="112" spans="2:18">
      <c r="B112" s="804"/>
      <c r="C112" s="166"/>
      <c r="D112" s="1"/>
      <c r="E112" s="2">
        <v>425</v>
      </c>
      <c r="F112" s="1" t="s">
        <v>404</v>
      </c>
      <c r="G112" s="4">
        <v>14000000</v>
      </c>
      <c r="H112" s="4">
        <v>5500000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14000000</v>
      </c>
      <c r="R112" s="4">
        <v>5500000</v>
      </c>
    </row>
    <row r="113" spans="2:18">
      <c r="B113" s="804"/>
      <c r="C113" s="166"/>
      <c r="D113" s="1"/>
      <c r="E113" s="2">
        <v>426</v>
      </c>
      <c r="F113" s="1" t="s">
        <v>405</v>
      </c>
      <c r="G113" s="4">
        <v>12500000</v>
      </c>
      <c r="H113" s="4">
        <v>6272000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12500000</v>
      </c>
      <c r="R113" s="4">
        <v>6272000</v>
      </c>
    </row>
    <row r="114" spans="2:18">
      <c r="B114" s="804"/>
      <c r="C114" s="162"/>
      <c r="D114" s="99">
        <v>46</v>
      </c>
      <c r="E114" s="98"/>
      <c r="F114" s="99" t="s">
        <v>396</v>
      </c>
      <c r="G114" s="103">
        <v>0</v>
      </c>
      <c r="H114" s="103">
        <f>SUM(H115)</f>
        <v>13728000</v>
      </c>
      <c r="I114" s="103">
        <v>0</v>
      </c>
      <c r="J114" s="103">
        <v>0</v>
      </c>
      <c r="K114" s="103">
        <v>0</v>
      </c>
      <c r="L114" s="103">
        <v>0</v>
      </c>
      <c r="M114" s="103">
        <v>0</v>
      </c>
      <c r="N114" s="103">
        <v>0</v>
      </c>
      <c r="O114" s="103">
        <v>0</v>
      </c>
      <c r="P114" s="103">
        <v>0</v>
      </c>
      <c r="Q114" s="103">
        <v>0</v>
      </c>
      <c r="R114" s="103">
        <f>SUM(R115)</f>
        <v>13728000</v>
      </c>
    </row>
    <row r="115" spans="2:18" ht="15.75" thickBot="1">
      <c r="B115" s="804"/>
      <c r="C115" s="144"/>
      <c r="D115" s="218"/>
      <c r="E115" s="2">
        <v>465</v>
      </c>
      <c r="F115" s="1" t="s">
        <v>424</v>
      </c>
      <c r="G115" s="4">
        <v>0</v>
      </c>
      <c r="H115" s="4">
        <v>13728000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13728000</v>
      </c>
    </row>
    <row r="116" spans="2:18" ht="15.75" thickBot="1">
      <c r="B116" s="804"/>
      <c r="C116" s="800" t="s">
        <v>604</v>
      </c>
      <c r="D116" s="801"/>
      <c r="E116" s="766" t="s">
        <v>855</v>
      </c>
      <c r="F116" s="801"/>
      <c r="G116" s="193">
        <f>SUM(G99+G91+G38)</f>
        <v>1287008000</v>
      </c>
      <c r="H116" s="164">
        <f>SUM(H99+H91+H38)</f>
        <v>1354237000</v>
      </c>
      <c r="I116" s="164">
        <f>SUM(J100)</f>
        <v>0</v>
      </c>
      <c r="J116" s="164">
        <f>SUM(K100)</f>
        <v>0</v>
      </c>
      <c r="K116" s="164">
        <f>SUM(L101)</f>
        <v>0</v>
      </c>
      <c r="L116" s="164">
        <f>SUM(M101)</f>
        <v>0</v>
      </c>
      <c r="M116" s="164">
        <f>SUM(M99+M91+M38)</f>
        <v>10375000</v>
      </c>
      <c r="N116" s="164">
        <f>SUM(N99+N91+N38)</f>
        <v>10375000</v>
      </c>
      <c r="O116" s="164">
        <v>0</v>
      </c>
      <c r="P116" s="164">
        <v>0</v>
      </c>
      <c r="Q116" s="164">
        <f>SUM(Q99+Q91+Q38)</f>
        <v>1297383000</v>
      </c>
      <c r="R116" s="165">
        <f>SUM(R99+R91+R38)</f>
        <v>1364612000</v>
      </c>
    </row>
  </sheetData>
  <mergeCells count="15">
    <mergeCell ref="C116:D116"/>
    <mergeCell ref="E116:F116"/>
    <mergeCell ref="B7:B11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B1:R108"/>
  <sheetViews>
    <sheetView workbookViewId="0">
      <selection activeCell="C2" sqref="C2"/>
    </sheetView>
  </sheetViews>
  <sheetFormatPr defaultRowHeight="15"/>
  <cols>
    <col min="2" max="2" width="13.28515625" customWidth="1"/>
    <col min="3" max="3" width="15.5703125" customWidth="1"/>
    <col min="4" max="4" width="16" customWidth="1"/>
    <col min="5" max="5" width="21.42578125" customWidth="1"/>
    <col min="6" max="6" width="34.42578125" customWidth="1"/>
    <col min="7" max="7" width="16.7109375" customWidth="1"/>
    <col min="8" max="8" width="16.42578125" customWidth="1"/>
    <col min="9" max="9" width="15" customWidth="1"/>
    <col min="10" max="10" width="15.85546875" customWidth="1"/>
    <col min="11" max="11" width="16.28515625" customWidth="1"/>
    <col min="12" max="12" width="15.7109375" customWidth="1"/>
    <col min="13" max="13" width="15.140625" customWidth="1"/>
    <col min="14" max="14" width="14.5703125" customWidth="1"/>
    <col min="15" max="15" width="15" customWidth="1"/>
    <col min="16" max="16" width="14.85546875" customWidth="1"/>
    <col min="17" max="17" width="14.7109375" customWidth="1"/>
    <col min="18" max="18" width="15.28515625" customWidth="1"/>
  </cols>
  <sheetData>
    <row r="1" spans="2:18" ht="15.75" thickBot="1"/>
    <row r="2" spans="2:18" ht="15" customHeight="1">
      <c r="B2" s="650" t="s">
        <v>464</v>
      </c>
      <c r="C2" s="651"/>
      <c r="D2" s="651"/>
      <c r="E2" s="652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700"/>
      <c r="D5" s="700"/>
      <c r="E5" s="700"/>
      <c r="F5" s="703"/>
      <c r="G5" s="237" t="s">
        <v>356</v>
      </c>
      <c r="H5" s="237" t="s">
        <v>444</v>
      </c>
      <c r="I5" s="237" t="s">
        <v>358</v>
      </c>
      <c r="J5" s="237" t="s">
        <v>444</v>
      </c>
      <c r="K5" s="237" t="s">
        <v>356</v>
      </c>
      <c r="L5" s="237" t="s">
        <v>444</v>
      </c>
      <c r="M5" s="237" t="s">
        <v>356</v>
      </c>
      <c r="N5" s="237" t="s">
        <v>444</v>
      </c>
      <c r="O5" s="237" t="s">
        <v>356</v>
      </c>
      <c r="P5" s="237" t="s">
        <v>444</v>
      </c>
      <c r="Q5" s="237" t="s">
        <v>356</v>
      </c>
      <c r="R5" s="237" t="s">
        <v>444</v>
      </c>
    </row>
    <row r="6" spans="2:18" ht="15.75" thickBot="1">
      <c r="B6" s="257">
        <v>4002</v>
      </c>
      <c r="C6" s="807" t="s">
        <v>464</v>
      </c>
      <c r="D6" s="808"/>
      <c r="E6" s="808"/>
      <c r="F6" s="80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9"/>
    </row>
    <row r="7" spans="2:18">
      <c r="B7" s="802"/>
      <c r="C7" s="140">
        <v>1</v>
      </c>
      <c r="D7" s="123"/>
      <c r="E7" s="123" t="s">
        <v>820</v>
      </c>
      <c r="F7" s="123"/>
      <c r="G7" s="124">
        <f t="shared" ref="G7:L7" si="0">SUM(G8:G12)</f>
        <v>1962255000</v>
      </c>
      <c r="H7" s="124">
        <f t="shared" si="0"/>
        <v>1962255000</v>
      </c>
      <c r="I7" s="124">
        <f t="shared" si="0"/>
        <v>60650000</v>
      </c>
      <c r="J7" s="124">
        <f t="shared" si="0"/>
        <v>60650000</v>
      </c>
      <c r="K7" s="124">
        <f t="shared" si="0"/>
        <v>30000000</v>
      </c>
      <c r="L7" s="124">
        <f t="shared" si="0"/>
        <v>35000000</v>
      </c>
      <c r="M7" s="124">
        <v>0</v>
      </c>
      <c r="N7" s="124">
        <v>0</v>
      </c>
      <c r="O7" s="124">
        <v>0</v>
      </c>
      <c r="P7" s="124">
        <v>0</v>
      </c>
      <c r="Q7" s="124">
        <f>SUM(Q8:Q12)</f>
        <v>2052905000</v>
      </c>
      <c r="R7" s="125">
        <f>SUM(R8:R12)</f>
        <v>2057905000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459294000</v>
      </c>
      <c r="H8" s="4">
        <v>459294000</v>
      </c>
      <c r="I8" s="4">
        <v>43650000</v>
      </c>
      <c r="J8" s="4">
        <v>43650000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502944000</v>
      </c>
      <c r="R8" s="109">
        <v>502944000</v>
      </c>
    </row>
    <row r="9" spans="2:18">
      <c r="B9" s="802"/>
      <c r="C9" s="166"/>
      <c r="D9" s="2">
        <v>11</v>
      </c>
      <c r="E9" s="1"/>
      <c r="F9" s="1" t="s">
        <v>856</v>
      </c>
      <c r="G9" s="4">
        <v>79867000</v>
      </c>
      <c r="H9" s="4">
        <v>79867000</v>
      </c>
      <c r="I9" s="4">
        <v>17000000</v>
      </c>
      <c r="J9" s="4">
        <v>17000000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96867000</v>
      </c>
      <c r="R9" s="109">
        <v>96867000</v>
      </c>
    </row>
    <row r="10" spans="2:18">
      <c r="B10" s="802"/>
      <c r="C10" s="166"/>
      <c r="D10" s="2">
        <v>12</v>
      </c>
      <c r="E10" s="1"/>
      <c r="F10" s="1" t="s">
        <v>857</v>
      </c>
      <c r="G10" s="4">
        <v>21763000</v>
      </c>
      <c r="H10" s="4">
        <v>21763000</v>
      </c>
      <c r="I10" s="4">
        <v>0</v>
      </c>
      <c r="J10" s="4">
        <v>0</v>
      </c>
      <c r="K10" s="4">
        <v>30000000</v>
      </c>
      <c r="L10" s="4">
        <v>35000000</v>
      </c>
      <c r="M10" s="4">
        <v>0</v>
      </c>
      <c r="N10" s="4">
        <v>0</v>
      </c>
      <c r="O10" s="4">
        <v>0</v>
      </c>
      <c r="P10" s="4">
        <v>0</v>
      </c>
      <c r="Q10" s="4">
        <v>51763000</v>
      </c>
      <c r="R10" s="109">
        <v>56763000</v>
      </c>
    </row>
    <row r="11" spans="2:18" ht="30">
      <c r="B11" s="802"/>
      <c r="C11" s="166"/>
      <c r="D11" s="2" t="s">
        <v>709</v>
      </c>
      <c r="E11" s="1"/>
      <c r="F11" s="244" t="s">
        <v>715</v>
      </c>
      <c r="G11" s="4">
        <v>5000000</v>
      </c>
      <c r="H11" s="4">
        <v>5000000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5000000</v>
      </c>
      <c r="R11" s="109">
        <v>5000000</v>
      </c>
    </row>
    <row r="12" spans="2:18" ht="45">
      <c r="B12" s="802"/>
      <c r="C12" s="166"/>
      <c r="D12" s="2" t="s">
        <v>710</v>
      </c>
      <c r="E12" s="1"/>
      <c r="F12" s="244" t="s">
        <v>716</v>
      </c>
      <c r="G12" s="4">
        <v>1396331000</v>
      </c>
      <c r="H12" s="4">
        <v>1396331000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1396331000</v>
      </c>
      <c r="R12" s="109">
        <v>1396331000</v>
      </c>
    </row>
    <row r="13" spans="2:18" ht="30">
      <c r="B13" s="802"/>
      <c r="C13" s="150">
        <v>2</v>
      </c>
      <c r="D13" s="33"/>
      <c r="E13" s="203" t="s">
        <v>858</v>
      </c>
      <c r="F13" s="67"/>
      <c r="G13" s="34">
        <f>SUM(G14)</f>
        <v>7207000</v>
      </c>
      <c r="H13" s="34">
        <f>SUM(H14)</f>
        <v>7207000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f>SUM(Q14)</f>
        <v>7207000</v>
      </c>
      <c r="R13" s="128">
        <f>SUM(R14)</f>
        <v>7207000</v>
      </c>
    </row>
    <row r="14" spans="2:18">
      <c r="B14" s="802"/>
      <c r="C14" s="166"/>
      <c r="D14" s="2">
        <v>20</v>
      </c>
      <c r="E14" s="1"/>
      <c r="F14" s="1" t="s">
        <v>858</v>
      </c>
      <c r="G14" s="4">
        <v>7207000</v>
      </c>
      <c r="H14" s="4">
        <v>7207000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7207000</v>
      </c>
      <c r="R14" s="109">
        <v>7207000</v>
      </c>
    </row>
    <row r="15" spans="2:18">
      <c r="B15" s="802"/>
      <c r="C15" s="150">
        <v>3</v>
      </c>
      <c r="D15" s="33"/>
      <c r="E15" s="33" t="s">
        <v>859</v>
      </c>
      <c r="F15" s="67"/>
      <c r="G15" s="34">
        <f>SUM(G16)</f>
        <v>65038000</v>
      </c>
      <c r="H15" s="34">
        <f>SUM(H16)</f>
        <v>65038000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f>SUM(Q16)</f>
        <v>65038000</v>
      </c>
      <c r="R15" s="128">
        <f>SUM(R16)</f>
        <v>65038000</v>
      </c>
    </row>
    <row r="16" spans="2:18" ht="15.75" thickBot="1">
      <c r="B16" s="802"/>
      <c r="C16" s="142"/>
      <c r="D16" s="106">
        <v>30</v>
      </c>
      <c r="E16" s="104"/>
      <c r="F16" s="104" t="s">
        <v>859</v>
      </c>
      <c r="G16" s="110">
        <v>65038000</v>
      </c>
      <c r="H16" s="110">
        <v>65038000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65038000</v>
      </c>
      <c r="R16" s="111">
        <v>65038000</v>
      </c>
    </row>
    <row r="17" spans="2:18">
      <c r="B17" s="802"/>
      <c r="C17" s="268"/>
      <c r="D17" s="260">
        <v>40</v>
      </c>
      <c r="E17" s="261"/>
      <c r="F17" s="260" t="s">
        <v>391</v>
      </c>
      <c r="G17" s="262">
        <f>SUM(G18:G19)</f>
        <v>148960000</v>
      </c>
      <c r="H17" s="262">
        <f>SUM(H18:H19)</f>
        <v>148960000</v>
      </c>
      <c r="I17" s="262">
        <v>0</v>
      </c>
      <c r="J17" s="262">
        <v>0</v>
      </c>
      <c r="K17" s="262">
        <v>0</v>
      </c>
      <c r="L17" s="262">
        <v>0</v>
      </c>
      <c r="M17" s="262">
        <v>0</v>
      </c>
      <c r="N17" s="262">
        <v>0</v>
      </c>
      <c r="O17" s="262">
        <v>0</v>
      </c>
      <c r="P17" s="262">
        <v>0</v>
      </c>
      <c r="Q17" s="262">
        <f>SUM(Q18:Q19)</f>
        <v>148960000</v>
      </c>
      <c r="R17" s="262">
        <f>SUM(R18:R19)</f>
        <v>148960000</v>
      </c>
    </row>
    <row r="18" spans="2:18">
      <c r="B18" s="802"/>
      <c r="C18" s="166"/>
      <c r="D18" s="1"/>
      <c r="E18" s="2">
        <v>401</v>
      </c>
      <c r="F18" s="1" t="s">
        <v>399</v>
      </c>
      <c r="G18" s="4">
        <v>110341000</v>
      </c>
      <c r="H18" s="4">
        <v>110341000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110341000</v>
      </c>
      <c r="R18" s="4">
        <v>110341000</v>
      </c>
    </row>
    <row r="19" spans="2:18" ht="30">
      <c r="B19" s="802"/>
      <c r="C19" s="166"/>
      <c r="E19" s="2">
        <v>402</v>
      </c>
      <c r="F19" s="14" t="s">
        <v>361</v>
      </c>
      <c r="G19" s="4">
        <v>38619000</v>
      </c>
      <c r="H19" s="4">
        <v>38619000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38619000</v>
      </c>
      <c r="R19" s="4">
        <v>38619000</v>
      </c>
    </row>
    <row r="20" spans="2:18">
      <c r="B20" s="802"/>
      <c r="C20" s="150"/>
      <c r="D20" s="33">
        <v>42</v>
      </c>
      <c r="E20" s="33"/>
      <c r="F20" s="33" t="s">
        <v>394</v>
      </c>
      <c r="G20" s="34">
        <f t="shared" ref="G20:L20" si="1">SUM(G21:G26)</f>
        <v>447609000</v>
      </c>
      <c r="H20" s="34">
        <f t="shared" si="1"/>
        <v>447609000</v>
      </c>
      <c r="I20" s="34">
        <f t="shared" si="1"/>
        <v>54950000</v>
      </c>
      <c r="J20" s="34">
        <f t="shared" si="1"/>
        <v>53501000</v>
      </c>
      <c r="K20" s="34">
        <f t="shared" si="1"/>
        <v>28800000</v>
      </c>
      <c r="L20" s="34">
        <f t="shared" si="1"/>
        <v>23800000</v>
      </c>
      <c r="M20" s="34">
        <v>0</v>
      </c>
      <c r="N20" s="34">
        <v>0</v>
      </c>
      <c r="O20" s="34">
        <v>0</v>
      </c>
      <c r="P20" s="34">
        <v>0</v>
      </c>
      <c r="Q20" s="34">
        <f>SUM(Q21:Q26)</f>
        <v>531359000</v>
      </c>
      <c r="R20" s="34">
        <f>SUM(R21:R26)</f>
        <v>524910000</v>
      </c>
    </row>
    <row r="21" spans="2:18">
      <c r="B21" s="802"/>
      <c r="C21" s="166"/>
      <c r="D21" s="1"/>
      <c r="E21" s="2">
        <v>420</v>
      </c>
      <c r="F21" s="1" t="s">
        <v>400</v>
      </c>
      <c r="G21" s="4">
        <v>8094000</v>
      </c>
      <c r="H21" s="4">
        <v>8094000</v>
      </c>
      <c r="I21" s="4">
        <v>2000000</v>
      </c>
      <c r="J21" s="4">
        <v>2000000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10094000</v>
      </c>
      <c r="R21" s="4">
        <v>10094000</v>
      </c>
    </row>
    <row r="22" spans="2:18" ht="30">
      <c r="B22" s="802"/>
      <c r="C22" s="166"/>
      <c r="D22" s="1"/>
      <c r="E22" s="2">
        <v>421</v>
      </c>
      <c r="F22" s="14" t="s">
        <v>401</v>
      </c>
      <c r="G22" s="4">
        <v>113700000</v>
      </c>
      <c r="H22" s="4">
        <v>113700000</v>
      </c>
      <c r="I22" s="4">
        <v>18950000</v>
      </c>
      <c r="J22" s="4">
        <v>18678000</v>
      </c>
      <c r="K22" s="4">
        <v>2500000</v>
      </c>
      <c r="L22" s="4">
        <v>2500000</v>
      </c>
      <c r="M22" s="4">
        <v>0</v>
      </c>
      <c r="N22" s="4">
        <v>0</v>
      </c>
      <c r="O22" s="4">
        <v>0</v>
      </c>
      <c r="P22" s="4">
        <v>0</v>
      </c>
      <c r="Q22" s="4">
        <v>135150000</v>
      </c>
      <c r="R22" s="4">
        <v>134878000</v>
      </c>
    </row>
    <row r="23" spans="2:18">
      <c r="B23" s="802"/>
      <c r="C23" s="166"/>
      <c r="D23" s="1"/>
      <c r="E23" s="2">
        <v>423</v>
      </c>
      <c r="F23" s="1" t="s">
        <v>402</v>
      </c>
      <c r="G23" s="4">
        <v>20150000</v>
      </c>
      <c r="H23" s="4">
        <v>20150000</v>
      </c>
      <c r="I23" s="4">
        <v>5000000</v>
      </c>
      <c r="J23" s="4">
        <v>5000000</v>
      </c>
      <c r="K23" s="4">
        <v>23000000</v>
      </c>
      <c r="L23" s="4">
        <v>18000000</v>
      </c>
      <c r="M23" s="4">
        <v>0</v>
      </c>
      <c r="N23" s="4">
        <v>0</v>
      </c>
      <c r="O23" s="4">
        <v>0</v>
      </c>
      <c r="P23" s="4">
        <v>0</v>
      </c>
      <c r="Q23" s="4">
        <v>48150000</v>
      </c>
      <c r="R23" s="4">
        <v>43150000</v>
      </c>
    </row>
    <row r="24" spans="2:18">
      <c r="B24" s="802"/>
      <c r="C24" s="166"/>
      <c r="D24" s="1"/>
      <c r="E24" s="2">
        <v>424</v>
      </c>
      <c r="F24" s="1" t="s">
        <v>403</v>
      </c>
      <c r="G24" s="4">
        <v>258754000</v>
      </c>
      <c r="H24" s="4">
        <v>258754000</v>
      </c>
      <c r="I24" s="4">
        <v>14000000</v>
      </c>
      <c r="J24" s="4">
        <v>14000000</v>
      </c>
      <c r="K24" s="4">
        <v>900000</v>
      </c>
      <c r="L24" s="4">
        <v>900000</v>
      </c>
      <c r="M24" s="4">
        <v>0</v>
      </c>
      <c r="N24" s="4">
        <v>0</v>
      </c>
      <c r="O24" s="4">
        <v>0</v>
      </c>
      <c r="P24" s="4">
        <v>0</v>
      </c>
      <c r="Q24" s="4">
        <v>273654000</v>
      </c>
      <c r="R24" s="4">
        <v>273654000</v>
      </c>
    </row>
    <row r="25" spans="2:18">
      <c r="B25" s="802"/>
      <c r="C25" s="166"/>
      <c r="D25" s="1"/>
      <c r="E25" s="2">
        <v>425</v>
      </c>
      <c r="F25" s="1" t="s">
        <v>404</v>
      </c>
      <c r="G25" s="4">
        <v>40100000</v>
      </c>
      <c r="H25" s="4">
        <v>40100000</v>
      </c>
      <c r="I25" s="4">
        <v>10000000</v>
      </c>
      <c r="J25" s="4">
        <v>10000000</v>
      </c>
      <c r="K25" s="4">
        <v>400000</v>
      </c>
      <c r="L25" s="4">
        <v>400000</v>
      </c>
      <c r="M25" s="4">
        <v>0</v>
      </c>
      <c r="N25" s="4">
        <v>0</v>
      </c>
      <c r="O25" s="4">
        <v>0</v>
      </c>
      <c r="P25" s="4">
        <v>0</v>
      </c>
      <c r="Q25" s="4">
        <v>50500000</v>
      </c>
      <c r="R25" s="4">
        <v>50500000</v>
      </c>
    </row>
    <row r="26" spans="2:18">
      <c r="B26" s="802"/>
      <c r="C26" s="166"/>
      <c r="D26" s="1"/>
      <c r="E26" s="2">
        <v>426</v>
      </c>
      <c r="F26" s="1" t="s">
        <v>405</v>
      </c>
      <c r="G26" s="4">
        <v>6811000</v>
      </c>
      <c r="H26" s="4">
        <v>6811000</v>
      </c>
      <c r="I26" s="4">
        <v>5000000</v>
      </c>
      <c r="J26" s="4">
        <v>3823000</v>
      </c>
      <c r="K26" s="4">
        <v>2000000</v>
      </c>
      <c r="L26" s="4">
        <v>2000000</v>
      </c>
      <c r="M26" s="4">
        <v>0</v>
      </c>
      <c r="N26" s="4">
        <v>0</v>
      </c>
      <c r="O26" s="4">
        <v>0</v>
      </c>
      <c r="P26" s="4">
        <v>0</v>
      </c>
      <c r="Q26" s="4">
        <v>13811000</v>
      </c>
      <c r="R26" s="4">
        <v>12634000</v>
      </c>
    </row>
    <row r="27" spans="2:18">
      <c r="B27" s="802"/>
      <c r="C27" s="150"/>
      <c r="D27" s="33">
        <v>46</v>
      </c>
      <c r="E27" s="36"/>
      <c r="F27" s="33" t="s">
        <v>396</v>
      </c>
      <c r="G27" s="34">
        <f t="shared" ref="G27:L27" si="2">SUM(G28:G30)</f>
        <v>36300000</v>
      </c>
      <c r="H27" s="34">
        <f t="shared" si="2"/>
        <v>36300000</v>
      </c>
      <c r="I27" s="34">
        <f t="shared" si="2"/>
        <v>700000</v>
      </c>
      <c r="J27" s="34">
        <f t="shared" si="2"/>
        <v>2149000</v>
      </c>
      <c r="K27" s="34">
        <f t="shared" si="2"/>
        <v>200000</v>
      </c>
      <c r="L27" s="34">
        <f t="shared" si="2"/>
        <v>200000</v>
      </c>
      <c r="M27" s="34">
        <v>0</v>
      </c>
      <c r="N27" s="34">
        <v>0</v>
      </c>
      <c r="O27" s="34">
        <v>0</v>
      </c>
      <c r="P27" s="34">
        <v>0</v>
      </c>
      <c r="Q27" s="34">
        <f>SUM(Q28:Q30)</f>
        <v>37200000</v>
      </c>
      <c r="R27" s="34">
        <f>SUM(R28:R30)</f>
        <v>38649000</v>
      </c>
    </row>
    <row r="28" spans="2:18">
      <c r="B28" s="802"/>
      <c r="C28" s="166"/>
      <c r="D28" s="1"/>
      <c r="E28" s="2">
        <v>461</v>
      </c>
      <c r="F28" s="1" t="s">
        <v>413</v>
      </c>
      <c r="G28" s="4">
        <v>35000000</v>
      </c>
      <c r="H28" s="4">
        <v>35000000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35000000</v>
      </c>
      <c r="R28" s="4">
        <v>35000000</v>
      </c>
    </row>
    <row r="29" spans="2:18">
      <c r="B29" s="802"/>
      <c r="C29" s="166"/>
      <c r="D29" s="1"/>
      <c r="E29" s="2">
        <v>464</v>
      </c>
      <c r="F29" s="1" t="s">
        <v>423</v>
      </c>
      <c r="G29" s="4">
        <v>1300000</v>
      </c>
      <c r="H29" s="4">
        <v>1300000</v>
      </c>
      <c r="I29" s="4">
        <v>700000</v>
      </c>
      <c r="J29" s="4">
        <v>700000</v>
      </c>
      <c r="K29" s="4">
        <v>200000</v>
      </c>
      <c r="L29" s="4">
        <v>200000</v>
      </c>
      <c r="M29" s="4">
        <v>0</v>
      </c>
      <c r="N29" s="4">
        <v>0</v>
      </c>
      <c r="O29" s="4">
        <v>0</v>
      </c>
      <c r="P29" s="4">
        <v>0</v>
      </c>
      <c r="Q29" s="4">
        <v>2200000</v>
      </c>
      <c r="R29" s="4">
        <v>2200000</v>
      </c>
    </row>
    <row r="30" spans="2:18">
      <c r="B30" s="802"/>
      <c r="C30" s="166"/>
      <c r="D30" s="1"/>
      <c r="E30" s="2">
        <v>465</v>
      </c>
      <c r="F30" s="1" t="s">
        <v>424</v>
      </c>
      <c r="G30" s="4">
        <v>0</v>
      </c>
      <c r="H30" s="4">
        <v>0</v>
      </c>
      <c r="I30" s="4">
        <v>0</v>
      </c>
      <c r="J30" s="4">
        <v>1449000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1449000</v>
      </c>
    </row>
    <row r="31" spans="2:18">
      <c r="B31" s="802"/>
      <c r="C31" s="150"/>
      <c r="D31" s="33">
        <v>48</v>
      </c>
      <c r="E31" s="203"/>
      <c r="F31" s="33" t="s">
        <v>430</v>
      </c>
      <c r="G31" s="34">
        <f t="shared" ref="G31:L31" si="3">SUM(G32:G34)</f>
        <v>1401631000</v>
      </c>
      <c r="H31" s="34">
        <f t="shared" si="3"/>
        <v>1401631000</v>
      </c>
      <c r="I31" s="34">
        <f t="shared" si="3"/>
        <v>5000000</v>
      </c>
      <c r="J31" s="34">
        <f t="shared" si="3"/>
        <v>5000000</v>
      </c>
      <c r="K31" s="34">
        <f t="shared" si="3"/>
        <v>1000000</v>
      </c>
      <c r="L31" s="34">
        <f t="shared" si="3"/>
        <v>11000000</v>
      </c>
      <c r="M31" s="34">
        <v>0</v>
      </c>
      <c r="N31" s="34">
        <v>0</v>
      </c>
      <c r="O31" s="34">
        <v>0</v>
      </c>
      <c r="P31" s="34">
        <v>0</v>
      </c>
      <c r="Q31" s="34">
        <f>SUM(Q32:Q34)</f>
        <v>1407631000</v>
      </c>
      <c r="R31" s="34">
        <f>SUM(R32:R34)</f>
        <v>1417631000</v>
      </c>
    </row>
    <row r="32" spans="2:18">
      <c r="B32" s="802"/>
      <c r="C32" s="166"/>
      <c r="D32" s="1"/>
      <c r="E32" s="2">
        <v>480</v>
      </c>
      <c r="F32" s="1" t="s">
        <v>431</v>
      </c>
      <c r="G32" s="4">
        <v>1800000</v>
      </c>
      <c r="H32" s="4">
        <v>1800000</v>
      </c>
      <c r="I32" s="4">
        <v>5000000</v>
      </c>
      <c r="J32" s="4">
        <v>5000000</v>
      </c>
      <c r="K32" s="4">
        <v>1000000</v>
      </c>
      <c r="L32" s="4">
        <v>1000000</v>
      </c>
      <c r="M32" s="4">
        <v>0</v>
      </c>
      <c r="N32" s="4">
        <v>0</v>
      </c>
      <c r="O32" s="4">
        <v>0</v>
      </c>
      <c r="P32" s="4">
        <v>0</v>
      </c>
      <c r="Q32" s="4">
        <v>7800000</v>
      </c>
      <c r="R32" s="4">
        <v>7800000</v>
      </c>
    </row>
    <row r="33" spans="2:18">
      <c r="B33" s="802"/>
      <c r="C33" s="166"/>
      <c r="D33" s="1"/>
      <c r="E33" s="2">
        <v>481</v>
      </c>
      <c r="F33" s="1" t="s">
        <v>432</v>
      </c>
      <c r="G33" s="4">
        <v>3500000</v>
      </c>
      <c r="H33" s="4">
        <v>3500000</v>
      </c>
      <c r="I33" s="4">
        <v>0</v>
      </c>
      <c r="J33" s="4">
        <v>0</v>
      </c>
      <c r="K33" s="4">
        <v>0</v>
      </c>
      <c r="L33" s="4">
        <v>10000000</v>
      </c>
      <c r="M33" s="4">
        <v>0</v>
      </c>
      <c r="N33" s="4">
        <v>0</v>
      </c>
      <c r="O33" s="4">
        <v>0</v>
      </c>
      <c r="P33" s="4">
        <v>0</v>
      </c>
      <c r="Q33" s="4">
        <v>3500000</v>
      </c>
      <c r="R33" s="4">
        <v>13500000</v>
      </c>
    </row>
    <row r="34" spans="2:18">
      <c r="B34" s="802"/>
      <c r="C34" s="166"/>
      <c r="D34" s="1"/>
      <c r="E34" s="2">
        <v>482</v>
      </c>
      <c r="F34" s="1" t="s">
        <v>433</v>
      </c>
      <c r="G34" s="4">
        <v>1396331000</v>
      </c>
      <c r="H34" s="4">
        <v>1396331000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1396331000</v>
      </c>
      <c r="R34" s="4">
        <v>1396331000</v>
      </c>
    </row>
    <row r="35" spans="2:18" ht="15" customHeight="1">
      <c r="B35" s="802"/>
      <c r="C35" s="238">
        <v>1</v>
      </c>
      <c r="D35" s="158"/>
      <c r="E35" s="579" t="s">
        <v>1701</v>
      </c>
      <c r="F35" s="581" t="s">
        <v>1702</v>
      </c>
      <c r="G35" s="102">
        <f t="shared" ref="G35:L35" si="4">SUM(G36+G53+G62+G77+G81)</f>
        <v>1962255000</v>
      </c>
      <c r="H35" s="102">
        <f t="shared" si="4"/>
        <v>1962255000</v>
      </c>
      <c r="I35" s="102">
        <f t="shared" si="4"/>
        <v>60650000</v>
      </c>
      <c r="J35" s="102">
        <f t="shared" si="4"/>
        <v>60650000</v>
      </c>
      <c r="K35" s="102">
        <f t="shared" si="4"/>
        <v>30000000</v>
      </c>
      <c r="L35" s="102">
        <f t="shared" si="4"/>
        <v>35000000</v>
      </c>
      <c r="M35" s="102">
        <v>0</v>
      </c>
      <c r="N35" s="102">
        <v>0</v>
      </c>
      <c r="O35" s="102">
        <v>0</v>
      </c>
      <c r="P35" s="102">
        <v>0</v>
      </c>
      <c r="Q35" s="102">
        <f>SUM(Q36+Q53+Q62+Q77+Q81)</f>
        <v>2052905000</v>
      </c>
      <c r="R35" s="102">
        <f>SUM(R36+R53+R62+R77+R81)</f>
        <v>2057905000</v>
      </c>
    </row>
    <row r="36" spans="2:18">
      <c r="B36" s="802"/>
      <c r="C36" s="150"/>
      <c r="D36" s="33">
        <v>10</v>
      </c>
      <c r="E36" s="67"/>
      <c r="F36" s="33" t="s">
        <v>860</v>
      </c>
      <c r="G36" s="34">
        <f>SUM(G37+G40+G47+G51)</f>
        <v>459294000</v>
      </c>
      <c r="H36" s="34">
        <f>SUM(H37+H40+H47+H51)</f>
        <v>459294000</v>
      </c>
      <c r="I36" s="34">
        <f>SUM(I37+I40+I47+I51)</f>
        <v>43650000</v>
      </c>
      <c r="J36" s="34">
        <f>SUM(J37+J40+J47+J51)</f>
        <v>43650000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f>SUM(Q37+Q40+Q47+Q51)</f>
        <v>502944000</v>
      </c>
      <c r="R36" s="34">
        <f>SUM(R37+R40+R47+R51)</f>
        <v>502944000</v>
      </c>
    </row>
    <row r="37" spans="2:18">
      <c r="B37" s="802"/>
      <c r="C37" s="162"/>
      <c r="D37" s="99">
        <v>40</v>
      </c>
      <c r="E37" s="98"/>
      <c r="F37" s="99" t="s">
        <v>391</v>
      </c>
      <c r="G37" s="103">
        <f>SUM(G38:G39)</f>
        <v>82764000</v>
      </c>
      <c r="H37" s="103">
        <f>SUM(H38:H39)</f>
        <v>82764000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SUM(Q38:Q39)</f>
        <v>82764000</v>
      </c>
      <c r="R37" s="103">
        <f>SUM(R38:R39)</f>
        <v>82764000</v>
      </c>
    </row>
    <row r="38" spans="2:18">
      <c r="B38" s="802"/>
      <c r="C38" s="166"/>
      <c r="E38" s="2">
        <v>401</v>
      </c>
      <c r="F38" s="1" t="s">
        <v>399</v>
      </c>
      <c r="G38" s="4">
        <v>60420000</v>
      </c>
      <c r="H38" s="4">
        <v>60420000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60420000</v>
      </c>
      <c r="R38" s="4">
        <v>60420000</v>
      </c>
    </row>
    <row r="39" spans="2:18" ht="30">
      <c r="B39" s="802"/>
      <c r="C39" s="166"/>
      <c r="D39" s="1"/>
      <c r="E39" s="2">
        <v>402</v>
      </c>
      <c r="F39" s="14" t="s">
        <v>361</v>
      </c>
      <c r="G39" s="4">
        <v>22344000</v>
      </c>
      <c r="H39" s="4">
        <v>22344000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22344000</v>
      </c>
      <c r="R39" s="4">
        <v>22344000</v>
      </c>
    </row>
    <row r="40" spans="2:18">
      <c r="B40" s="802"/>
      <c r="C40" s="162"/>
      <c r="D40" s="99">
        <v>42</v>
      </c>
      <c r="E40" s="99"/>
      <c r="F40" s="99" t="s">
        <v>394</v>
      </c>
      <c r="G40" s="103">
        <f>SUM(G41:G46)</f>
        <v>341530000</v>
      </c>
      <c r="H40" s="103">
        <f>SUM(H41:H46)</f>
        <v>341530000</v>
      </c>
      <c r="I40" s="103">
        <f>SUM(I41:I46)</f>
        <v>37950000</v>
      </c>
      <c r="J40" s="103">
        <f>SUM(J41:J46)</f>
        <v>36501000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SUM(Q41:Q46)</f>
        <v>379480000</v>
      </c>
      <c r="R40" s="103">
        <f>SUM(R41:R46)</f>
        <v>378031000</v>
      </c>
    </row>
    <row r="41" spans="2:18">
      <c r="B41" s="802"/>
      <c r="C41" s="166"/>
      <c r="D41" s="1"/>
      <c r="E41" s="2">
        <v>420</v>
      </c>
      <c r="F41" s="1" t="s">
        <v>400</v>
      </c>
      <c r="G41" s="4">
        <v>200000</v>
      </c>
      <c r="H41" s="4">
        <v>200000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200000</v>
      </c>
      <c r="R41" s="4">
        <v>200000</v>
      </c>
    </row>
    <row r="42" spans="2:18" ht="30">
      <c r="B42" s="802"/>
      <c r="C42" s="166"/>
      <c r="D42" s="1"/>
      <c r="E42" s="2">
        <v>421</v>
      </c>
      <c r="F42" s="14" t="s">
        <v>401</v>
      </c>
      <c r="G42" s="4">
        <v>85000000</v>
      </c>
      <c r="H42" s="4">
        <v>85000000</v>
      </c>
      <c r="I42" s="4">
        <v>10950000</v>
      </c>
      <c r="J42" s="4">
        <v>10678000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95950000</v>
      </c>
      <c r="R42" s="4">
        <v>95678000</v>
      </c>
    </row>
    <row r="43" spans="2:18">
      <c r="B43" s="802"/>
      <c r="C43" s="166"/>
      <c r="D43" s="1"/>
      <c r="E43" s="2">
        <v>423</v>
      </c>
      <c r="F43" s="1" t="s">
        <v>402</v>
      </c>
      <c r="G43" s="4">
        <v>20000000</v>
      </c>
      <c r="H43" s="4">
        <v>20000000</v>
      </c>
      <c r="I43" s="4">
        <v>5000000</v>
      </c>
      <c r="J43" s="4">
        <v>5000000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25000000</v>
      </c>
      <c r="R43" s="4">
        <v>25000000</v>
      </c>
    </row>
    <row r="44" spans="2:18">
      <c r="B44" s="802"/>
      <c r="C44" s="166"/>
      <c r="D44" s="1"/>
      <c r="E44" s="2">
        <v>424</v>
      </c>
      <c r="F44" s="1" t="s">
        <v>403</v>
      </c>
      <c r="G44" s="4">
        <v>230000000</v>
      </c>
      <c r="H44" s="4">
        <v>230000000</v>
      </c>
      <c r="I44" s="4">
        <v>7000000</v>
      </c>
      <c r="J44" s="4">
        <v>7000000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237000000</v>
      </c>
      <c r="R44" s="4">
        <v>237000000</v>
      </c>
    </row>
    <row r="45" spans="2:18">
      <c r="B45" s="802"/>
      <c r="C45" s="166"/>
      <c r="D45" s="1"/>
      <c r="E45" s="2">
        <v>425</v>
      </c>
      <c r="F45" s="1" t="s">
        <v>404</v>
      </c>
      <c r="G45" s="4">
        <v>5000000</v>
      </c>
      <c r="H45" s="4">
        <v>5000000</v>
      </c>
      <c r="I45" s="4">
        <v>10000000</v>
      </c>
      <c r="J45" s="4">
        <v>10000000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15000000</v>
      </c>
      <c r="R45" s="4">
        <v>15000000</v>
      </c>
    </row>
    <row r="46" spans="2:18">
      <c r="B46" s="802"/>
      <c r="C46" s="166"/>
      <c r="D46" s="1"/>
      <c r="E46" s="2">
        <v>426</v>
      </c>
      <c r="F46" s="1" t="s">
        <v>405</v>
      </c>
      <c r="G46" s="4">
        <v>1330000</v>
      </c>
      <c r="H46" s="4">
        <v>1330000</v>
      </c>
      <c r="I46" s="4">
        <v>5000000</v>
      </c>
      <c r="J46" s="4">
        <v>3823000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6330000</v>
      </c>
      <c r="R46" s="4">
        <v>5153000</v>
      </c>
    </row>
    <row r="47" spans="2:18">
      <c r="B47" s="802"/>
      <c r="C47" s="162"/>
      <c r="D47" s="99">
        <v>46</v>
      </c>
      <c r="E47" s="98"/>
      <c r="F47" s="99" t="s">
        <v>396</v>
      </c>
      <c r="G47" s="103">
        <f>SUM(G48:G50)</f>
        <v>35000000</v>
      </c>
      <c r="H47" s="103">
        <f>SUM(H48:H50)</f>
        <v>35000000</v>
      </c>
      <c r="I47" s="103">
        <f>SUM(I48:I50)</f>
        <v>700000</v>
      </c>
      <c r="J47" s="103">
        <f>SUM(J48:J50)</f>
        <v>2149000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SUM(Q48:Q50)</f>
        <v>35700000</v>
      </c>
      <c r="R47" s="103">
        <f>SUM(R48:R50)</f>
        <v>37149000</v>
      </c>
    </row>
    <row r="48" spans="2:18">
      <c r="B48" s="802"/>
      <c r="C48" s="166"/>
      <c r="D48" s="1"/>
      <c r="E48" s="2">
        <v>461</v>
      </c>
      <c r="F48" s="1" t="s">
        <v>413</v>
      </c>
      <c r="G48" s="4">
        <v>35000000</v>
      </c>
      <c r="H48" s="4">
        <v>35000000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35000000</v>
      </c>
      <c r="R48" s="4">
        <v>35000000</v>
      </c>
    </row>
    <row r="49" spans="2:18">
      <c r="B49" s="802"/>
      <c r="C49" s="166"/>
      <c r="D49" s="1"/>
      <c r="E49" s="2">
        <v>464</v>
      </c>
      <c r="F49" s="1" t="s">
        <v>423</v>
      </c>
      <c r="G49" s="4">
        <v>0</v>
      </c>
      <c r="H49" s="4">
        <v>0</v>
      </c>
      <c r="I49" s="4">
        <v>700000</v>
      </c>
      <c r="J49" s="4">
        <v>700000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700000</v>
      </c>
      <c r="R49" s="4">
        <v>700000</v>
      </c>
    </row>
    <row r="50" spans="2:18">
      <c r="B50" s="802"/>
      <c r="C50" s="166"/>
      <c r="D50" s="1"/>
      <c r="E50" s="2">
        <v>465</v>
      </c>
      <c r="F50" s="1" t="s">
        <v>424</v>
      </c>
      <c r="G50" s="4">
        <v>0</v>
      </c>
      <c r="H50" s="4">
        <v>0</v>
      </c>
      <c r="I50" s="4">
        <v>0</v>
      </c>
      <c r="J50" s="4">
        <v>1449000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1449000</v>
      </c>
    </row>
    <row r="51" spans="2:18">
      <c r="B51" s="802"/>
      <c r="C51" s="162"/>
      <c r="D51" s="99">
        <v>48</v>
      </c>
      <c r="E51" s="201"/>
      <c r="F51" s="99" t="s">
        <v>430</v>
      </c>
      <c r="G51" s="103">
        <v>0</v>
      </c>
      <c r="H51" s="103">
        <v>0</v>
      </c>
      <c r="I51" s="103">
        <f>SUM(I52)</f>
        <v>5000000</v>
      </c>
      <c r="J51" s="103">
        <f>SUM(J52)</f>
        <v>5000000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f>SUM(Q52)</f>
        <v>5000000</v>
      </c>
      <c r="R51" s="103">
        <f>SUM(R52)</f>
        <v>5000000</v>
      </c>
    </row>
    <row r="52" spans="2:18">
      <c r="B52" s="802"/>
      <c r="C52" s="166"/>
      <c r="E52" s="2">
        <v>480</v>
      </c>
      <c r="F52" s="1" t="s">
        <v>431</v>
      </c>
      <c r="G52" s="4">
        <v>0</v>
      </c>
      <c r="H52" s="4">
        <v>0</v>
      </c>
      <c r="I52" s="4">
        <v>5000000</v>
      </c>
      <c r="J52" s="4">
        <v>5000000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5000000</v>
      </c>
      <c r="R52" s="4">
        <v>5000000</v>
      </c>
    </row>
    <row r="53" spans="2:18">
      <c r="B53" s="802"/>
      <c r="C53" s="150"/>
      <c r="D53" s="33">
        <v>11</v>
      </c>
      <c r="E53" s="33"/>
      <c r="F53" s="33" t="s">
        <v>856</v>
      </c>
      <c r="G53" s="34">
        <f>SUM(G54+G57)</f>
        <v>79867000</v>
      </c>
      <c r="H53" s="34">
        <f>SUM(H54+H57)</f>
        <v>79867000</v>
      </c>
      <c r="I53" s="34">
        <f>SUM(I54+I57)</f>
        <v>17000000</v>
      </c>
      <c r="J53" s="34">
        <f>SUM(J54+J57)</f>
        <v>17000000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f>SUM(Q54+Q57)</f>
        <v>96867000</v>
      </c>
      <c r="R53" s="34">
        <f>SUM(R54+R57)</f>
        <v>96867000</v>
      </c>
    </row>
    <row r="54" spans="2:18">
      <c r="B54" s="802"/>
      <c r="C54" s="162"/>
      <c r="D54" s="99">
        <v>40</v>
      </c>
      <c r="E54" s="98"/>
      <c r="F54" s="99" t="s">
        <v>391</v>
      </c>
      <c r="G54" s="103">
        <f>SUM(G55:G56)</f>
        <v>18463000</v>
      </c>
      <c r="H54" s="103">
        <f>SUM(H55:H56)</f>
        <v>18463000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SUM(Q55:Q56)</f>
        <v>18463000</v>
      </c>
      <c r="R54" s="103">
        <f>SUM(R55:R56)</f>
        <v>18463000</v>
      </c>
    </row>
    <row r="55" spans="2:18">
      <c r="B55" s="802"/>
      <c r="C55" s="166"/>
      <c r="D55" s="1"/>
      <c r="E55" s="2">
        <v>401</v>
      </c>
      <c r="F55" s="1" t="s">
        <v>399</v>
      </c>
      <c r="G55" s="4">
        <v>13465000</v>
      </c>
      <c r="H55" s="4">
        <v>13465000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13465000</v>
      </c>
      <c r="R55" s="4">
        <v>13465000</v>
      </c>
    </row>
    <row r="56" spans="2:18" ht="30">
      <c r="B56" s="802"/>
      <c r="C56" s="166"/>
      <c r="D56" s="1"/>
      <c r="E56" s="2">
        <v>402</v>
      </c>
      <c r="F56" s="14" t="s">
        <v>361</v>
      </c>
      <c r="G56" s="4">
        <v>4998000</v>
      </c>
      <c r="H56" s="4">
        <v>4998000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4998000</v>
      </c>
      <c r="R56" s="4">
        <v>4998000</v>
      </c>
    </row>
    <row r="57" spans="2:18">
      <c r="B57" s="802"/>
      <c r="C57" s="162"/>
      <c r="D57" s="99">
        <v>42</v>
      </c>
      <c r="E57" s="99"/>
      <c r="F57" s="99" t="s">
        <v>394</v>
      </c>
      <c r="G57" s="103">
        <f>SUM(G58:G61)</f>
        <v>61404000</v>
      </c>
      <c r="H57" s="103">
        <f>SUM(H58:H61)</f>
        <v>61404000</v>
      </c>
      <c r="I57" s="103">
        <f>SUM(I58:I61)</f>
        <v>17000000</v>
      </c>
      <c r="J57" s="103">
        <f>SUM(J58:J61)</f>
        <v>17000000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SUM(Q58:Q61)</f>
        <v>78404000</v>
      </c>
      <c r="R57" s="103">
        <f>SUM(R58:R61)</f>
        <v>78404000</v>
      </c>
    </row>
    <row r="58" spans="2:18">
      <c r="B58" s="802"/>
      <c r="C58" s="166"/>
      <c r="D58" s="1"/>
      <c r="E58" s="2">
        <v>420</v>
      </c>
      <c r="F58" s="1" t="s">
        <v>400</v>
      </c>
      <c r="G58" s="4">
        <v>1000000</v>
      </c>
      <c r="H58" s="4">
        <v>1000000</v>
      </c>
      <c r="I58" s="4">
        <v>2000000</v>
      </c>
      <c r="J58" s="4">
        <v>2000000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3000000</v>
      </c>
      <c r="R58" s="4">
        <v>3000000</v>
      </c>
    </row>
    <row r="59" spans="2:18" ht="30">
      <c r="B59" s="802"/>
      <c r="C59" s="166"/>
      <c r="D59" s="1"/>
      <c r="E59" s="2">
        <v>421</v>
      </c>
      <c r="F59" s="14" t="s">
        <v>401</v>
      </c>
      <c r="G59" s="4">
        <v>18000000</v>
      </c>
      <c r="H59" s="4">
        <v>18000000</v>
      </c>
      <c r="I59" s="4">
        <v>8000000</v>
      </c>
      <c r="J59" s="4">
        <v>8000000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26000000</v>
      </c>
      <c r="R59" s="4">
        <v>26000000</v>
      </c>
    </row>
    <row r="60" spans="2:18">
      <c r="B60" s="802"/>
      <c r="C60" s="166"/>
      <c r="D60" s="1"/>
      <c r="E60" s="2">
        <v>424</v>
      </c>
      <c r="F60" s="1" t="s">
        <v>403</v>
      </c>
      <c r="G60" s="4">
        <v>16604000</v>
      </c>
      <c r="H60" s="4">
        <v>16604000</v>
      </c>
      <c r="I60" s="4">
        <v>7000000</v>
      </c>
      <c r="J60" s="4">
        <v>7000000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23604000</v>
      </c>
      <c r="R60" s="4">
        <v>23604000</v>
      </c>
    </row>
    <row r="61" spans="2:18">
      <c r="B61" s="802"/>
      <c r="C61" s="166"/>
      <c r="E61" s="2">
        <v>425</v>
      </c>
      <c r="F61" s="1" t="s">
        <v>404</v>
      </c>
      <c r="G61" s="4">
        <v>25800000</v>
      </c>
      <c r="H61" s="4">
        <v>25800000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25800000</v>
      </c>
      <c r="R61" s="4">
        <v>25800000</v>
      </c>
    </row>
    <row r="62" spans="2:18" ht="15" customHeight="1">
      <c r="B62" s="802"/>
      <c r="C62" s="150"/>
      <c r="D62" s="33">
        <v>12</v>
      </c>
      <c r="E62" s="252"/>
      <c r="F62" s="33" t="s">
        <v>861</v>
      </c>
      <c r="G62" s="34">
        <f>SUM(G63+G66+G72+G74)</f>
        <v>21763000</v>
      </c>
      <c r="H62" s="34">
        <f>SUM(H63+H66+H72+H74)</f>
        <v>21763000</v>
      </c>
      <c r="I62" s="34">
        <v>0</v>
      </c>
      <c r="J62" s="34">
        <v>0</v>
      </c>
      <c r="K62" s="34">
        <f>SUM(K63+K66+K72+K74)</f>
        <v>30000000</v>
      </c>
      <c r="L62" s="34">
        <f>SUM(L63+L66+L72+L74)</f>
        <v>35000000</v>
      </c>
      <c r="M62" s="34">
        <v>0</v>
      </c>
      <c r="N62" s="34">
        <v>0</v>
      </c>
      <c r="O62" s="34">
        <v>0</v>
      </c>
      <c r="P62" s="34">
        <v>0</v>
      </c>
      <c r="Q62" s="34">
        <f>SUM(Q63+Q66+Q72+Q74)</f>
        <v>51763000</v>
      </c>
      <c r="R62" s="34">
        <f>SUM(R63+R66+R72+R74)</f>
        <v>56763000</v>
      </c>
    </row>
    <row r="63" spans="2:18">
      <c r="B63" s="802"/>
      <c r="C63" s="162"/>
      <c r="D63" s="99">
        <v>40</v>
      </c>
      <c r="E63" s="98"/>
      <c r="F63" s="99" t="s">
        <v>391</v>
      </c>
      <c r="G63" s="103">
        <f>SUM(G64:G65)</f>
        <v>21763000</v>
      </c>
      <c r="H63" s="103">
        <f>SUM(H64:H65)</f>
        <v>21763000</v>
      </c>
      <c r="I63" s="103">
        <v>0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v>0</v>
      </c>
      <c r="P63" s="103">
        <v>0</v>
      </c>
      <c r="Q63" s="103">
        <f>SUM(Q64:Q65)</f>
        <v>21763000</v>
      </c>
      <c r="R63" s="103">
        <f>SUM(R64:R65)</f>
        <v>21763000</v>
      </c>
    </row>
    <row r="64" spans="2:18">
      <c r="B64" s="802"/>
      <c r="C64" s="166"/>
      <c r="D64" s="1"/>
      <c r="E64" s="2">
        <v>401</v>
      </c>
      <c r="F64" s="1" t="s">
        <v>399</v>
      </c>
      <c r="G64" s="4">
        <v>15876000</v>
      </c>
      <c r="H64" s="4">
        <v>15876000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15876000</v>
      </c>
      <c r="R64" s="4">
        <v>15876000</v>
      </c>
    </row>
    <row r="65" spans="2:18" ht="30">
      <c r="B65" s="802"/>
      <c r="C65" s="166"/>
      <c r="D65" s="1"/>
      <c r="E65" s="2">
        <v>402</v>
      </c>
      <c r="F65" s="14" t="s">
        <v>361</v>
      </c>
      <c r="G65" s="4">
        <v>5887000</v>
      </c>
      <c r="H65" s="4">
        <v>5887000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5887000</v>
      </c>
      <c r="R65" s="4">
        <v>5887000</v>
      </c>
    </row>
    <row r="66" spans="2:18">
      <c r="B66" s="802"/>
      <c r="C66" s="162"/>
      <c r="D66" s="99">
        <v>42</v>
      </c>
      <c r="E66" s="99"/>
      <c r="F66" s="99" t="s">
        <v>394</v>
      </c>
      <c r="G66" s="103">
        <v>0</v>
      </c>
      <c r="H66" s="103">
        <v>0</v>
      </c>
      <c r="I66" s="103">
        <v>0</v>
      </c>
      <c r="J66" s="103">
        <v>0</v>
      </c>
      <c r="K66" s="103">
        <f>SUM(K67:K71)</f>
        <v>28800000</v>
      </c>
      <c r="L66" s="103">
        <f>SUM(L67:L71)</f>
        <v>23800000</v>
      </c>
      <c r="M66" s="103">
        <v>0</v>
      </c>
      <c r="N66" s="103">
        <v>0</v>
      </c>
      <c r="O66" s="103">
        <v>0</v>
      </c>
      <c r="P66" s="103">
        <v>0</v>
      </c>
      <c r="Q66" s="103">
        <f>SUM(Q67:Q71)</f>
        <v>28800000</v>
      </c>
      <c r="R66" s="103">
        <f>SUM(R67:R71)</f>
        <v>23800000</v>
      </c>
    </row>
    <row r="67" spans="2:18" ht="30">
      <c r="B67" s="802"/>
      <c r="C67" s="166"/>
      <c r="D67" s="1"/>
      <c r="E67" s="2">
        <v>421</v>
      </c>
      <c r="F67" s="14" t="s">
        <v>401</v>
      </c>
      <c r="G67" s="4">
        <v>0</v>
      </c>
      <c r="H67" s="4">
        <v>0</v>
      </c>
      <c r="I67" s="4">
        <v>0</v>
      </c>
      <c r="J67" s="4">
        <v>0</v>
      </c>
      <c r="K67" s="4">
        <v>2500000</v>
      </c>
      <c r="L67" s="4">
        <v>2500000</v>
      </c>
      <c r="M67" s="4">
        <v>0</v>
      </c>
      <c r="N67" s="4">
        <v>0</v>
      </c>
      <c r="O67" s="4">
        <v>0</v>
      </c>
      <c r="P67" s="4">
        <v>0</v>
      </c>
      <c r="Q67" s="4">
        <v>2500000</v>
      </c>
      <c r="R67" s="4">
        <v>2500000</v>
      </c>
    </row>
    <row r="68" spans="2:18">
      <c r="B68" s="802"/>
      <c r="C68" s="166"/>
      <c r="D68" s="1"/>
      <c r="E68" s="2">
        <v>423</v>
      </c>
      <c r="F68" s="1" t="s">
        <v>402</v>
      </c>
      <c r="G68" s="4">
        <v>0</v>
      </c>
      <c r="H68" s="4">
        <v>0</v>
      </c>
      <c r="I68" s="4">
        <v>0</v>
      </c>
      <c r="J68" s="4">
        <v>0</v>
      </c>
      <c r="K68" s="4">
        <v>23000000</v>
      </c>
      <c r="L68" s="4">
        <v>18000000</v>
      </c>
      <c r="M68" s="4">
        <v>0</v>
      </c>
      <c r="N68" s="4">
        <v>0</v>
      </c>
      <c r="O68" s="4">
        <v>0</v>
      </c>
      <c r="P68" s="4">
        <v>0</v>
      </c>
      <c r="Q68" s="4">
        <v>23000000</v>
      </c>
      <c r="R68" s="4">
        <v>18000000</v>
      </c>
    </row>
    <row r="69" spans="2:18">
      <c r="B69" s="802"/>
      <c r="C69" s="166"/>
      <c r="D69" s="1"/>
      <c r="E69" s="2">
        <v>424</v>
      </c>
      <c r="F69" s="1" t="s">
        <v>403</v>
      </c>
      <c r="G69" s="4">
        <v>0</v>
      </c>
      <c r="H69" s="4">
        <v>0</v>
      </c>
      <c r="I69" s="4">
        <v>0</v>
      </c>
      <c r="J69" s="4">
        <v>0</v>
      </c>
      <c r="K69" s="4">
        <v>900000</v>
      </c>
      <c r="L69" s="4">
        <v>900000</v>
      </c>
      <c r="M69" s="4">
        <v>0</v>
      </c>
      <c r="N69" s="4">
        <v>0</v>
      </c>
      <c r="O69" s="4">
        <v>0</v>
      </c>
      <c r="P69" s="4">
        <v>0</v>
      </c>
      <c r="Q69" s="4">
        <v>900000</v>
      </c>
      <c r="R69" s="4">
        <v>900000</v>
      </c>
    </row>
    <row r="70" spans="2:18">
      <c r="B70" s="802"/>
      <c r="C70" s="166"/>
      <c r="D70" s="1"/>
      <c r="E70" s="2">
        <v>425</v>
      </c>
      <c r="F70" s="1" t="s">
        <v>404</v>
      </c>
      <c r="G70" s="4">
        <v>0</v>
      </c>
      <c r="H70" s="4">
        <v>0</v>
      </c>
      <c r="I70" s="4">
        <v>0</v>
      </c>
      <c r="J70" s="4">
        <v>0</v>
      </c>
      <c r="K70" s="4">
        <v>400000</v>
      </c>
      <c r="L70" s="4">
        <v>400000</v>
      </c>
      <c r="M70" s="4">
        <v>0</v>
      </c>
      <c r="N70" s="4">
        <v>0</v>
      </c>
      <c r="O70" s="4">
        <v>0</v>
      </c>
      <c r="P70" s="4">
        <v>0</v>
      </c>
      <c r="Q70" s="4">
        <v>400000</v>
      </c>
      <c r="R70" s="4">
        <v>400000</v>
      </c>
    </row>
    <row r="71" spans="2:18">
      <c r="B71" s="802"/>
      <c r="C71" s="166"/>
      <c r="E71" s="2">
        <v>426</v>
      </c>
      <c r="F71" s="1" t="s">
        <v>405</v>
      </c>
      <c r="G71" s="4">
        <v>0</v>
      </c>
      <c r="H71" s="4">
        <v>0</v>
      </c>
      <c r="I71" s="4">
        <v>0</v>
      </c>
      <c r="J71" s="4">
        <v>0</v>
      </c>
      <c r="K71" s="4">
        <v>2000000</v>
      </c>
      <c r="L71" s="4">
        <v>2000000</v>
      </c>
      <c r="M71" s="4">
        <v>0</v>
      </c>
      <c r="N71" s="4">
        <v>0</v>
      </c>
      <c r="O71" s="4">
        <v>0</v>
      </c>
      <c r="P71" s="4">
        <v>0</v>
      </c>
      <c r="Q71" s="4">
        <v>2000000</v>
      </c>
      <c r="R71" s="4">
        <v>2000000</v>
      </c>
    </row>
    <row r="72" spans="2:18">
      <c r="B72" s="802"/>
      <c r="C72" s="162"/>
      <c r="D72" s="99">
        <v>46</v>
      </c>
      <c r="E72" s="98"/>
      <c r="F72" s="99" t="s">
        <v>396</v>
      </c>
      <c r="G72" s="103">
        <v>0</v>
      </c>
      <c r="H72" s="103">
        <v>0</v>
      </c>
      <c r="I72" s="103">
        <v>0</v>
      </c>
      <c r="J72" s="103">
        <v>0</v>
      </c>
      <c r="K72" s="103">
        <f>SUM(K73)</f>
        <v>200000</v>
      </c>
      <c r="L72" s="103">
        <f>SUM(L73)</f>
        <v>200000</v>
      </c>
      <c r="M72" s="103">
        <v>0</v>
      </c>
      <c r="N72" s="103">
        <v>0</v>
      </c>
      <c r="O72" s="103">
        <v>0</v>
      </c>
      <c r="P72" s="103">
        <v>0</v>
      </c>
      <c r="Q72" s="103">
        <f>SUM(Q73)</f>
        <v>200000</v>
      </c>
      <c r="R72" s="103">
        <f>SUM(R73)</f>
        <v>200000</v>
      </c>
    </row>
    <row r="73" spans="2:18">
      <c r="B73" s="802"/>
      <c r="C73" s="166"/>
      <c r="E73" s="2">
        <v>464</v>
      </c>
      <c r="F73" s="1" t="s">
        <v>423</v>
      </c>
      <c r="G73" s="4">
        <v>0</v>
      </c>
      <c r="H73" s="4">
        <v>0</v>
      </c>
      <c r="I73" s="4">
        <v>0</v>
      </c>
      <c r="J73" s="4">
        <v>0</v>
      </c>
      <c r="K73" s="4">
        <v>200000</v>
      </c>
      <c r="L73" s="4">
        <v>200000</v>
      </c>
      <c r="M73" s="4">
        <v>0</v>
      </c>
      <c r="N73" s="4">
        <v>0</v>
      </c>
      <c r="O73" s="4">
        <v>0</v>
      </c>
      <c r="P73" s="4">
        <v>0</v>
      </c>
      <c r="Q73" s="4">
        <v>200000</v>
      </c>
      <c r="R73" s="4">
        <v>200000</v>
      </c>
    </row>
    <row r="74" spans="2:18">
      <c r="B74" s="802"/>
      <c r="C74" s="162"/>
      <c r="D74" s="99">
        <v>48</v>
      </c>
      <c r="E74" s="201"/>
      <c r="F74" s="99" t="s">
        <v>430</v>
      </c>
      <c r="G74" s="103">
        <v>0</v>
      </c>
      <c r="H74" s="103">
        <v>0</v>
      </c>
      <c r="I74" s="103">
        <v>0</v>
      </c>
      <c r="J74" s="103">
        <v>0</v>
      </c>
      <c r="K74" s="103">
        <f>SUM(K75:K76)</f>
        <v>1000000</v>
      </c>
      <c r="L74" s="103">
        <f>SUM(L75:L76)</f>
        <v>11000000</v>
      </c>
      <c r="M74" s="103">
        <v>0</v>
      </c>
      <c r="N74" s="103">
        <v>0</v>
      </c>
      <c r="O74" s="103">
        <v>0</v>
      </c>
      <c r="P74" s="103">
        <v>0</v>
      </c>
      <c r="Q74" s="103">
        <f>SUM(Q75:Q76)</f>
        <v>1000000</v>
      </c>
      <c r="R74" s="103">
        <f>SUM(R75:R76)</f>
        <v>11000000</v>
      </c>
    </row>
    <row r="75" spans="2:18">
      <c r="B75" s="802"/>
      <c r="C75" s="166"/>
      <c r="D75" s="1"/>
      <c r="E75" s="2">
        <v>480</v>
      </c>
      <c r="F75" s="1" t="s">
        <v>431</v>
      </c>
      <c r="G75" s="4">
        <v>0</v>
      </c>
      <c r="H75" s="4">
        <v>0</v>
      </c>
      <c r="I75" s="4">
        <v>0</v>
      </c>
      <c r="J75" s="4">
        <v>0</v>
      </c>
      <c r="K75" s="4">
        <v>1000000</v>
      </c>
      <c r="L75" s="4">
        <v>1000000</v>
      </c>
      <c r="M75" s="4">
        <v>0</v>
      </c>
      <c r="N75" s="4">
        <v>0</v>
      </c>
      <c r="O75" s="4">
        <v>0</v>
      </c>
      <c r="P75" s="4">
        <v>0</v>
      </c>
      <c r="Q75" s="4">
        <v>1000000</v>
      </c>
      <c r="R75" s="4">
        <v>1000000</v>
      </c>
    </row>
    <row r="76" spans="2:18" ht="15" customHeight="1">
      <c r="B76" s="802"/>
      <c r="C76" s="141"/>
      <c r="E76" s="2">
        <v>481</v>
      </c>
      <c r="F76" s="1" t="s">
        <v>432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10000000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10000000</v>
      </c>
    </row>
    <row r="77" spans="2:18" ht="39.75" customHeight="1">
      <c r="B77" s="802"/>
      <c r="C77" s="269" t="s">
        <v>1703</v>
      </c>
      <c r="D77" s="33" t="s">
        <v>1704</v>
      </c>
      <c r="E77" s="36" t="s">
        <v>862</v>
      </c>
      <c r="F77" s="36" t="s">
        <v>863</v>
      </c>
      <c r="G77" s="34">
        <f>SUM(G78)</f>
        <v>5000000</v>
      </c>
      <c r="H77" s="34">
        <f>SUM(H78)</f>
        <v>5000000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f>SUM(Q78)</f>
        <v>5000000</v>
      </c>
      <c r="R77" s="34">
        <f>SUM(R78)</f>
        <v>5000000</v>
      </c>
    </row>
    <row r="78" spans="2:18">
      <c r="B78" s="802"/>
      <c r="C78" s="162"/>
      <c r="D78" s="99">
        <v>48</v>
      </c>
      <c r="E78" s="201"/>
      <c r="F78" s="99" t="s">
        <v>430</v>
      </c>
      <c r="G78" s="103">
        <f>SUM(G79:G80)</f>
        <v>5000000</v>
      </c>
      <c r="H78" s="103">
        <f>SUM(H79:H80)</f>
        <v>5000000</v>
      </c>
      <c r="I78" s="103">
        <v>0</v>
      </c>
      <c r="J78" s="103">
        <v>0</v>
      </c>
      <c r="K78" s="103">
        <v>0</v>
      </c>
      <c r="L78" s="103">
        <v>0</v>
      </c>
      <c r="M78" s="103">
        <v>0</v>
      </c>
      <c r="N78" s="103">
        <v>0</v>
      </c>
      <c r="O78" s="103">
        <v>0</v>
      </c>
      <c r="P78" s="103">
        <v>0</v>
      </c>
      <c r="Q78" s="103">
        <f>SUM(Q79:Q80)</f>
        <v>5000000</v>
      </c>
      <c r="R78" s="103">
        <f>SUM(R79:R80)</f>
        <v>5000000</v>
      </c>
    </row>
    <row r="79" spans="2:18">
      <c r="B79" s="802"/>
      <c r="C79" s="166"/>
      <c r="D79" s="1"/>
      <c r="E79" s="2">
        <v>480</v>
      </c>
      <c r="F79" s="1" t="s">
        <v>431</v>
      </c>
      <c r="G79" s="4">
        <v>1500000</v>
      </c>
      <c r="H79" s="4">
        <v>1500000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1500000</v>
      </c>
      <c r="R79" s="4">
        <v>1500000</v>
      </c>
    </row>
    <row r="80" spans="2:18">
      <c r="B80" s="802"/>
      <c r="C80" s="141"/>
      <c r="D80" s="1"/>
      <c r="E80" s="2">
        <v>481</v>
      </c>
      <c r="F80" s="1" t="s">
        <v>432</v>
      </c>
      <c r="G80" s="4">
        <v>3500000</v>
      </c>
      <c r="H80" s="4">
        <v>3500000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3500000</v>
      </c>
      <c r="R80" s="4">
        <v>3500000</v>
      </c>
    </row>
    <row r="81" spans="2:18" ht="45">
      <c r="B81" s="802"/>
      <c r="C81" s="269" t="s">
        <v>1705</v>
      </c>
      <c r="D81" s="349" t="s">
        <v>1706</v>
      </c>
      <c r="E81" s="34"/>
      <c r="F81" s="265" t="s">
        <v>716</v>
      </c>
      <c r="G81" s="34">
        <f>SUM(G82)</f>
        <v>1396331000</v>
      </c>
      <c r="H81" s="34">
        <f>SUM(H82)</f>
        <v>1396331000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f t="shared" ref="Q81:R82" si="5">SUM(Q82)</f>
        <v>1396331000</v>
      </c>
      <c r="R81" s="34">
        <f t="shared" si="5"/>
        <v>1396331000</v>
      </c>
    </row>
    <row r="82" spans="2:18">
      <c r="B82" s="802"/>
      <c r="C82" s="162"/>
      <c r="D82" s="264">
        <v>48</v>
      </c>
      <c r="E82" s="266"/>
      <c r="F82" s="653" t="s">
        <v>430</v>
      </c>
      <c r="G82" s="103">
        <f>SUM(G83)</f>
        <v>1396331000</v>
      </c>
      <c r="H82" s="103">
        <f>SUM(H83)</f>
        <v>1396331000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v>0</v>
      </c>
      <c r="Q82" s="103">
        <f t="shared" si="5"/>
        <v>1396331000</v>
      </c>
      <c r="R82" s="103">
        <f t="shared" si="5"/>
        <v>1396331000</v>
      </c>
    </row>
    <row r="83" spans="2:18">
      <c r="B83" s="802"/>
      <c r="C83" s="141"/>
      <c r="E83" s="2">
        <v>482</v>
      </c>
      <c r="F83" s="4" t="s">
        <v>864</v>
      </c>
      <c r="G83" s="4">
        <v>1396331000</v>
      </c>
      <c r="H83" s="4">
        <v>1396331000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1396331000</v>
      </c>
      <c r="R83" s="4">
        <v>1396331000</v>
      </c>
    </row>
    <row r="84" spans="2:18">
      <c r="B84" s="802"/>
      <c r="C84" s="238">
        <v>2</v>
      </c>
      <c r="D84" s="158"/>
      <c r="E84" s="241"/>
      <c r="F84" s="341" t="s">
        <v>858</v>
      </c>
      <c r="G84" s="102">
        <f>SUM(G85)</f>
        <v>7207000</v>
      </c>
      <c r="H84" s="102">
        <f>SUM(H85)</f>
        <v>7207000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2">
        <f>SUM(Q85)</f>
        <v>7207000</v>
      </c>
      <c r="R84" s="102">
        <f>SUM(R85)</f>
        <v>7207000</v>
      </c>
    </row>
    <row r="85" spans="2:18">
      <c r="B85" s="802"/>
      <c r="C85" s="150"/>
      <c r="D85" s="33">
        <v>20</v>
      </c>
      <c r="E85" s="67"/>
      <c r="F85" s="33" t="s">
        <v>865</v>
      </c>
      <c r="G85" s="34">
        <f>SUM(G86+G93+G95)</f>
        <v>7207000</v>
      </c>
      <c r="H85" s="34">
        <f>SUM(H86+H93+H95)</f>
        <v>7207000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f>SUM(Q86+Q93+Q95)</f>
        <v>7207000</v>
      </c>
      <c r="R85" s="34">
        <f>SUM(R86+R93+R95)</f>
        <v>7207000</v>
      </c>
    </row>
    <row r="86" spans="2:18">
      <c r="B86" s="802"/>
      <c r="C86" s="162"/>
      <c r="D86" s="99">
        <v>42</v>
      </c>
      <c r="E86" s="99"/>
      <c r="F86" s="264" t="s">
        <v>394</v>
      </c>
      <c r="G86" s="103">
        <f>SUM(G87:G92)</f>
        <v>5607000</v>
      </c>
      <c r="H86" s="103">
        <f>SUM(H87:H92)</f>
        <v>5607000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0</v>
      </c>
      <c r="Q86" s="103">
        <f>SUM(Q87:Q92)</f>
        <v>5607000</v>
      </c>
      <c r="R86" s="103">
        <f>SUM(R87:R92)</f>
        <v>5607000</v>
      </c>
    </row>
    <row r="87" spans="2:18">
      <c r="B87" s="802"/>
      <c r="C87" s="166"/>
      <c r="D87" s="1"/>
      <c r="E87" s="2">
        <v>420</v>
      </c>
      <c r="F87" s="219" t="s">
        <v>400</v>
      </c>
      <c r="G87" s="4">
        <v>3394000</v>
      </c>
      <c r="H87" s="4">
        <v>3394000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3394000</v>
      </c>
      <c r="R87" s="4">
        <v>3394000</v>
      </c>
    </row>
    <row r="88" spans="2:18" ht="30">
      <c r="B88" s="802"/>
      <c r="C88" s="166"/>
      <c r="D88" s="1"/>
      <c r="E88" s="2">
        <v>421</v>
      </c>
      <c r="F88" s="220" t="s">
        <v>401</v>
      </c>
      <c r="G88" s="4">
        <v>700000</v>
      </c>
      <c r="H88" s="4">
        <v>700000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700000</v>
      </c>
      <c r="R88" s="4">
        <v>700000</v>
      </c>
    </row>
    <row r="89" spans="2:18">
      <c r="B89" s="802"/>
      <c r="C89" s="166"/>
      <c r="D89" s="1"/>
      <c r="E89" s="2">
        <v>423</v>
      </c>
      <c r="F89" s="219" t="s">
        <v>402</v>
      </c>
      <c r="G89" s="4">
        <v>150000</v>
      </c>
      <c r="H89" s="4">
        <v>150000</v>
      </c>
      <c r="I89" s="4"/>
      <c r="J89" s="4"/>
      <c r="K89" s="4"/>
      <c r="L89" s="4"/>
      <c r="M89" s="4"/>
      <c r="N89" s="4"/>
      <c r="O89" s="4"/>
      <c r="P89" s="4"/>
      <c r="Q89" s="4">
        <v>150000</v>
      </c>
      <c r="R89" s="4">
        <v>150000</v>
      </c>
    </row>
    <row r="90" spans="2:18">
      <c r="B90" s="802"/>
      <c r="C90" s="166"/>
      <c r="D90" s="1"/>
      <c r="E90" s="2">
        <v>424</v>
      </c>
      <c r="F90" s="219" t="s">
        <v>403</v>
      </c>
      <c r="G90" s="4">
        <v>150000</v>
      </c>
      <c r="H90" s="4">
        <v>150000</v>
      </c>
      <c r="I90" s="4"/>
      <c r="J90" s="4"/>
      <c r="K90" s="4"/>
      <c r="L90" s="4"/>
      <c r="M90" s="4"/>
      <c r="N90" s="4"/>
      <c r="O90" s="4"/>
      <c r="P90" s="4"/>
      <c r="Q90" s="4">
        <v>150000</v>
      </c>
      <c r="R90" s="4">
        <v>150000</v>
      </c>
    </row>
    <row r="91" spans="2:18">
      <c r="B91" s="802"/>
      <c r="C91" s="166"/>
      <c r="D91" s="1"/>
      <c r="E91" s="2">
        <v>425</v>
      </c>
      <c r="F91" s="219" t="s">
        <v>404</v>
      </c>
      <c r="G91" s="4">
        <v>300000</v>
      </c>
      <c r="H91" s="4">
        <v>300000</v>
      </c>
      <c r="I91" s="4"/>
      <c r="J91" s="4"/>
      <c r="K91" s="4"/>
      <c r="L91" s="4"/>
      <c r="M91" s="4"/>
      <c r="N91" s="4"/>
      <c r="O91" s="4"/>
      <c r="P91" s="4"/>
      <c r="Q91" s="4">
        <v>300000</v>
      </c>
      <c r="R91" s="4">
        <v>300000</v>
      </c>
    </row>
    <row r="92" spans="2:18">
      <c r="B92" s="802"/>
      <c r="C92" s="166"/>
      <c r="D92" s="1"/>
      <c r="E92" s="2">
        <v>426</v>
      </c>
      <c r="F92" s="219" t="s">
        <v>405</v>
      </c>
      <c r="G92" s="4">
        <v>913000</v>
      </c>
      <c r="H92" s="4">
        <v>913000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913000</v>
      </c>
      <c r="R92" s="4">
        <v>913000</v>
      </c>
    </row>
    <row r="93" spans="2:18">
      <c r="B93" s="802"/>
      <c r="C93" s="162"/>
      <c r="D93" s="99">
        <v>46</v>
      </c>
      <c r="E93" s="98"/>
      <c r="F93" s="264" t="s">
        <v>396</v>
      </c>
      <c r="G93" s="103">
        <f>SUM(G94)</f>
        <v>1300000</v>
      </c>
      <c r="H93" s="103">
        <f>SUM(H94)</f>
        <v>1300000</v>
      </c>
      <c r="I93" s="103">
        <v>0</v>
      </c>
      <c r="J93" s="103">
        <v>0</v>
      </c>
      <c r="K93" s="103">
        <v>0</v>
      </c>
      <c r="L93" s="103">
        <v>0</v>
      </c>
      <c r="M93" s="103">
        <v>0</v>
      </c>
      <c r="N93" s="103">
        <v>0</v>
      </c>
      <c r="O93" s="103">
        <v>0</v>
      </c>
      <c r="P93" s="103">
        <v>0</v>
      </c>
      <c r="Q93" s="103">
        <f>SUM(Q94)</f>
        <v>1300000</v>
      </c>
      <c r="R93" s="103">
        <f>SUM(R94)</f>
        <v>1300000</v>
      </c>
    </row>
    <row r="94" spans="2:18">
      <c r="B94" s="802"/>
      <c r="C94" s="166"/>
      <c r="E94" s="2">
        <v>464</v>
      </c>
      <c r="F94" s="219" t="s">
        <v>423</v>
      </c>
      <c r="G94" s="4">
        <v>1300000</v>
      </c>
      <c r="H94" s="4">
        <v>1300000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1300000</v>
      </c>
      <c r="R94" s="4">
        <v>1300000</v>
      </c>
    </row>
    <row r="95" spans="2:18">
      <c r="B95" s="802"/>
      <c r="C95" s="162"/>
      <c r="D95" s="99">
        <v>48</v>
      </c>
      <c r="E95" s="201"/>
      <c r="F95" s="647" t="s">
        <v>430</v>
      </c>
      <c r="G95" s="103">
        <f>SUM(G96)</f>
        <v>300000</v>
      </c>
      <c r="H95" s="103">
        <f>SUM(H96)</f>
        <v>300000</v>
      </c>
      <c r="I95" s="103">
        <v>0</v>
      </c>
      <c r="J95" s="103">
        <v>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103">
        <v>0</v>
      </c>
      <c r="Q95" s="103">
        <f>SUM(Q96)</f>
        <v>300000</v>
      </c>
      <c r="R95" s="103">
        <f>SUM(R96)</f>
        <v>300000</v>
      </c>
    </row>
    <row r="96" spans="2:18">
      <c r="B96" s="802"/>
      <c r="C96" s="166"/>
      <c r="E96" s="2">
        <v>480</v>
      </c>
      <c r="F96" s="219" t="s">
        <v>431</v>
      </c>
      <c r="G96" s="4">
        <v>300000</v>
      </c>
      <c r="H96" s="4">
        <v>300000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300000</v>
      </c>
      <c r="R96" s="4">
        <v>300000</v>
      </c>
    </row>
    <row r="97" spans="2:18">
      <c r="B97" s="802"/>
      <c r="C97" s="238">
        <v>3</v>
      </c>
      <c r="D97" s="158"/>
      <c r="E97" s="581" t="s">
        <v>862</v>
      </c>
      <c r="F97" s="341" t="s">
        <v>1707</v>
      </c>
      <c r="G97" s="102">
        <f>SUM(G98)</f>
        <v>65038000</v>
      </c>
      <c r="H97" s="102">
        <f>SUM(H98)</f>
        <v>65038000</v>
      </c>
      <c r="I97" s="102">
        <v>0</v>
      </c>
      <c r="J97" s="102">
        <v>0</v>
      </c>
      <c r="K97" s="102">
        <v>0</v>
      </c>
      <c r="L97" s="102">
        <v>0</v>
      </c>
      <c r="M97" s="102">
        <v>0</v>
      </c>
      <c r="N97" s="102">
        <v>0</v>
      </c>
      <c r="O97" s="102">
        <v>0</v>
      </c>
      <c r="P97" s="102">
        <v>0</v>
      </c>
      <c r="Q97" s="102">
        <f>SUM(Q98)</f>
        <v>65038000</v>
      </c>
      <c r="R97" s="102">
        <f>SUM(R98)</f>
        <v>65038000</v>
      </c>
    </row>
    <row r="98" spans="2:18">
      <c r="B98" s="802"/>
      <c r="C98" s="150"/>
      <c r="D98" s="33">
        <v>30</v>
      </c>
      <c r="E98" s="67"/>
      <c r="F98" s="267" t="s">
        <v>866</v>
      </c>
      <c r="G98" s="34">
        <f>SUM(G99+G102)</f>
        <v>65038000</v>
      </c>
      <c r="H98" s="34">
        <f>SUM(H99+H102)</f>
        <v>65038000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f>SUM(Q99+Q102)</f>
        <v>65038000</v>
      </c>
      <c r="R98" s="34">
        <f>SUM(R99+R102)</f>
        <v>65038000</v>
      </c>
    </row>
    <row r="99" spans="2:18">
      <c r="B99" s="802"/>
      <c r="C99" s="162"/>
      <c r="D99" s="99">
        <v>40</v>
      </c>
      <c r="E99" s="98"/>
      <c r="F99" s="264" t="s">
        <v>391</v>
      </c>
      <c r="G99" s="103">
        <f>SUM(G100:G101)</f>
        <v>25970000</v>
      </c>
      <c r="H99" s="103">
        <f>SUM(H100:H101)</f>
        <v>25970000</v>
      </c>
      <c r="I99" s="103">
        <v>0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f>SUM(Q100:Q101)</f>
        <v>25970000</v>
      </c>
      <c r="R99" s="103">
        <f>SUM(R100:R101)</f>
        <v>25970000</v>
      </c>
    </row>
    <row r="100" spans="2:18">
      <c r="B100" s="802"/>
      <c r="C100" s="166"/>
      <c r="D100" s="1"/>
      <c r="E100" s="2">
        <v>401</v>
      </c>
      <c r="F100" s="219" t="s">
        <v>399</v>
      </c>
      <c r="G100" s="4">
        <v>20580000</v>
      </c>
      <c r="H100" s="4">
        <v>20580000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20580000</v>
      </c>
      <c r="R100" s="4">
        <v>20580000</v>
      </c>
    </row>
    <row r="101" spans="2:18" ht="30">
      <c r="B101" s="802"/>
      <c r="C101" s="166"/>
      <c r="E101" s="2">
        <v>402</v>
      </c>
      <c r="F101" s="220" t="s">
        <v>361</v>
      </c>
      <c r="G101" s="4">
        <v>5390000</v>
      </c>
      <c r="H101" s="4">
        <v>5390000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5390000</v>
      </c>
      <c r="R101" s="4">
        <v>5390000</v>
      </c>
    </row>
    <row r="102" spans="2:18">
      <c r="B102" s="802"/>
      <c r="C102" s="162"/>
      <c r="D102" s="99">
        <v>42</v>
      </c>
      <c r="E102" s="99"/>
      <c r="F102" s="264" t="s">
        <v>394</v>
      </c>
      <c r="G102" s="103">
        <f>SUM(G103:G107)</f>
        <v>39068000</v>
      </c>
      <c r="H102" s="103">
        <f>SUM(H103:H107)</f>
        <v>39068000</v>
      </c>
      <c r="I102" s="103">
        <v>0</v>
      </c>
      <c r="J102" s="103">
        <v>0</v>
      </c>
      <c r="K102" s="103">
        <v>0</v>
      </c>
      <c r="L102" s="103">
        <v>0</v>
      </c>
      <c r="M102" s="103">
        <v>0</v>
      </c>
      <c r="N102" s="103">
        <v>0</v>
      </c>
      <c r="O102" s="103">
        <v>0</v>
      </c>
      <c r="P102" s="103">
        <v>0</v>
      </c>
      <c r="Q102" s="103">
        <f>SUM(Q103:Q107)</f>
        <v>39068000</v>
      </c>
      <c r="R102" s="103">
        <f>SUM(R103:R107)</f>
        <v>39068000</v>
      </c>
    </row>
    <row r="103" spans="2:18">
      <c r="B103" s="802"/>
      <c r="C103" s="166"/>
      <c r="D103" s="1"/>
      <c r="E103" s="2">
        <v>420</v>
      </c>
      <c r="F103" s="219" t="s">
        <v>400</v>
      </c>
      <c r="G103" s="4">
        <v>3500000</v>
      </c>
      <c r="H103" s="4">
        <v>3500000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3500000</v>
      </c>
      <c r="R103" s="4">
        <v>3500000</v>
      </c>
    </row>
    <row r="104" spans="2:18" ht="30">
      <c r="B104" s="802"/>
      <c r="C104" s="166"/>
      <c r="D104" s="1"/>
      <c r="E104" s="2">
        <v>421</v>
      </c>
      <c r="F104" s="220" t="s">
        <v>401</v>
      </c>
      <c r="G104" s="4">
        <v>10000000</v>
      </c>
      <c r="H104" s="4">
        <v>10000000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10000000</v>
      </c>
      <c r="R104" s="4">
        <v>10000000</v>
      </c>
    </row>
    <row r="105" spans="2:18">
      <c r="B105" s="802"/>
      <c r="C105" s="166"/>
      <c r="D105" s="1"/>
      <c r="E105" s="2">
        <v>424</v>
      </c>
      <c r="F105" s="219" t="s">
        <v>403</v>
      </c>
      <c r="G105" s="4">
        <v>12000000</v>
      </c>
      <c r="H105" s="4">
        <v>12000000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12000000</v>
      </c>
      <c r="R105" s="4">
        <v>12000000</v>
      </c>
    </row>
    <row r="106" spans="2:18">
      <c r="B106" s="802"/>
      <c r="C106" s="166"/>
      <c r="D106" s="1"/>
      <c r="E106" s="2">
        <v>425</v>
      </c>
      <c r="F106" s="219" t="s">
        <v>404</v>
      </c>
      <c r="G106" s="4">
        <v>9000000</v>
      </c>
      <c r="H106" s="4">
        <v>9000000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9000000</v>
      </c>
      <c r="R106" s="4">
        <v>9000000</v>
      </c>
    </row>
    <row r="107" spans="2:18" ht="15.75" thickBot="1">
      <c r="B107" s="802"/>
      <c r="C107" s="166"/>
      <c r="D107" s="1"/>
      <c r="E107" s="2">
        <v>426</v>
      </c>
      <c r="F107" s="219" t="s">
        <v>405</v>
      </c>
      <c r="G107" s="4">
        <v>4568000</v>
      </c>
      <c r="H107" s="4">
        <v>4568000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4568000</v>
      </c>
      <c r="R107" s="4">
        <v>4568000</v>
      </c>
    </row>
    <row r="108" spans="2:18" ht="35.25" customHeight="1" thickBot="1">
      <c r="B108" s="802"/>
      <c r="C108" s="800" t="s">
        <v>604</v>
      </c>
      <c r="D108" s="806"/>
      <c r="E108" s="766" t="s">
        <v>464</v>
      </c>
      <c r="F108" s="801"/>
      <c r="G108" s="193">
        <f t="shared" ref="G108:L108" si="6">SUM(G97+G84+G35)</f>
        <v>2034500000</v>
      </c>
      <c r="H108" s="164">
        <f t="shared" si="6"/>
        <v>2034500000</v>
      </c>
      <c r="I108" s="164">
        <f t="shared" si="6"/>
        <v>60650000</v>
      </c>
      <c r="J108" s="164">
        <f t="shared" si="6"/>
        <v>60650000</v>
      </c>
      <c r="K108" s="164">
        <f t="shared" si="6"/>
        <v>30000000</v>
      </c>
      <c r="L108" s="164">
        <f t="shared" si="6"/>
        <v>35000000</v>
      </c>
      <c r="M108" s="164">
        <f>SUM(M91+M83+M30)</f>
        <v>0</v>
      </c>
      <c r="N108" s="164">
        <f>SUM(N91+N83+N30)</f>
        <v>0</v>
      </c>
      <c r="O108" s="164">
        <v>0</v>
      </c>
      <c r="P108" s="164">
        <v>0</v>
      </c>
      <c r="Q108" s="164">
        <f>SUM(Q97+Q84+Q35)</f>
        <v>2125150000</v>
      </c>
      <c r="R108" s="165">
        <f>SUM(R97+R84+R35)</f>
        <v>2130150000</v>
      </c>
    </row>
  </sheetData>
  <mergeCells count="15">
    <mergeCell ref="B7:B108"/>
    <mergeCell ref="C108:D108"/>
    <mergeCell ref="E108:F108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C2" sqref="C2"/>
    </sheetView>
  </sheetViews>
  <sheetFormatPr defaultRowHeight="15"/>
  <cols>
    <col min="2" max="2" width="13.42578125" customWidth="1"/>
    <col min="3" max="3" width="17.85546875" customWidth="1"/>
    <col min="4" max="4" width="15.7109375" customWidth="1"/>
    <col min="5" max="5" width="21.5703125" customWidth="1"/>
    <col min="6" max="6" width="39.42578125" customWidth="1"/>
    <col min="7" max="7" width="17.140625" customWidth="1"/>
    <col min="8" max="9" width="15.28515625" customWidth="1"/>
    <col min="10" max="10" width="16.42578125" customWidth="1"/>
    <col min="11" max="11" width="15.7109375" customWidth="1"/>
    <col min="12" max="12" width="15.42578125" customWidth="1"/>
    <col min="13" max="13" width="16.85546875" customWidth="1"/>
    <col min="14" max="14" width="16.140625" customWidth="1"/>
    <col min="15" max="15" width="15.140625" customWidth="1"/>
    <col min="16" max="16" width="14.85546875" customWidth="1"/>
    <col min="17" max="17" width="14.7109375" customWidth="1"/>
    <col min="18" max="18" width="14.85546875" customWidth="1"/>
  </cols>
  <sheetData>
    <row r="2" spans="2:18">
      <c r="B2" s="642" t="s">
        <v>867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37" t="s">
        <v>356</v>
      </c>
      <c r="H5" s="237" t="s">
        <v>444</v>
      </c>
      <c r="I5" s="237" t="s">
        <v>358</v>
      </c>
      <c r="J5" s="237" t="s">
        <v>444</v>
      </c>
      <c r="K5" s="237" t="s">
        <v>356</v>
      </c>
      <c r="L5" s="237" t="s">
        <v>444</v>
      </c>
      <c r="M5" s="237" t="s">
        <v>356</v>
      </c>
      <c r="N5" s="237" t="s">
        <v>444</v>
      </c>
      <c r="O5" s="237" t="s">
        <v>356</v>
      </c>
      <c r="P5" s="237" t="s">
        <v>444</v>
      </c>
      <c r="Q5" s="237" t="s">
        <v>356</v>
      </c>
      <c r="R5" s="237" t="s">
        <v>444</v>
      </c>
    </row>
    <row r="6" spans="2:18">
      <c r="B6" s="243">
        <v>4003</v>
      </c>
      <c r="C6" s="790" t="s">
        <v>867</v>
      </c>
      <c r="D6" s="791"/>
      <c r="E6" s="791"/>
      <c r="F6" s="792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</row>
    <row r="7" spans="2:18">
      <c r="B7" s="802"/>
      <c r="C7" s="150">
        <v>2</v>
      </c>
      <c r="D7" s="33"/>
      <c r="E7" s="33"/>
      <c r="F7" s="33" t="s">
        <v>820</v>
      </c>
      <c r="G7" s="34">
        <f>SUM(G8)</f>
        <v>17863000</v>
      </c>
      <c r="H7" s="34">
        <f>SUM(H8)</f>
        <v>17863000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17863000</v>
      </c>
      <c r="R7" s="34">
        <f>SUM(R8)</f>
        <v>17863000</v>
      </c>
    </row>
    <row r="8" spans="2:18">
      <c r="B8" s="802"/>
      <c r="C8" s="166"/>
      <c r="D8" s="2">
        <v>20</v>
      </c>
      <c r="E8" s="1"/>
      <c r="F8" s="2" t="s">
        <v>820</v>
      </c>
      <c r="G8" s="4">
        <f>SUM(G9+G12+G19+G21)</f>
        <v>17863000</v>
      </c>
      <c r="H8" s="4">
        <f>SUM(H9+H12+H19+H21)</f>
        <v>17863000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f>SUM(Q9+Q12+Q19+Q21)</f>
        <v>17863000</v>
      </c>
      <c r="R8" s="4">
        <f>SUM(R9+R12+R19+R21)</f>
        <v>17863000</v>
      </c>
    </row>
    <row r="9" spans="2:18">
      <c r="B9" s="802"/>
      <c r="C9" s="162"/>
      <c r="D9" s="99">
        <v>40</v>
      </c>
      <c r="E9" s="201"/>
      <c r="F9" s="99" t="s">
        <v>391</v>
      </c>
      <c r="G9" s="103">
        <f>SUM(G10:G11)</f>
        <v>14328000</v>
      </c>
      <c r="H9" s="103">
        <f>SUM(H10:H11)</f>
        <v>14328000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14328000</v>
      </c>
      <c r="R9" s="103">
        <f>SUM(R10:R11)</f>
        <v>14328000</v>
      </c>
    </row>
    <row r="10" spans="2:18">
      <c r="B10" s="802"/>
      <c r="C10" s="166"/>
      <c r="D10" s="1"/>
      <c r="E10" s="2">
        <v>401</v>
      </c>
      <c r="F10" s="1" t="s">
        <v>399</v>
      </c>
      <c r="G10" s="4">
        <v>9850000</v>
      </c>
      <c r="H10" s="4">
        <v>9850000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9850000</v>
      </c>
      <c r="R10" s="4">
        <v>9850000</v>
      </c>
    </row>
    <row r="11" spans="2:18">
      <c r="B11" s="802"/>
      <c r="C11" s="166"/>
      <c r="D11" s="1"/>
      <c r="E11" s="2">
        <v>402</v>
      </c>
      <c r="F11" s="1" t="s">
        <v>361</v>
      </c>
      <c r="G11" s="4">
        <v>4478000</v>
      </c>
      <c r="H11" s="4">
        <v>4478000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4478000</v>
      </c>
      <c r="R11" s="4">
        <v>4478000</v>
      </c>
    </row>
    <row r="12" spans="2:18">
      <c r="B12" s="802"/>
      <c r="C12" s="162"/>
      <c r="D12" s="99">
        <v>42</v>
      </c>
      <c r="E12" s="99"/>
      <c r="F12" s="99" t="s">
        <v>394</v>
      </c>
      <c r="G12" s="103">
        <f>SUM(G13:G18)</f>
        <v>3070000</v>
      </c>
      <c r="H12" s="103">
        <f>SUM(H13:H18)</f>
        <v>3066000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3070000</v>
      </c>
      <c r="R12" s="103">
        <f>SUM(R13:R18)</f>
        <v>3066000</v>
      </c>
    </row>
    <row r="13" spans="2:18">
      <c r="B13" s="802"/>
      <c r="C13" s="166"/>
      <c r="D13" s="578"/>
      <c r="E13" s="2">
        <v>420</v>
      </c>
      <c r="F13" s="1" t="s">
        <v>400</v>
      </c>
      <c r="G13" s="4">
        <v>100000</v>
      </c>
      <c r="H13" s="4">
        <v>100000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100000</v>
      </c>
      <c r="R13" s="4">
        <v>100000</v>
      </c>
    </row>
    <row r="14" spans="2:18" ht="30">
      <c r="B14" s="802"/>
      <c r="C14" s="166"/>
      <c r="D14" s="578"/>
      <c r="E14" s="2">
        <v>421</v>
      </c>
      <c r="F14" s="270" t="s">
        <v>401</v>
      </c>
      <c r="G14" s="4">
        <v>2100000</v>
      </c>
      <c r="H14" s="4">
        <v>2100000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2100000</v>
      </c>
      <c r="R14" s="4">
        <v>2100000</v>
      </c>
    </row>
    <row r="15" spans="2:18">
      <c r="B15" s="802"/>
      <c r="C15" s="166"/>
      <c r="D15" s="578"/>
      <c r="E15" s="2">
        <v>423</v>
      </c>
      <c r="F15" s="1" t="s">
        <v>402</v>
      </c>
      <c r="G15" s="4">
        <v>300000</v>
      </c>
      <c r="H15" s="4">
        <v>300000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300000</v>
      </c>
      <c r="R15" s="4">
        <v>300000</v>
      </c>
    </row>
    <row r="16" spans="2:18">
      <c r="B16" s="802"/>
      <c r="C16" s="166"/>
      <c r="D16" s="578"/>
      <c r="E16" s="2">
        <v>424</v>
      </c>
      <c r="F16" s="1" t="s">
        <v>403</v>
      </c>
      <c r="G16" s="4">
        <v>50000</v>
      </c>
      <c r="H16" s="4">
        <v>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</v>
      </c>
      <c r="R16" s="4">
        <v>50000</v>
      </c>
    </row>
    <row r="17" spans="2:18">
      <c r="B17" s="802"/>
      <c r="C17" s="166"/>
      <c r="D17" s="578"/>
      <c r="E17" s="2">
        <v>425</v>
      </c>
      <c r="F17" s="1" t="s">
        <v>404</v>
      </c>
      <c r="G17" s="4">
        <v>400000</v>
      </c>
      <c r="H17" s="4">
        <v>346000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400000</v>
      </c>
      <c r="R17" s="4">
        <v>346000</v>
      </c>
    </row>
    <row r="18" spans="2:18">
      <c r="B18" s="802"/>
      <c r="C18" s="166"/>
      <c r="D18" s="578"/>
      <c r="E18" s="2">
        <v>426</v>
      </c>
      <c r="F18" s="1" t="s">
        <v>405</v>
      </c>
      <c r="G18" s="4">
        <v>120000</v>
      </c>
      <c r="H18" s="4">
        <v>170000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120000</v>
      </c>
      <c r="R18" s="4">
        <v>170000</v>
      </c>
    </row>
    <row r="19" spans="2:18">
      <c r="B19" s="802"/>
      <c r="C19" s="162"/>
      <c r="D19" s="99">
        <v>46</v>
      </c>
      <c r="E19" s="98"/>
      <c r="F19" s="99" t="s">
        <v>396</v>
      </c>
      <c r="G19" s="103">
        <f>SUM(G20)</f>
        <v>44000</v>
      </c>
      <c r="H19" s="103">
        <f>SUM(H20)</f>
        <v>45000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44000</v>
      </c>
      <c r="R19" s="103">
        <f>SUM(R20)</f>
        <v>45000</v>
      </c>
    </row>
    <row r="20" spans="2:18">
      <c r="B20" s="802"/>
      <c r="C20" s="166"/>
      <c r="E20" s="2">
        <v>464</v>
      </c>
      <c r="F20" s="1" t="s">
        <v>423</v>
      </c>
      <c r="G20" s="4">
        <v>44000</v>
      </c>
      <c r="H20" s="4">
        <v>45000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44000</v>
      </c>
      <c r="R20" s="4">
        <v>45000</v>
      </c>
    </row>
    <row r="21" spans="2:18">
      <c r="B21" s="802"/>
      <c r="C21" s="162"/>
      <c r="D21" s="99">
        <v>48</v>
      </c>
      <c r="E21" s="98"/>
      <c r="F21" s="99" t="s">
        <v>430</v>
      </c>
      <c r="G21" s="103">
        <f>SUM(G22:G24)</f>
        <v>421000</v>
      </c>
      <c r="H21" s="103">
        <f>SUM(H22:H24)</f>
        <v>424000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SUM(Q22:Q24)</f>
        <v>421000</v>
      </c>
      <c r="R21" s="103">
        <f>SUM(R22:R24)</f>
        <v>424000</v>
      </c>
    </row>
    <row r="22" spans="2:18">
      <c r="B22" s="802"/>
      <c r="C22" s="166"/>
      <c r="D22" s="1"/>
      <c r="E22" s="2">
        <v>480</v>
      </c>
      <c r="F22" s="1" t="s">
        <v>431</v>
      </c>
      <c r="G22" s="4">
        <v>350000</v>
      </c>
      <c r="H22" s="4">
        <v>353000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350000</v>
      </c>
      <c r="R22" s="4">
        <v>353000</v>
      </c>
    </row>
    <row r="23" spans="2:18">
      <c r="B23" s="802"/>
      <c r="C23" s="166"/>
      <c r="D23" s="1"/>
      <c r="E23" s="2">
        <v>483</v>
      </c>
      <c r="F23" s="1" t="s">
        <v>434</v>
      </c>
      <c r="G23" s="4">
        <v>36000</v>
      </c>
      <c r="H23" s="4">
        <v>36000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36000</v>
      </c>
      <c r="R23" s="4">
        <v>36000</v>
      </c>
    </row>
    <row r="24" spans="2:18">
      <c r="B24" s="802"/>
      <c r="C24" s="166"/>
      <c r="D24" s="1"/>
      <c r="E24" s="2">
        <v>485</v>
      </c>
      <c r="F24" s="1" t="s">
        <v>436</v>
      </c>
      <c r="G24" s="4">
        <v>35000</v>
      </c>
      <c r="H24" s="4">
        <v>35000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35000</v>
      </c>
      <c r="R24" s="4">
        <v>35000</v>
      </c>
    </row>
    <row r="25" spans="2:18">
      <c r="B25" s="802"/>
      <c r="C25" s="238">
        <v>2</v>
      </c>
      <c r="D25" s="243"/>
      <c r="E25" s="243"/>
      <c r="F25" s="581" t="s">
        <v>820</v>
      </c>
      <c r="G25" s="102">
        <f>SUM(G26)</f>
        <v>17863000</v>
      </c>
      <c r="H25" s="102">
        <f>SUM(H26)</f>
        <v>17863000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f>SUM(Q26)</f>
        <v>17863000</v>
      </c>
      <c r="R25" s="102">
        <f>SUM(R26)</f>
        <v>17863000</v>
      </c>
    </row>
    <row r="26" spans="2:18">
      <c r="B26" s="802"/>
      <c r="C26" s="166"/>
      <c r="D26" s="2">
        <v>20</v>
      </c>
      <c r="E26" s="1"/>
      <c r="F26" s="2" t="s">
        <v>820</v>
      </c>
      <c r="G26" s="4">
        <f>SUM(G27+G30+G37+G39)</f>
        <v>17863000</v>
      </c>
      <c r="H26" s="4">
        <f>SUM(H27+H30+H37+H39)</f>
        <v>17863000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f>SUM(Q27+Q30+Q37+Q39)</f>
        <v>17863000</v>
      </c>
      <c r="R26" s="4">
        <f>SUM(R27+R30+R37+R39)</f>
        <v>17863000</v>
      </c>
    </row>
    <row r="27" spans="2:18">
      <c r="B27" s="802"/>
      <c r="C27" s="162"/>
      <c r="D27" s="99">
        <v>40</v>
      </c>
      <c r="E27" s="201"/>
      <c r="F27" s="99" t="s">
        <v>391</v>
      </c>
      <c r="G27" s="103">
        <f>SUM(G28:G29)</f>
        <v>14328000</v>
      </c>
      <c r="H27" s="103">
        <f>SUM(H28:H29)</f>
        <v>14328000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14328000</v>
      </c>
      <c r="R27" s="103">
        <f>SUM(R28:R29)</f>
        <v>14328000</v>
      </c>
    </row>
    <row r="28" spans="2:18">
      <c r="B28" s="802"/>
      <c r="C28" s="166"/>
      <c r="D28" s="1"/>
      <c r="E28" s="2">
        <v>401</v>
      </c>
      <c r="F28" s="1" t="s">
        <v>399</v>
      </c>
      <c r="G28" s="4">
        <v>9850000</v>
      </c>
      <c r="H28" s="4">
        <v>9850000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9850000</v>
      </c>
      <c r="R28" s="4">
        <v>9850000</v>
      </c>
    </row>
    <row r="29" spans="2:18">
      <c r="B29" s="802"/>
      <c r="C29" s="166"/>
      <c r="E29" s="2">
        <v>402</v>
      </c>
      <c r="F29" s="1" t="s">
        <v>361</v>
      </c>
      <c r="G29" s="4">
        <v>4478000</v>
      </c>
      <c r="H29" s="4">
        <v>4478000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4478000</v>
      </c>
      <c r="R29" s="4">
        <v>4478000</v>
      </c>
    </row>
    <row r="30" spans="2:18">
      <c r="B30" s="802"/>
      <c r="C30" s="162"/>
      <c r="D30" s="99">
        <v>42</v>
      </c>
      <c r="E30" s="99"/>
      <c r="F30" s="99" t="s">
        <v>394</v>
      </c>
      <c r="G30" s="103">
        <f>SUM(G31:G36)</f>
        <v>3070000</v>
      </c>
      <c r="H30" s="103">
        <f>SUM(H31:H36)</f>
        <v>3066000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SUM(Q31:Q36)</f>
        <v>3070000</v>
      </c>
      <c r="R30" s="103">
        <f>SUM(R31:R36)</f>
        <v>3066000</v>
      </c>
    </row>
    <row r="31" spans="2:18">
      <c r="B31" s="802"/>
      <c r="C31" s="166"/>
      <c r="D31" s="1"/>
      <c r="E31" s="2">
        <v>420</v>
      </c>
      <c r="F31" s="1" t="s">
        <v>400</v>
      </c>
      <c r="G31" s="4">
        <v>100000</v>
      </c>
      <c r="H31" s="4">
        <v>100000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100000</v>
      </c>
      <c r="R31" s="4">
        <v>100000</v>
      </c>
    </row>
    <row r="32" spans="2:18" ht="30">
      <c r="B32" s="802"/>
      <c r="C32" s="166"/>
      <c r="D32" s="1"/>
      <c r="E32" s="2">
        <v>421</v>
      </c>
      <c r="F32" s="270" t="s">
        <v>401</v>
      </c>
      <c r="G32" s="4">
        <v>2100000</v>
      </c>
      <c r="H32" s="4">
        <v>2100000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2100000</v>
      </c>
      <c r="R32" s="4">
        <v>2100000</v>
      </c>
    </row>
    <row r="33" spans="2:18">
      <c r="B33" s="802"/>
      <c r="C33" s="166"/>
      <c r="D33" s="1"/>
      <c r="E33" s="2">
        <v>423</v>
      </c>
      <c r="F33" s="1" t="s">
        <v>402</v>
      </c>
      <c r="G33" s="4">
        <v>300000</v>
      </c>
      <c r="H33" s="4">
        <v>300000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300000</v>
      </c>
      <c r="R33" s="4">
        <v>300000</v>
      </c>
    </row>
    <row r="34" spans="2:18">
      <c r="B34" s="802"/>
      <c r="C34" s="166"/>
      <c r="D34" s="1"/>
      <c r="E34" s="2">
        <v>424</v>
      </c>
      <c r="F34" s="1" t="s">
        <v>403</v>
      </c>
      <c r="G34" s="4">
        <v>50000</v>
      </c>
      <c r="H34" s="4">
        <v>50000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50000</v>
      </c>
      <c r="R34" s="4">
        <v>50000</v>
      </c>
    </row>
    <row r="35" spans="2:18">
      <c r="B35" s="802"/>
      <c r="C35" s="166"/>
      <c r="D35" s="1"/>
      <c r="E35" s="2">
        <v>425</v>
      </c>
      <c r="F35" s="1" t="s">
        <v>404</v>
      </c>
      <c r="G35" s="4">
        <v>400000</v>
      </c>
      <c r="H35" s="4">
        <v>346000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400000</v>
      </c>
      <c r="R35" s="4">
        <v>346000</v>
      </c>
    </row>
    <row r="36" spans="2:18">
      <c r="B36" s="802"/>
      <c r="C36" s="166"/>
      <c r="D36" s="1"/>
      <c r="E36" s="2">
        <v>426</v>
      </c>
      <c r="F36" s="1" t="s">
        <v>405</v>
      </c>
      <c r="G36" s="4">
        <v>120000</v>
      </c>
      <c r="H36" s="4">
        <v>170000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120000</v>
      </c>
      <c r="R36" s="4">
        <v>170000</v>
      </c>
    </row>
    <row r="37" spans="2:18">
      <c r="B37" s="802"/>
      <c r="C37" s="162"/>
      <c r="D37" s="99">
        <v>46</v>
      </c>
      <c r="E37" s="98"/>
      <c r="F37" s="99" t="s">
        <v>396</v>
      </c>
      <c r="G37" s="103">
        <f>SUM(G38)</f>
        <v>44000</v>
      </c>
      <c r="H37" s="103">
        <f>SUM(H38)</f>
        <v>45000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SUM(Q38)</f>
        <v>44000</v>
      </c>
      <c r="R37" s="103">
        <f>SUM(R38)</f>
        <v>45000</v>
      </c>
    </row>
    <row r="38" spans="2:18">
      <c r="B38" s="802"/>
      <c r="C38" s="166"/>
      <c r="E38" s="2">
        <v>464</v>
      </c>
      <c r="F38" s="1" t="s">
        <v>423</v>
      </c>
      <c r="G38" s="4">
        <v>44000</v>
      </c>
      <c r="H38" s="4">
        <v>45000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44000</v>
      </c>
      <c r="R38" s="4">
        <v>45000</v>
      </c>
    </row>
    <row r="39" spans="2:18">
      <c r="B39" s="802"/>
      <c r="C39" s="162"/>
      <c r="D39" s="99">
        <v>48</v>
      </c>
      <c r="E39" s="98"/>
      <c r="F39" s="99" t="s">
        <v>430</v>
      </c>
      <c r="G39" s="103">
        <f>SUM(G40:G42)</f>
        <v>421000</v>
      </c>
      <c r="H39" s="103">
        <f>SUM(H40:H42)</f>
        <v>424000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SUM(Q40:Q42)</f>
        <v>421000</v>
      </c>
      <c r="R39" s="103">
        <f>SUM(R40:R42)</f>
        <v>424000</v>
      </c>
    </row>
    <row r="40" spans="2:18">
      <c r="B40" s="802"/>
      <c r="C40" s="166"/>
      <c r="D40" s="1"/>
      <c r="E40" s="2">
        <v>480</v>
      </c>
      <c r="F40" s="1" t="s">
        <v>431</v>
      </c>
      <c r="G40" s="4">
        <v>350000</v>
      </c>
      <c r="H40" s="4">
        <v>353000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350000</v>
      </c>
      <c r="R40" s="4">
        <v>353000</v>
      </c>
    </row>
    <row r="41" spans="2:18">
      <c r="B41" s="802"/>
      <c r="C41" s="166"/>
      <c r="D41" s="1"/>
      <c r="E41" s="2">
        <v>483</v>
      </c>
      <c r="F41" s="1" t="s">
        <v>434</v>
      </c>
      <c r="G41" s="4">
        <v>36000</v>
      </c>
      <c r="H41" s="4">
        <v>36000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36000</v>
      </c>
      <c r="R41" s="4">
        <v>36000</v>
      </c>
    </row>
    <row r="42" spans="2:18" ht="15.75" thickBot="1">
      <c r="B42" s="802"/>
      <c r="C42" s="166"/>
      <c r="D42" s="1"/>
      <c r="E42" s="2">
        <v>485</v>
      </c>
      <c r="F42" s="1" t="s">
        <v>436</v>
      </c>
      <c r="G42" s="4">
        <v>35000</v>
      </c>
      <c r="H42" s="4">
        <v>35000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35000</v>
      </c>
      <c r="R42" s="4">
        <v>35000</v>
      </c>
    </row>
    <row r="43" spans="2:18" ht="19.5" customHeight="1" thickBot="1">
      <c r="B43" s="802"/>
      <c r="C43" s="800" t="s">
        <v>604</v>
      </c>
      <c r="D43" s="806"/>
      <c r="E43" s="766" t="s">
        <v>867</v>
      </c>
      <c r="F43" s="801"/>
      <c r="G43" s="193">
        <f>SUM(G25)</f>
        <v>17863000</v>
      </c>
      <c r="H43" s="164">
        <f>SUM(H25)</f>
        <v>17863000</v>
      </c>
      <c r="I43" s="164">
        <v>0</v>
      </c>
      <c r="J43" s="164">
        <v>0</v>
      </c>
      <c r="K43" s="164">
        <v>0</v>
      </c>
      <c r="L43" s="164">
        <v>0</v>
      </c>
      <c r="M43" s="164">
        <v>0</v>
      </c>
      <c r="N43" s="164">
        <v>0</v>
      </c>
      <c r="O43" s="164">
        <v>0</v>
      </c>
      <c r="P43" s="164">
        <v>0</v>
      </c>
      <c r="Q43" s="164">
        <f>SUM(Q25)</f>
        <v>17863000</v>
      </c>
      <c r="R43" s="165">
        <f>SUM(R25)</f>
        <v>17863000</v>
      </c>
    </row>
  </sheetData>
  <mergeCells count="15">
    <mergeCell ref="C43:D43"/>
    <mergeCell ref="E43:F43"/>
    <mergeCell ref="B7:B43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B2:R41"/>
  <sheetViews>
    <sheetView workbookViewId="0">
      <selection activeCell="C2" sqref="C2"/>
    </sheetView>
  </sheetViews>
  <sheetFormatPr defaultRowHeight="15"/>
  <cols>
    <col min="2" max="2" width="12.7109375" customWidth="1"/>
    <col min="3" max="3" width="15.5703125" customWidth="1"/>
    <col min="4" max="4" width="13.85546875" customWidth="1"/>
    <col min="5" max="5" width="21.85546875" customWidth="1"/>
    <col min="6" max="6" width="33.42578125" customWidth="1"/>
    <col min="7" max="7" width="14.5703125" customWidth="1"/>
    <col min="8" max="8" width="12.85546875" customWidth="1"/>
    <col min="9" max="9" width="13.140625" customWidth="1"/>
    <col min="10" max="10" width="12.85546875" customWidth="1"/>
    <col min="11" max="11" width="13.28515625" customWidth="1"/>
    <col min="12" max="12" width="13.85546875" customWidth="1"/>
    <col min="13" max="13" width="13.7109375" customWidth="1"/>
    <col min="14" max="14" width="14.42578125" customWidth="1"/>
    <col min="15" max="15" width="14.28515625" customWidth="1"/>
    <col min="16" max="16" width="12.85546875" customWidth="1"/>
    <col min="17" max="17" width="13.140625" customWidth="1"/>
    <col min="18" max="18" width="14.42578125" customWidth="1"/>
  </cols>
  <sheetData>
    <row r="2" spans="2:18" ht="15" customHeight="1">
      <c r="B2" s="654" t="s">
        <v>465</v>
      </c>
      <c r="C2" s="655"/>
      <c r="D2" s="655"/>
      <c r="E2" s="656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47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47" t="s">
        <v>356</v>
      </c>
      <c r="H5" s="247" t="s">
        <v>444</v>
      </c>
      <c r="I5" s="247" t="s">
        <v>358</v>
      </c>
      <c r="J5" s="247" t="s">
        <v>444</v>
      </c>
      <c r="K5" s="247" t="s">
        <v>356</v>
      </c>
      <c r="L5" s="247" t="s">
        <v>444</v>
      </c>
      <c r="M5" s="247" t="s">
        <v>356</v>
      </c>
      <c r="N5" s="247" t="s">
        <v>444</v>
      </c>
      <c r="O5" s="247" t="s">
        <v>356</v>
      </c>
      <c r="P5" s="247" t="s">
        <v>444</v>
      </c>
      <c r="Q5" s="247" t="s">
        <v>356</v>
      </c>
      <c r="R5" s="247" t="s">
        <v>444</v>
      </c>
    </row>
    <row r="6" spans="2:18">
      <c r="B6" s="277">
        <v>4006</v>
      </c>
      <c r="C6" s="809" t="s">
        <v>465</v>
      </c>
      <c r="D6" s="809"/>
      <c r="E6" s="809"/>
      <c r="F6" s="809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</row>
    <row r="7" spans="2:18">
      <c r="B7" s="802"/>
      <c r="C7" s="150">
        <v>2</v>
      </c>
      <c r="D7" s="33"/>
      <c r="E7" s="36"/>
      <c r="F7" s="33" t="s">
        <v>868</v>
      </c>
      <c r="G7" s="34">
        <f>SUM(G8)</f>
        <v>125199000</v>
      </c>
      <c r="H7" s="34">
        <f>SUM(H8)</f>
        <v>124199000</v>
      </c>
      <c r="I7" s="34">
        <f>SUM(I8)</f>
        <v>2695000</v>
      </c>
      <c r="J7" s="34">
        <f>SUM(J8)</f>
        <v>2695000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127894000</v>
      </c>
      <c r="R7" s="34">
        <f>SUM(R8)</f>
        <v>126894000</v>
      </c>
    </row>
    <row r="8" spans="2:18">
      <c r="B8" s="802"/>
      <c r="C8" s="166"/>
      <c r="D8" s="2">
        <v>20</v>
      </c>
      <c r="E8" s="1"/>
      <c r="F8" s="2" t="s">
        <v>868</v>
      </c>
      <c r="G8" s="4">
        <f>SUM(G9+G12+G19+G21)</f>
        <v>125199000</v>
      </c>
      <c r="H8" s="4">
        <f>SUM(H9+H12+H19+H21)</f>
        <v>124199000</v>
      </c>
      <c r="I8" s="4">
        <f>SUM(I9+I12+I19+I21)</f>
        <v>2695000</v>
      </c>
      <c r="J8" s="4">
        <f>SUM(J9+J12+J19+J21)</f>
        <v>2695000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f>SUM(Q9+Q12+Q19+Q21)</f>
        <v>127894000</v>
      </c>
      <c r="R8" s="4">
        <f>SUM(R9+R12+R19+R21)</f>
        <v>126894000</v>
      </c>
    </row>
    <row r="9" spans="2:18">
      <c r="B9" s="802"/>
      <c r="C9" s="162"/>
      <c r="D9" s="99">
        <v>40</v>
      </c>
      <c r="E9" s="201"/>
      <c r="F9" s="99" t="s">
        <v>391</v>
      </c>
      <c r="G9" s="103">
        <f>SUM(G10:G11)</f>
        <v>60564000</v>
      </c>
      <c r="H9" s="103">
        <f>SUM(H10:H11)</f>
        <v>59564000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60564000</v>
      </c>
      <c r="R9" s="103">
        <f>SUM(R10:R11)</f>
        <v>59564000</v>
      </c>
    </row>
    <row r="10" spans="2:18">
      <c r="B10" s="802"/>
      <c r="C10" s="166"/>
      <c r="D10" s="1"/>
      <c r="E10" s="2">
        <v>401</v>
      </c>
      <c r="F10" s="1" t="s">
        <v>399</v>
      </c>
      <c r="G10" s="4">
        <v>44212000</v>
      </c>
      <c r="H10" s="4">
        <v>43482000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44212000</v>
      </c>
      <c r="R10" s="4">
        <v>43482000</v>
      </c>
    </row>
    <row r="11" spans="2:18" ht="30">
      <c r="B11" s="802"/>
      <c r="C11" s="166"/>
      <c r="E11" s="2">
        <v>402</v>
      </c>
      <c r="F11" s="14" t="s">
        <v>361</v>
      </c>
      <c r="G11" s="4">
        <v>16352000</v>
      </c>
      <c r="H11" s="4">
        <v>16082000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16352000</v>
      </c>
      <c r="R11" s="4">
        <v>16082000</v>
      </c>
    </row>
    <row r="12" spans="2:18">
      <c r="B12" s="802"/>
      <c r="C12" s="162"/>
      <c r="D12" s="99">
        <v>42</v>
      </c>
      <c r="E12" s="99"/>
      <c r="F12" s="99" t="s">
        <v>394</v>
      </c>
      <c r="G12" s="103">
        <f>SUM(G13:G18)</f>
        <v>64495000</v>
      </c>
      <c r="H12" s="103">
        <f>SUM(H13:H18)</f>
        <v>64495000</v>
      </c>
      <c r="I12" s="103">
        <f>SUM(I13:I18)</f>
        <v>2225000</v>
      </c>
      <c r="J12" s="103">
        <f>SUM(J13:J18)</f>
        <v>2225000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66720000</v>
      </c>
      <c r="R12" s="103">
        <f>SUM(R13:R18)</f>
        <v>66720000</v>
      </c>
    </row>
    <row r="13" spans="2:18">
      <c r="B13" s="802"/>
      <c r="C13" s="166"/>
      <c r="D13" s="1"/>
      <c r="E13" s="2">
        <v>420</v>
      </c>
      <c r="F13" s="1" t="s">
        <v>400</v>
      </c>
      <c r="G13" s="4">
        <v>50000</v>
      </c>
      <c r="H13" s="4">
        <v>50000</v>
      </c>
      <c r="I13" s="4">
        <v>130000</v>
      </c>
      <c r="J13" s="4">
        <v>130000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180000</v>
      </c>
      <c r="R13" s="4">
        <v>180000</v>
      </c>
    </row>
    <row r="14" spans="2:18" ht="30">
      <c r="B14" s="802"/>
      <c r="C14" s="166"/>
      <c r="D14" s="1"/>
      <c r="E14" s="2">
        <v>421</v>
      </c>
      <c r="F14" s="14" t="s">
        <v>401</v>
      </c>
      <c r="G14" s="4">
        <v>3200000</v>
      </c>
      <c r="H14" s="4">
        <v>3200000</v>
      </c>
      <c r="I14" s="4">
        <v>782000</v>
      </c>
      <c r="J14" s="4">
        <v>782000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3982000</v>
      </c>
      <c r="R14" s="4">
        <v>3982000</v>
      </c>
    </row>
    <row r="15" spans="2:18">
      <c r="B15" s="802"/>
      <c r="C15" s="166"/>
      <c r="D15" s="1"/>
      <c r="E15" s="2">
        <v>423</v>
      </c>
      <c r="F15" s="1" t="s">
        <v>402</v>
      </c>
      <c r="G15" s="4">
        <v>700000</v>
      </c>
      <c r="H15" s="4">
        <v>700000</v>
      </c>
      <c r="I15" s="4">
        <v>636000</v>
      </c>
      <c r="J15" s="4">
        <v>636000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1336000</v>
      </c>
      <c r="R15" s="4">
        <v>1336000</v>
      </c>
    </row>
    <row r="16" spans="2:18">
      <c r="B16" s="802"/>
      <c r="C16" s="166"/>
      <c r="D16" s="1"/>
      <c r="E16" s="2">
        <v>424</v>
      </c>
      <c r="F16" s="1" t="s">
        <v>403</v>
      </c>
      <c r="G16" s="4">
        <v>70000</v>
      </c>
      <c r="H16" s="4">
        <v>70000</v>
      </c>
      <c r="I16" s="4">
        <v>252000</v>
      </c>
      <c r="J16" s="4">
        <v>252000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322000</v>
      </c>
      <c r="R16" s="4">
        <v>322000</v>
      </c>
    </row>
    <row r="17" spans="2:18">
      <c r="B17" s="802"/>
      <c r="C17" s="166"/>
      <c r="D17" s="1"/>
      <c r="E17" s="2">
        <v>425</v>
      </c>
      <c r="F17" s="1" t="s">
        <v>404</v>
      </c>
      <c r="G17" s="4">
        <v>275000</v>
      </c>
      <c r="H17" s="4">
        <v>275000</v>
      </c>
      <c r="I17" s="4">
        <v>325000</v>
      </c>
      <c r="J17" s="4">
        <v>325000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600000</v>
      </c>
      <c r="R17" s="4">
        <v>600000</v>
      </c>
    </row>
    <row r="18" spans="2:18">
      <c r="B18" s="802"/>
      <c r="C18" s="166"/>
      <c r="D18" s="1"/>
      <c r="E18" s="2">
        <v>426</v>
      </c>
      <c r="F18" s="1" t="s">
        <v>405</v>
      </c>
      <c r="G18" s="4">
        <v>60200000</v>
      </c>
      <c r="H18" s="4">
        <v>60200000</v>
      </c>
      <c r="I18" s="4">
        <v>100000</v>
      </c>
      <c r="J18" s="4">
        <v>100000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60300000</v>
      </c>
      <c r="R18" s="4">
        <v>60300000</v>
      </c>
    </row>
    <row r="19" spans="2:18">
      <c r="B19" s="802"/>
      <c r="C19" s="162"/>
      <c r="D19" s="99">
        <v>46</v>
      </c>
      <c r="E19" s="98"/>
      <c r="F19" s="314" t="s">
        <v>396</v>
      </c>
      <c r="G19" s="103">
        <v>0</v>
      </c>
      <c r="H19" s="103">
        <v>0</v>
      </c>
      <c r="I19" s="103">
        <f>SUM(I20)</f>
        <v>288000</v>
      </c>
      <c r="J19" s="103">
        <f>SUM(J20)</f>
        <v>288000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288000</v>
      </c>
      <c r="R19" s="103">
        <f>SUM(R20)</f>
        <v>288000</v>
      </c>
    </row>
    <row r="20" spans="2:18">
      <c r="B20" s="802"/>
      <c r="C20" s="166"/>
      <c r="E20" s="2">
        <v>464</v>
      </c>
      <c r="F20" s="1" t="s">
        <v>423</v>
      </c>
      <c r="G20" s="4">
        <v>0</v>
      </c>
      <c r="H20" s="4">
        <v>0</v>
      </c>
      <c r="I20" s="4">
        <v>288000</v>
      </c>
      <c r="J20" s="4">
        <v>288000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288000</v>
      </c>
      <c r="R20" s="4">
        <v>288000</v>
      </c>
    </row>
    <row r="21" spans="2:18">
      <c r="B21" s="802"/>
      <c r="C21" s="162"/>
      <c r="D21" s="99">
        <v>48</v>
      </c>
      <c r="E21" s="98"/>
      <c r="F21" s="99" t="s">
        <v>430</v>
      </c>
      <c r="G21" s="103">
        <f>SUM(G22:G23)</f>
        <v>140000</v>
      </c>
      <c r="H21" s="103">
        <f>SUM(H22:H23)</f>
        <v>140000</v>
      </c>
      <c r="I21" s="103">
        <f>SUM(I22:I23)</f>
        <v>182000</v>
      </c>
      <c r="J21" s="103">
        <f>SUM(J22:J23)</f>
        <v>182000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SUM(Q22:Q23)</f>
        <v>322000</v>
      </c>
      <c r="R21" s="103">
        <f>SUM(R22:R23)</f>
        <v>322000</v>
      </c>
    </row>
    <row r="22" spans="2:18">
      <c r="B22" s="802"/>
      <c r="C22" s="166"/>
      <c r="E22" s="2">
        <v>480</v>
      </c>
      <c r="F22" s="1" t="s">
        <v>431</v>
      </c>
      <c r="G22" s="4">
        <v>90000</v>
      </c>
      <c r="H22" s="4">
        <v>90000</v>
      </c>
      <c r="I22" s="4">
        <v>182000</v>
      </c>
      <c r="J22" s="4">
        <v>182000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272000</v>
      </c>
      <c r="R22" s="4">
        <v>272000</v>
      </c>
    </row>
    <row r="23" spans="2:18" ht="30">
      <c r="B23" s="802"/>
      <c r="C23" s="166"/>
      <c r="D23" s="1"/>
      <c r="E23" s="2">
        <v>485</v>
      </c>
      <c r="F23" s="14" t="s">
        <v>436</v>
      </c>
      <c r="G23" s="4">
        <v>50000</v>
      </c>
      <c r="H23" s="4">
        <v>50000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50000</v>
      </c>
      <c r="R23" s="4">
        <v>50000</v>
      </c>
    </row>
    <row r="24" spans="2:18">
      <c r="B24" s="802"/>
      <c r="C24" s="272">
        <v>2</v>
      </c>
      <c r="D24" s="158"/>
      <c r="E24" s="274"/>
      <c r="F24" s="581" t="s">
        <v>869</v>
      </c>
      <c r="G24" s="102">
        <f>SUM(G25)</f>
        <v>125199000</v>
      </c>
      <c r="H24" s="102">
        <f>SUM(H25)</f>
        <v>124199000</v>
      </c>
      <c r="I24" s="102">
        <f>SUM(I25)</f>
        <v>2695000</v>
      </c>
      <c r="J24" s="102">
        <f>SUM(J25)</f>
        <v>2695000</v>
      </c>
      <c r="K24" s="102">
        <v>0</v>
      </c>
      <c r="L24" s="102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f>SUM(Q25)</f>
        <v>127894000</v>
      </c>
      <c r="R24" s="102">
        <f>SUM(R25)</f>
        <v>126894000</v>
      </c>
    </row>
    <row r="25" spans="2:18">
      <c r="B25" s="802"/>
      <c r="C25" s="280"/>
      <c r="D25" s="273">
        <v>20</v>
      </c>
      <c r="E25" s="273"/>
      <c r="F25" s="276" t="s">
        <v>870</v>
      </c>
      <c r="G25" s="4">
        <f>SUM(G26+G29+G36+G38)</f>
        <v>125199000</v>
      </c>
      <c r="H25" s="4">
        <f>SUM(H26+H29+H36+H38)</f>
        <v>124199000</v>
      </c>
      <c r="I25" s="4">
        <f>SUM(I26+I29+I36+I38)</f>
        <v>2695000</v>
      </c>
      <c r="J25" s="4">
        <f>SUM(J26+J29+J36+J38)</f>
        <v>2695000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f>SUM(Q26+Q29+Q36+Q38)</f>
        <v>127894000</v>
      </c>
      <c r="R25" s="4">
        <f>SUM(R26+R29+R36+R38)</f>
        <v>126894000</v>
      </c>
    </row>
    <row r="26" spans="2:18">
      <c r="B26" s="802"/>
      <c r="C26" s="162"/>
      <c r="D26" s="99">
        <v>40</v>
      </c>
      <c r="E26" s="201"/>
      <c r="F26" s="99" t="s">
        <v>391</v>
      </c>
      <c r="G26" s="103">
        <f>SUM(G27:G28)</f>
        <v>60564000</v>
      </c>
      <c r="H26" s="103">
        <f>SUM(H27:H28)</f>
        <v>59564000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SUM(Q27:Q28)</f>
        <v>60564000</v>
      </c>
      <c r="R26" s="103">
        <f>SUM(R27:R28)</f>
        <v>59564000</v>
      </c>
    </row>
    <row r="27" spans="2:18">
      <c r="B27" s="802"/>
      <c r="C27" s="166"/>
      <c r="D27" s="1"/>
      <c r="E27" s="2">
        <v>401</v>
      </c>
      <c r="F27" s="1" t="s">
        <v>399</v>
      </c>
      <c r="G27" s="4">
        <v>44212000</v>
      </c>
      <c r="H27" s="4">
        <v>43482000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44212000</v>
      </c>
      <c r="R27" s="4">
        <v>43482000</v>
      </c>
    </row>
    <row r="28" spans="2:18" ht="30">
      <c r="B28" s="802"/>
      <c r="C28" s="166"/>
      <c r="E28" s="2">
        <v>402</v>
      </c>
      <c r="F28" s="14" t="s">
        <v>361</v>
      </c>
      <c r="G28" s="4">
        <v>16352000</v>
      </c>
      <c r="H28" s="4">
        <v>16082000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16352000</v>
      </c>
      <c r="R28" s="4">
        <v>16082000</v>
      </c>
    </row>
    <row r="29" spans="2:18">
      <c r="B29" s="802"/>
      <c r="C29" s="162"/>
      <c r="D29" s="99">
        <v>42</v>
      </c>
      <c r="E29" s="99"/>
      <c r="F29" s="99" t="s">
        <v>394</v>
      </c>
      <c r="G29" s="103">
        <f>SUM(G30:G35)</f>
        <v>64495000</v>
      </c>
      <c r="H29" s="103">
        <f>SUM(H30:H35)</f>
        <v>64495000</v>
      </c>
      <c r="I29" s="103">
        <f>SUM(I30:I35)</f>
        <v>2225000</v>
      </c>
      <c r="J29" s="103">
        <f>SUM(J30:J35)</f>
        <v>2225000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SUM(Q30:Q35)</f>
        <v>66720000</v>
      </c>
      <c r="R29" s="103">
        <f>SUM(R30:R35)</f>
        <v>66720000</v>
      </c>
    </row>
    <row r="30" spans="2:18">
      <c r="B30" s="802"/>
      <c r="C30" s="166"/>
      <c r="D30" s="1"/>
      <c r="E30" s="2">
        <v>420</v>
      </c>
      <c r="F30" s="1" t="s">
        <v>400</v>
      </c>
      <c r="G30" s="4">
        <v>50000</v>
      </c>
      <c r="H30" s="4">
        <v>50000</v>
      </c>
      <c r="I30" s="4">
        <v>130000</v>
      </c>
      <c r="J30" s="4">
        <v>130000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180000</v>
      </c>
      <c r="R30" s="4">
        <v>180000</v>
      </c>
    </row>
    <row r="31" spans="2:18" ht="30">
      <c r="B31" s="802"/>
      <c r="C31" s="166"/>
      <c r="D31" s="1"/>
      <c r="E31" s="2">
        <v>421</v>
      </c>
      <c r="F31" s="14" t="s">
        <v>401</v>
      </c>
      <c r="G31" s="4">
        <v>3200000</v>
      </c>
      <c r="H31" s="4">
        <v>3200000</v>
      </c>
      <c r="I31" s="4">
        <v>782000</v>
      </c>
      <c r="J31" s="4">
        <v>782000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3982000</v>
      </c>
      <c r="R31" s="4">
        <v>3982000</v>
      </c>
    </row>
    <row r="32" spans="2:18">
      <c r="B32" s="802"/>
      <c r="C32" s="166"/>
      <c r="D32" s="1"/>
      <c r="E32" s="2">
        <v>423</v>
      </c>
      <c r="F32" s="1" t="s">
        <v>402</v>
      </c>
      <c r="G32" s="4">
        <v>700000</v>
      </c>
      <c r="H32" s="4">
        <v>700000</v>
      </c>
      <c r="I32" s="4">
        <v>636000</v>
      </c>
      <c r="J32" s="4">
        <v>636000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1336000</v>
      </c>
      <c r="R32" s="4">
        <v>1336000</v>
      </c>
    </row>
    <row r="33" spans="2:18">
      <c r="B33" s="802"/>
      <c r="C33" s="166"/>
      <c r="D33" s="1"/>
      <c r="E33" s="2">
        <v>424</v>
      </c>
      <c r="F33" s="1" t="s">
        <v>403</v>
      </c>
      <c r="G33" s="4">
        <v>70000</v>
      </c>
      <c r="H33" s="4">
        <v>70000</v>
      </c>
      <c r="I33" s="4">
        <v>252000</v>
      </c>
      <c r="J33" s="4">
        <v>252000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322000</v>
      </c>
      <c r="R33" s="4">
        <v>322000</v>
      </c>
    </row>
    <row r="34" spans="2:18">
      <c r="B34" s="802"/>
      <c r="C34" s="166"/>
      <c r="D34" s="1"/>
      <c r="E34" s="2">
        <v>425</v>
      </c>
      <c r="F34" s="1" t="s">
        <v>404</v>
      </c>
      <c r="G34" s="4">
        <v>275000</v>
      </c>
      <c r="H34" s="4">
        <v>275000</v>
      </c>
      <c r="I34" s="4">
        <v>325000</v>
      </c>
      <c r="J34" s="4">
        <v>325000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600000</v>
      </c>
      <c r="R34" s="4">
        <v>600000</v>
      </c>
    </row>
    <row r="35" spans="2:18">
      <c r="B35" s="802"/>
      <c r="C35" s="166"/>
      <c r="D35" s="1"/>
      <c r="E35" s="2">
        <v>426</v>
      </c>
      <c r="F35" s="1" t="s">
        <v>405</v>
      </c>
      <c r="G35" s="4">
        <v>60200000</v>
      </c>
      <c r="H35" s="4">
        <v>60200000</v>
      </c>
      <c r="I35" s="4">
        <v>100000</v>
      </c>
      <c r="J35" s="4">
        <v>100000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60300000</v>
      </c>
      <c r="R35" s="4">
        <v>60300000</v>
      </c>
    </row>
    <row r="36" spans="2:18">
      <c r="B36" s="802"/>
      <c r="C36" s="162"/>
      <c r="D36" s="99">
        <v>46</v>
      </c>
      <c r="E36" s="98"/>
      <c r="F36" s="99" t="s">
        <v>396</v>
      </c>
      <c r="G36" s="103">
        <v>0</v>
      </c>
      <c r="H36" s="103">
        <v>0</v>
      </c>
      <c r="I36" s="103">
        <f>SUM(I37)</f>
        <v>288000</v>
      </c>
      <c r="J36" s="103">
        <f>SUM(J37)</f>
        <v>288000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f>SUM(Q37)</f>
        <v>288000</v>
      </c>
      <c r="R36" s="103">
        <f>SUM(R37)</f>
        <v>288000</v>
      </c>
    </row>
    <row r="37" spans="2:18">
      <c r="B37" s="802"/>
      <c r="C37" s="166"/>
      <c r="E37" s="2">
        <v>464</v>
      </c>
      <c r="F37" s="1" t="s">
        <v>423</v>
      </c>
      <c r="G37" s="4">
        <v>0</v>
      </c>
      <c r="H37" s="4">
        <v>0</v>
      </c>
      <c r="I37" s="4">
        <v>288000</v>
      </c>
      <c r="J37" s="4">
        <v>288000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288000</v>
      </c>
      <c r="R37" s="4">
        <v>288000</v>
      </c>
    </row>
    <row r="38" spans="2:18">
      <c r="B38" s="802"/>
      <c r="C38" s="162"/>
      <c r="D38" s="99">
        <v>48</v>
      </c>
      <c r="E38" s="98"/>
      <c r="F38" s="99" t="s">
        <v>430</v>
      </c>
      <c r="G38" s="103">
        <f>SUM(G39:G40)</f>
        <v>140000</v>
      </c>
      <c r="H38" s="103">
        <f>SUM(H39:H40)</f>
        <v>140000</v>
      </c>
      <c r="I38" s="103">
        <f>SUM(I39:I40)</f>
        <v>182000</v>
      </c>
      <c r="J38" s="103">
        <f>SUM(J39:J40)</f>
        <v>182000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SUM(Q39:Q40)</f>
        <v>322000</v>
      </c>
      <c r="R38" s="103">
        <f>SUM(R39:R40)</f>
        <v>322000</v>
      </c>
    </row>
    <row r="39" spans="2:18">
      <c r="B39" s="802"/>
      <c r="C39" s="166"/>
      <c r="D39" s="1"/>
      <c r="E39" s="2">
        <v>480</v>
      </c>
      <c r="F39" s="1" t="s">
        <v>431</v>
      </c>
      <c r="G39" s="4">
        <v>90000</v>
      </c>
      <c r="H39" s="4">
        <v>90000</v>
      </c>
      <c r="I39" s="4">
        <v>182000</v>
      </c>
      <c r="J39" s="4">
        <v>182000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272000</v>
      </c>
      <c r="R39" s="4">
        <v>272000</v>
      </c>
    </row>
    <row r="40" spans="2:18" ht="30.75" thickBot="1">
      <c r="B40" s="802"/>
      <c r="C40" s="166"/>
      <c r="E40" s="2">
        <v>485</v>
      </c>
      <c r="F40" s="14" t="s">
        <v>436</v>
      </c>
      <c r="G40" s="4">
        <v>50000</v>
      </c>
      <c r="H40" s="4">
        <v>50000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50000</v>
      </c>
      <c r="R40" s="4">
        <v>50000</v>
      </c>
    </row>
    <row r="41" spans="2:18" ht="35.25" customHeight="1" thickBot="1">
      <c r="B41" s="802"/>
      <c r="C41" s="800" t="s">
        <v>604</v>
      </c>
      <c r="D41" s="801"/>
      <c r="E41" s="766" t="s">
        <v>465</v>
      </c>
      <c r="F41" s="801"/>
      <c r="G41" s="193">
        <f>SUM(G24)</f>
        <v>125199000</v>
      </c>
      <c r="H41" s="164">
        <f>SUM(H24)</f>
        <v>124199000</v>
      </c>
      <c r="I41" s="164">
        <f>SUM(I24)</f>
        <v>2695000</v>
      </c>
      <c r="J41" s="164">
        <f>SUM(J24)</f>
        <v>2695000</v>
      </c>
      <c r="K41" s="164">
        <v>0</v>
      </c>
      <c r="L41" s="164">
        <v>0</v>
      </c>
      <c r="M41" s="164">
        <v>0</v>
      </c>
      <c r="N41" s="164">
        <v>0</v>
      </c>
      <c r="O41" s="164">
        <v>0</v>
      </c>
      <c r="P41" s="164">
        <v>0</v>
      </c>
      <c r="Q41" s="164">
        <f>SUM(Q24)</f>
        <v>127894000</v>
      </c>
      <c r="R41" s="165">
        <f>SUM(R24)</f>
        <v>126894000</v>
      </c>
    </row>
  </sheetData>
  <mergeCells count="15">
    <mergeCell ref="B7:B41"/>
    <mergeCell ref="C41:D41"/>
    <mergeCell ref="E41:F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C2" sqref="C2"/>
    </sheetView>
  </sheetViews>
  <sheetFormatPr defaultRowHeight="15"/>
  <cols>
    <col min="2" max="2" width="11.7109375" customWidth="1"/>
    <col min="3" max="3" width="13.85546875" customWidth="1"/>
    <col min="4" max="4" width="14.140625" customWidth="1"/>
    <col min="5" max="5" width="21.5703125" customWidth="1"/>
    <col min="6" max="6" width="33.140625" customWidth="1"/>
    <col min="7" max="7" width="15.7109375" customWidth="1"/>
    <col min="8" max="8" width="13.85546875" customWidth="1"/>
    <col min="9" max="9" width="14.28515625" customWidth="1"/>
    <col min="10" max="10" width="14" customWidth="1"/>
    <col min="11" max="11" width="14.28515625" customWidth="1"/>
    <col min="12" max="12" width="15.140625" customWidth="1"/>
    <col min="13" max="13" width="15.42578125" customWidth="1"/>
    <col min="14" max="14" width="13.7109375" customWidth="1"/>
    <col min="15" max="15" width="15" customWidth="1"/>
    <col min="16" max="16" width="14.85546875" customWidth="1"/>
    <col min="17" max="17" width="14.140625" customWidth="1"/>
    <col min="18" max="18" width="14.85546875" customWidth="1"/>
  </cols>
  <sheetData>
    <row r="2" spans="2:18">
      <c r="B2" s="642" t="s">
        <v>871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71" t="s">
        <v>356</v>
      </c>
      <c r="H5" s="271" t="s">
        <v>444</v>
      </c>
      <c r="I5" s="271" t="s">
        <v>358</v>
      </c>
      <c r="J5" s="271" t="s">
        <v>444</v>
      </c>
      <c r="K5" s="271" t="s">
        <v>356</v>
      </c>
      <c r="L5" s="271" t="s">
        <v>444</v>
      </c>
      <c r="M5" s="271" t="s">
        <v>356</v>
      </c>
      <c r="N5" s="271" t="s">
        <v>444</v>
      </c>
      <c r="O5" s="271" t="s">
        <v>356</v>
      </c>
      <c r="P5" s="271" t="s">
        <v>444</v>
      </c>
      <c r="Q5" s="271" t="s">
        <v>356</v>
      </c>
      <c r="R5" s="271" t="s">
        <v>444</v>
      </c>
    </row>
    <row r="6" spans="2:18">
      <c r="B6" s="275">
        <v>4008</v>
      </c>
      <c r="C6" s="797" t="s">
        <v>871</v>
      </c>
      <c r="D6" s="797"/>
      <c r="E6" s="797"/>
      <c r="F6" s="797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6"/>
      <c r="F7" s="33" t="s">
        <v>533</v>
      </c>
      <c r="G7" s="34">
        <f>SUM(G8)</f>
        <v>39489000</v>
      </c>
      <c r="H7" s="34">
        <f>SUM(H8)</f>
        <v>42490000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39489000</v>
      </c>
      <c r="R7" s="34">
        <f>SUM(R8)</f>
        <v>42490000</v>
      </c>
    </row>
    <row r="8" spans="2:18">
      <c r="B8" s="802"/>
      <c r="C8" s="283"/>
      <c r="D8" s="226">
        <v>20</v>
      </c>
      <c r="E8" s="281"/>
      <c r="F8" s="226" t="s">
        <v>820</v>
      </c>
      <c r="G8" s="282">
        <f>SUM(G9+G12+G19+G22)</f>
        <v>39489000</v>
      </c>
      <c r="H8" s="282">
        <f>SUM(H9+H12+H19+H22)</f>
        <v>42490000</v>
      </c>
      <c r="I8" s="282">
        <v>0</v>
      </c>
      <c r="J8" s="282">
        <v>0</v>
      </c>
      <c r="K8" s="282">
        <v>0</v>
      </c>
      <c r="L8" s="282">
        <v>0</v>
      </c>
      <c r="M8" s="282">
        <v>0</v>
      </c>
      <c r="N8" s="282">
        <v>0</v>
      </c>
      <c r="O8" s="282">
        <v>0</v>
      </c>
      <c r="P8" s="282">
        <v>0</v>
      </c>
      <c r="Q8" s="282">
        <f>SUM(Q9+Q12+Q19+Q22)</f>
        <v>39489000</v>
      </c>
      <c r="R8" s="282">
        <f>SUM(R9+R12+R19+R22)</f>
        <v>42490000</v>
      </c>
    </row>
    <row r="9" spans="2:18">
      <c r="B9" s="802"/>
      <c r="C9" s="162"/>
      <c r="D9" s="99">
        <v>40</v>
      </c>
      <c r="E9" s="201"/>
      <c r="F9" s="99" t="s">
        <v>391</v>
      </c>
      <c r="G9" s="103">
        <f>SUM(G10:G11)</f>
        <v>25882000</v>
      </c>
      <c r="H9" s="103">
        <f>SUM(H10:H11)</f>
        <v>28882000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25882000</v>
      </c>
      <c r="R9" s="103">
        <f>SUM(R10:R11)</f>
        <v>28882000</v>
      </c>
    </row>
    <row r="10" spans="2:18">
      <c r="B10" s="802"/>
      <c r="C10" s="166"/>
      <c r="D10" s="1"/>
      <c r="E10" s="2">
        <v>401</v>
      </c>
      <c r="F10" s="1" t="s">
        <v>399</v>
      </c>
      <c r="G10" s="4">
        <v>18889000</v>
      </c>
      <c r="H10" s="4">
        <v>21084000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18889000</v>
      </c>
      <c r="R10" s="4">
        <v>21084000</v>
      </c>
    </row>
    <row r="11" spans="2:18" ht="30">
      <c r="B11" s="802"/>
      <c r="C11" s="166"/>
      <c r="E11" s="2">
        <v>402</v>
      </c>
      <c r="F11" s="14" t="s">
        <v>361</v>
      </c>
      <c r="G11" s="4">
        <v>6993000</v>
      </c>
      <c r="H11" s="4">
        <v>7798000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6993000</v>
      </c>
      <c r="R11" s="4">
        <v>7798000</v>
      </c>
    </row>
    <row r="12" spans="2:18">
      <c r="B12" s="802"/>
      <c r="C12" s="162"/>
      <c r="D12" s="99">
        <v>42</v>
      </c>
      <c r="E12" s="99"/>
      <c r="F12" s="99" t="s">
        <v>394</v>
      </c>
      <c r="G12" s="103">
        <f>SUM(G13:G18)</f>
        <v>8490000</v>
      </c>
      <c r="H12" s="103">
        <f>SUM(H13:H18)</f>
        <v>8114000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8490000</v>
      </c>
      <c r="R12" s="103">
        <f>SUM(R13:R18)</f>
        <v>8114000</v>
      </c>
    </row>
    <row r="13" spans="2:18">
      <c r="B13" s="802"/>
      <c r="C13" s="166"/>
      <c r="D13" s="1"/>
      <c r="E13" s="2">
        <v>420</v>
      </c>
      <c r="F13" s="1" t="s">
        <v>400</v>
      </c>
      <c r="G13" s="4">
        <v>60000</v>
      </c>
      <c r="H13" s="4">
        <v>60000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60000</v>
      </c>
      <c r="R13" s="4">
        <v>60000</v>
      </c>
    </row>
    <row r="14" spans="2:18" ht="30">
      <c r="B14" s="802"/>
      <c r="C14" s="166"/>
      <c r="D14" s="1"/>
      <c r="E14" s="2">
        <v>421</v>
      </c>
      <c r="F14" s="14" t="s">
        <v>401</v>
      </c>
      <c r="G14" s="4">
        <v>4000000</v>
      </c>
      <c r="H14" s="4">
        <v>3710000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4000000</v>
      </c>
      <c r="R14" s="4">
        <v>3710000</v>
      </c>
    </row>
    <row r="15" spans="2:18">
      <c r="B15" s="802"/>
      <c r="C15" s="166"/>
      <c r="D15" s="1"/>
      <c r="E15" s="2">
        <v>423</v>
      </c>
      <c r="F15" s="1" t="s">
        <v>402</v>
      </c>
      <c r="G15" s="4">
        <v>400000</v>
      </c>
      <c r="H15" s="4">
        <v>400000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400000</v>
      </c>
      <c r="R15" s="4">
        <v>400000</v>
      </c>
    </row>
    <row r="16" spans="2:18">
      <c r="B16" s="802"/>
      <c r="C16" s="166"/>
      <c r="D16" s="1"/>
      <c r="E16" s="2">
        <v>424</v>
      </c>
      <c r="F16" s="1" t="s">
        <v>403</v>
      </c>
      <c r="G16" s="4">
        <v>1490000</v>
      </c>
      <c r="H16" s="4">
        <v>1529000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1490000</v>
      </c>
      <c r="R16" s="4">
        <v>1529000</v>
      </c>
    </row>
    <row r="17" spans="2:18">
      <c r="B17" s="802"/>
      <c r="C17" s="166"/>
      <c r="D17" s="1"/>
      <c r="E17" s="2">
        <v>425</v>
      </c>
      <c r="F17" s="1" t="s">
        <v>404</v>
      </c>
      <c r="G17" s="4">
        <v>1920000</v>
      </c>
      <c r="H17" s="4">
        <v>1795000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1920000</v>
      </c>
      <c r="R17" s="4">
        <v>1795000</v>
      </c>
    </row>
    <row r="18" spans="2:18">
      <c r="B18" s="802"/>
      <c r="C18" s="166"/>
      <c r="D18" s="1"/>
      <c r="E18" s="2">
        <v>426</v>
      </c>
      <c r="F18" s="1" t="s">
        <v>405</v>
      </c>
      <c r="G18" s="4">
        <v>620000</v>
      </c>
      <c r="H18" s="4">
        <v>620000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620000</v>
      </c>
      <c r="R18" s="4">
        <v>620000</v>
      </c>
    </row>
    <row r="19" spans="2:18">
      <c r="B19" s="802"/>
      <c r="C19" s="162"/>
      <c r="D19" s="99">
        <v>46</v>
      </c>
      <c r="E19" s="98"/>
      <c r="F19" s="99" t="s">
        <v>396</v>
      </c>
      <c r="G19" s="103">
        <v>0</v>
      </c>
      <c r="H19" s="103">
        <f>SUM(H20:H21)</f>
        <v>92000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3">
        <f>SUM(R20:R21)</f>
        <v>92000</v>
      </c>
    </row>
    <row r="20" spans="2:18">
      <c r="B20" s="802"/>
      <c r="C20" s="166"/>
      <c r="E20" s="2">
        <v>464</v>
      </c>
      <c r="F20" s="1" t="s">
        <v>423</v>
      </c>
      <c r="G20" s="4">
        <v>0</v>
      </c>
      <c r="H20" s="4">
        <v>30000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30000</v>
      </c>
    </row>
    <row r="21" spans="2:18">
      <c r="B21" s="802"/>
      <c r="C21" s="166"/>
      <c r="D21" s="1"/>
      <c r="E21" s="2">
        <v>465</v>
      </c>
      <c r="F21" s="1" t="s">
        <v>424</v>
      </c>
      <c r="G21" s="4">
        <v>0</v>
      </c>
      <c r="H21" s="4">
        <v>62000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62000</v>
      </c>
    </row>
    <row r="22" spans="2:18">
      <c r="B22" s="802"/>
      <c r="C22" s="162"/>
      <c r="D22" s="99">
        <v>48</v>
      </c>
      <c r="E22" s="96"/>
      <c r="F22" s="99" t="s">
        <v>430</v>
      </c>
      <c r="G22" s="103">
        <f>SUM(G23:G25)</f>
        <v>5117000</v>
      </c>
      <c r="H22" s="103">
        <f>SUM(H23:H25)</f>
        <v>5402000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SUM(Q23:Q25)</f>
        <v>5117000</v>
      </c>
      <c r="R22" s="103">
        <f>SUM(R23:R25)</f>
        <v>5402000</v>
      </c>
    </row>
    <row r="23" spans="2:18">
      <c r="B23" s="802"/>
      <c r="C23" s="166"/>
      <c r="D23" s="1"/>
      <c r="E23" s="2">
        <v>480</v>
      </c>
      <c r="F23" s="1" t="s">
        <v>431</v>
      </c>
      <c r="G23" s="4">
        <v>3300000</v>
      </c>
      <c r="H23" s="4">
        <v>3365000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3300000</v>
      </c>
      <c r="R23" s="4">
        <v>3365000</v>
      </c>
    </row>
    <row r="24" spans="2:18">
      <c r="B24" s="802"/>
      <c r="C24" s="166"/>
      <c r="D24" s="1"/>
      <c r="E24" s="2">
        <v>483</v>
      </c>
      <c r="F24" s="1" t="s">
        <v>434</v>
      </c>
      <c r="G24" s="4">
        <v>17000</v>
      </c>
      <c r="H24" s="4">
        <v>237000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17000</v>
      </c>
      <c r="R24" s="4">
        <v>237000</v>
      </c>
    </row>
    <row r="25" spans="2:18" ht="30">
      <c r="B25" s="802"/>
      <c r="C25" s="166"/>
      <c r="D25" s="1"/>
      <c r="E25" s="2">
        <v>485</v>
      </c>
      <c r="F25" s="14" t="s">
        <v>436</v>
      </c>
      <c r="G25" s="4">
        <v>1800000</v>
      </c>
      <c r="H25" s="4">
        <v>1800000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1800000</v>
      </c>
      <c r="R25" s="4">
        <v>1800000</v>
      </c>
    </row>
    <row r="26" spans="2:18">
      <c r="B26" s="802"/>
      <c r="C26" s="272">
        <v>2</v>
      </c>
      <c r="D26" s="581"/>
      <c r="E26" s="274"/>
      <c r="F26" s="579" t="s">
        <v>533</v>
      </c>
      <c r="G26" s="102">
        <f>SUM(G27)</f>
        <v>39489000</v>
      </c>
      <c r="H26" s="102">
        <f>SUM(H27)</f>
        <v>42490000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f>SUM(Q27)</f>
        <v>39489000</v>
      </c>
      <c r="R26" s="102">
        <f>SUM(R27)</f>
        <v>42490000</v>
      </c>
    </row>
    <row r="27" spans="2:18">
      <c r="B27" s="802"/>
      <c r="C27" s="283"/>
      <c r="D27" s="226">
        <v>20</v>
      </c>
      <c r="E27" s="281"/>
      <c r="F27" s="226" t="s">
        <v>820</v>
      </c>
      <c r="G27" s="282">
        <f>SUM(G28+G31+G38+G41)</f>
        <v>39489000</v>
      </c>
      <c r="H27" s="282">
        <f>SUM(H28+H31+H38+H41)</f>
        <v>42490000</v>
      </c>
      <c r="I27" s="282">
        <v>0</v>
      </c>
      <c r="J27" s="282">
        <v>0</v>
      </c>
      <c r="K27" s="282">
        <v>0</v>
      </c>
      <c r="L27" s="282">
        <v>0</v>
      </c>
      <c r="M27" s="282">
        <v>0</v>
      </c>
      <c r="N27" s="282">
        <v>0</v>
      </c>
      <c r="O27" s="282">
        <v>0</v>
      </c>
      <c r="P27" s="282">
        <v>0</v>
      </c>
      <c r="Q27" s="282">
        <f>SUM(Q28+Q31+Q38+Q41)</f>
        <v>39489000</v>
      </c>
      <c r="R27" s="282">
        <f>SUM(R28+R31+R38+R41)</f>
        <v>42490000</v>
      </c>
    </row>
    <row r="28" spans="2:18">
      <c r="B28" s="802"/>
      <c r="C28" s="162"/>
      <c r="D28" s="99">
        <v>40</v>
      </c>
      <c r="E28" s="201"/>
      <c r="F28" s="99" t="s">
        <v>391</v>
      </c>
      <c r="G28" s="103">
        <f>SUM(G29:G30)</f>
        <v>25882000</v>
      </c>
      <c r="H28" s="103">
        <f>SUM(H29:H30)</f>
        <v>28882000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SUM(Q29:Q30)</f>
        <v>25882000</v>
      </c>
      <c r="R28" s="103">
        <f>SUM(R29:R30)</f>
        <v>28882000</v>
      </c>
    </row>
    <row r="29" spans="2:18">
      <c r="B29" s="802"/>
      <c r="C29" s="166"/>
      <c r="D29" s="1"/>
      <c r="E29" s="2">
        <v>401</v>
      </c>
      <c r="F29" s="1" t="s">
        <v>399</v>
      </c>
      <c r="G29" s="4">
        <v>18889000</v>
      </c>
      <c r="H29" s="4">
        <v>21084000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18889000</v>
      </c>
      <c r="R29" s="4">
        <v>21084000</v>
      </c>
    </row>
    <row r="30" spans="2:18" ht="30">
      <c r="B30" s="802"/>
      <c r="C30" s="166"/>
      <c r="E30" s="2">
        <v>402</v>
      </c>
      <c r="F30" s="14" t="s">
        <v>361</v>
      </c>
      <c r="G30" s="4">
        <v>6993000</v>
      </c>
      <c r="H30" s="4">
        <v>7798000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6993000</v>
      </c>
      <c r="R30" s="4">
        <v>7798000</v>
      </c>
    </row>
    <row r="31" spans="2:18">
      <c r="B31" s="802"/>
      <c r="C31" s="162"/>
      <c r="D31" s="99">
        <v>42</v>
      </c>
      <c r="E31" s="99"/>
      <c r="F31" s="99" t="s">
        <v>394</v>
      </c>
      <c r="G31" s="103">
        <f>SUM(G32:G37)</f>
        <v>8490000</v>
      </c>
      <c r="H31" s="103">
        <f>SUM(H32:H37)</f>
        <v>8114000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8490000</v>
      </c>
      <c r="R31" s="103">
        <f>SUM(R32:R37)</f>
        <v>8114000</v>
      </c>
    </row>
    <row r="32" spans="2:18">
      <c r="B32" s="802"/>
      <c r="C32" s="166"/>
      <c r="D32" s="1"/>
      <c r="E32" s="2">
        <v>420</v>
      </c>
      <c r="F32" s="1" t="s">
        <v>400</v>
      </c>
      <c r="G32" s="4">
        <v>60000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60000</v>
      </c>
      <c r="R32" s="4">
        <v>60000</v>
      </c>
    </row>
    <row r="33" spans="2:18" ht="30">
      <c r="B33" s="802"/>
      <c r="C33" s="166"/>
      <c r="D33" s="1"/>
      <c r="E33" s="2">
        <v>421</v>
      </c>
      <c r="F33" s="14" t="s">
        <v>401</v>
      </c>
      <c r="G33" s="4">
        <v>4000000</v>
      </c>
      <c r="H33" s="4">
        <v>3710000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4000000</v>
      </c>
      <c r="R33" s="4">
        <v>3710000</v>
      </c>
    </row>
    <row r="34" spans="2:18">
      <c r="B34" s="802"/>
      <c r="C34" s="166"/>
      <c r="D34" s="1"/>
      <c r="E34" s="2">
        <v>423</v>
      </c>
      <c r="F34" s="1" t="s">
        <v>402</v>
      </c>
      <c r="G34" s="4">
        <v>400000</v>
      </c>
      <c r="H34" s="4">
        <v>400000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400000</v>
      </c>
      <c r="R34" s="4">
        <v>400000</v>
      </c>
    </row>
    <row r="35" spans="2:18">
      <c r="B35" s="802"/>
      <c r="C35" s="166"/>
      <c r="D35" s="1"/>
      <c r="E35" s="2">
        <v>424</v>
      </c>
      <c r="F35" s="1" t="s">
        <v>403</v>
      </c>
      <c r="G35" s="4">
        <v>1490000</v>
      </c>
      <c r="H35" s="4">
        <v>1529000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1490000</v>
      </c>
      <c r="R35" s="4">
        <v>1529000</v>
      </c>
    </row>
    <row r="36" spans="2:18">
      <c r="B36" s="802"/>
      <c r="C36" s="166"/>
      <c r="D36" s="1"/>
      <c r="E36" s="2">
        <v>425</v>
      </c>
      <c r="F36" s="1" t="s">
        <v>404</v>
      </c>
      <c r="G36" s="4">
        <v>1920000</v>
      </c>
      <c r="H36" s="4">
        <v>1795000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1920000</v>
      </c>
      <c r="R36" s="4">
        <v>1795000</v>
      </c>
    </row>
    <row r="37" spans="2:18">
      <c r="B37" s="802"/>
      <c r="C37" s="166"/>
      <c r="E37" s="2">
        <v>426</v>
      </c>
      <c r="F37" s="1" t="s">
        <v>405</v>
      </c>
      <c r="G37" s="4">
        <v>620000</v>
      </c>
      <c r="H37" s="4">
        <v>620000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620000</v>
      </c>
      <c r="R37" s="4">
        <v>620000</v>
      </c>
    </row>
    <row r="38" spans="2:18">
      <c r="B38" s="802"/>
      <c r="C38" s="162"/>
      <c r="D38" s="99">
        <v>46</v>
      </c>
      <c r="E38" s="98"/>
      <c r="F38" s="99" t="s">
        <v>396</v>
      </c>
      <c r="G38" s="103">
        <v>0</v>
      </c>
      <c r="H38" s="103">
        <f>SUM(H39:H40)</f>
        <v>92000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f>SUM(R39:R40)</f>
        <v>92000</v>
      </c>
    </row>
    <row r="39" spans="2:18">
      <c r="B39" s="802"/>
      <c r="C39" s="166"/>
      <c r="D39" s="1"/>
      <c r="E39" s="2">
        <v>464</v>
      </c>
      <c r="F39" s="1" t="s">
        <v>423</v>
      </c>
      <c r="G39" s="4">
        <v>0</v>
      </c>
      <c r="H39" s="4">
        <v>30000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30000</v>
      </c>
    </row>
    <row r="40" spans="2:18">
      <c r="B40" s="802"/>
      <c r="C40" s="166"/>
      <c r="E40" s="2">
        <v>465</v>
      </c>
      <c r="F40" s="1" t="s">
        <v>424</v>
      </c>
      <c r="G40" s="4">
        <v>0</v>
      </c>
      <c r="H40" s="4">
        <v>62000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62000</v>
      </c>
    </row>
    <row r="41" spans="2:18">
      <c r="B41" s="802"/>
      <c r="C41" s="162"/>
      <c r="D41" s="99">
        <v>48</v>
      </c>
      <c r="E41" s="96"/>
      <c r="F41" s="99" t="s">
        <v>430</v>
      </c>
      <c r="G41" s="103">
        <f>SUM(G42:G44)</f>
        <v>5117000</v>
      </c>
      <c r="H41" s="103">
        <f>SUM(H42:H44)</f>
        <v>5402000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SUM(Q42:Q44)</f>
        <v>5117000</v>
      </c>
      <c r="R41" s="103">
        <f>SUM(R42:R44)</f>
        <v>5402000</v>
      </c>
    </row>
    <row r="42" spans="2:18">
      <c r="B42" s="802"/>
      <c r="C42" s="166"/>
      <c r="D42" s="1"/>
      <c r="E42" s="2">
        <v>480</v>
      </c>
      <c r="F42" s="1" t="s">
        <v>431</v>
      </c>
      <c r="G42" s="4">
        <v>3300000</v>
      </c>
      <c r="H42" s="4">
        <v>3365000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3300000</v>
      </c>
      <c r="R42" s="4">
        <v>3365000</v>
      </c>
    </row>
    <row r="43" spans="2:18">
      <c r="B43" s="802"/>
      <c r="C43" s="166"/>
      <c r="D43" s="1"/>
      <c r="E43" s="2">
        <v>483</v>
      </c>
      <c r="F43" s="1" t="s">
        <v>434</v>
      </c>
      <c r="G43" s="4">
        <v>17000</v>
      </c>
      <c r="H43" s="4">
        <v>237000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17000</v>
      </c>
      <c r="R43" s="4">
        <v>237000</v>
      </c>
    </row>
    <row r="44" spans="2:18" ht="30.75" thickBot="1">
      <c r="B44" s="802"/>
      <c r="C44" s="166"/>
      <c r="D44" s="1"/>
      <c r="E44" s="2">
        <v>485</v>
      </c>
      <c r="F44" s="14" t="s">
        <v>436</v>
      </c>
      <c r="G44" s="4">
        <v>1800000</v>
      </c>
      <c r="H44" s="4">
        <v>1800000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1800000</v>
      </c>
      <c r="R44" s="4">
        <v>1800000</v>
      </c>
    </row>
    <row r="45" spans="2:18" ht="15.75" thickBot="1">
      <c r="B45" s="802"/>
      <c r="C45" s="800" t="s">
        <v>604</v>
      </c>
      <c r="D45" s="806"/>
      <c r="E45" s="766" t="s">
        <v>465</v>
      </c>
      <c r="F45" s="801"/>
      <c r="G45" s="193">
        <f>SUM(G26)</f>
        <v>39489000</v>
      </c>
      <c r="H45" s="164">
        <f>SUM(H26)</f>
        <v>42490000</v>
      </c>
      <c r="I45" s="164">
        <f>SUM(I28)</f>
        <v>0</v>
      </c>
      <c r="J45" s="164">
        <f>SUM(J28)</f>
        <v>0</v>
      </c>
      <c r="K45" s="164">
        <v>0</v>
      </c>
      <c r="L45" s="164">
        <v>0</v>
      </c>
      <c r="M45" s="164">
        <v>0</v>
      </c>
      <c r="N45" s="164">
        <v>0</v>
      </c>
      <c r="O45" s="164">
        <v>0</v>
      </c>
      <c r="P45" s="164">
        <v>0</v>
      </c>
      <c r="Q45" s="164">
        <f>SUM(Q26)</f>
        <v>39489000</v>
      </c>
      <c r="R45" s="165">
        <f>SUM(R26)</f>
        <v>42490000</v>
      </c>
    </row>
  </sheetData>
  <mergeCells count="15">
    <mergeCell ref="B7:B45"/>
    <mergeCell ref="C45:D45"/>
    <mergeCell ref="E45:F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B1:Y79"/>
  <sheetViews>
    <sheetView workbookViewId="0">
      <selection activeCell="C70" sqref="C70"/>
    </sheetView>
  </sheetViews>
  <sheetFormatPr defaultRowHeight="15"/>
  <cols>
    <col min="2" max="2" width="12.85546875" customWidth="1"/>
    <col min="3" max="3" width="16" customWidth="1"/>
    <col min="4" max="4" width="13.5703125" customWidth="1"/>
    <col min="5" max="5" width="22.7109375" customWidth="1"/>
    <col min="6" max="6" width="39" customWidth="1"/>
    <col min="7" max="7" width="14.5703125" customWidth="1"/>
    <col min="8" max="9" width="12.42578125" customWidth="1"/>
    <col min="10" max="10" width="12" customWidth="1"/>
    <col min="11" max="11" width="14.85546875" customWidth="1"/>
    <col min="12" max="13" width="13.5703125" customWidth="1"/>
    <col min="14" max="14" width="13.140625" customWidth="1"/>
    <col min="15" max="15" width="13" customWidth="1"/>
    <col min="16" max="16" width="12.7109375" customWidth="1"/>
    <col min="17" max="17" width="14" customWidth="1"/>
    <col min="18" max="18" width="13.42578125" customWidth="1"/>
  </cols>
  <sheetData>
    <row r="1" spans="2:18" ht="15.75" thickBot="1"/>
    <row r="2" spans="2:18" ht="15" customHeight="1">
      <c r="B2" s="657" t="s">
        <v>466</v>
      </c>
      <c r="C2" s="658"/>
      <c r="D2" s="658"/>
      <c r="E2" s="659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700"/>
      <c r="D5" s="700"/>
      <c r="E5" s="700"/>
      <c r="F5" s="703"/>
      <c r="G5" s="271" t="s">
        <v>356</v>
      </c>
      <c r="H5" s="271" t="s">
        <v>444</v>
      </c>
      <c r="I5" s="271" t="s">
        <v>358</v>
      </c>
      <c r="J5" s="271" t="s">
        <v>444</v>
      </c>
      <c r="K5" s="271" t="s">
        <v>356</v>
      </c>
      <c r="L5" s="271" t="s">
        <v>444</v>
      </c>
      <c r="M5" s="271" t="s">
        <v>356</v>
      </c>
      <c r="N5" s="271" t="s">
        <v>444</v>
      </c>
      <c r="O5" s="271" t="s">
        <v>356</v>
      </c>
      <c r="P5" s="271" t="s">
        <v>444</v>
      </c>
      <c r="Q5" s="271" t="s">
        <v>356</v>
      </c>
      <c r="R5" s="271" t="s">
        <v>444</v>
      </c>
    </row>
    <row r="6" spans="2:18" ht="15.75" thickBot="1">
      <c r="B6" s="284">
        <v>4009</v>
      </c>
      <c r="C6" s="810" t="s">
        <v>466</v>
      </c>
      <c r="D6" s="810"/>
      <c r="E6" s="810"/>
      <c r="F6" s="810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9"/>
    </row>
    <row r="7" spans="2:18" ht="30">
      <c r="B7" s="802"/>
      <c r="C7" s="140">
        <v>2</v>
      </c>
      <c r="D7" s="230"/>
      <c r="E7" s="122" t="s">
        <v>466</v>
      </c>
      <c r="F7" s="123"/>
      <c r="G7" s="124">
        <f>SUM(G8)</f>
        <v>74914000</v>
      </c>
      <c r="H7" s="124">
        <f>SUM(H8)</f>
        <v>75014000</v>
      </c>
      <c r="I7" s="124">
        <f>SUM(I8)</f>
        <v>100000</v>
      </c>
      <c r="J7" s="124">
        <f>SUM(J8)</f>
        <v>100000</v>
      </c>
      <c r="K7" s="124">
        <v>0</v>
      </c>
      <c r="L7" s="124">
        <v>0</v>
      </c>
      <c r="M7" s="124">
        <v>0</v>
      </c>
      <c r="N7" s="124">
        <v>0</v>
      </c>
      <c r="O7" s="124">
        <f>SUM(O8)</f>
        <v>19775000</v>
      </c>
      <c r="P7" s="124">
        <f>SUM(P8)</f>
        <v>19775000</v>
      </c>
      <c r="Q7" s="124">
        <f>SUM(Q8)</f>
        <v>94789000</v>
      </c>
      <c r="R7" s="125">
        <f>SUM(R8)</f>
        <v>94889000</v>
      </c>
    </row>
    <row r="8" spans="2:18">
      <c r="B8" s="802"/>
      <c r="C8" s="287"/>
      <c r="D8" s="2">
        <v>20</v>
      </c>
      <c r="E8" s="1"/>
      <c r="F8" s="1" t="s">
        <v>466</v>
      </c>
      <c r="G8" s="4">
        <v>74914000</v>
      </c>
      <c r="H8" s="4">
        <v>75014000</v>
      </c>
      <c r="I8" s="4">
        <v>100000</v>
      </c>
      <c r="J8" s="4">
        <v>100000</v>
      </c>
      <c r="K8" s="4">
        <v>0</v>
      </c>
      <c r="L8" s="4">
        <v>0</v>
      </c>
      <c r="M8" s="4">
        <v>0</v>
      </c>
      <c r="N8" s="4">
        <v>0</v>
      </c>
      <c r="O8" s="4">
        <v>19775000</v>
      </c>
      <c r="P8" s="4">
        <v>19775000</v>
      </c>
      <c r="Q8" s="4">
        <v>94789000</v>
      </c>
      <c r="R8" s="109">
        <v>94889000</v>
      </c>
    </row>
    <row r="9" spans="2:18" ht="45">
      <c r="B9" s="802"/>
      <c r="C9" s="150">
        <v>3</v>
      </c>
      <c r="D9" s="33"/>
      <c r="E9" s="36" t="s">
        <v>872</v>
      </c>
      <c r="F9" s="67"/>
      <c r="G9" s="34">
        <f>SUM(G10)</f>
        <v>15929000</v>
      </c>
      <c r="H9" s="34">
        <f>SUM(H10)</f>
        <v>16829000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15929000</v>
      </c>
      <c r="R9" s="128">
        <f>SUM(R10)</f>
        <v>16829000</v>
      </c>
    </row>
    <row r="10" spans="2:18" ht="30">
      <c r="B10" s="802"/>
      <c r="C10" s="166"/>
      <c r="D10" s="2">
        <v>30</v>
      </c>
      <c r="E10" s="1"/>
      <c r="F10" s="14" t="s">
        <v>872</v>
      </c>
      <c r="G10" s="4">
        <v>15929000</v>
      </c>
      <c r="H10" s="4">
        <v>16829000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15929000</v>
      </c>
      <c r="R10" s="109">
        <v>16829000</v>
      </c>
    </row>
    <row r="11" spans="2:18" ht="60">
      <c r="B11" s="802"/>
      <c r="C11" s="150">
        <v>5</v>
      </c>
      <c r="D11" s="33"/>
      <c r="E11" s="36" t="s">
        <v>873</v>
      </c>
      <c r="F11" s="67"/>
      <c r="G11" s="34">
        <f>SUM(G12)</f>
        <v>3500000</v>
      </c>
      <c r="H11" s="34">
        <f>SUM(H12)</f>
        <v>3500000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f>SUM(Q12)</f>
        <v>3500000</v>
      </c>
      <c r="R11" s="128">
        <f>SUM(R12)</f>
        <v>3500000</v>
      </c>
    </row>
    <row r="12" spans="2:18" ht="30">
      <c r="B12" s="802"/>
      <c r="C12" s="166"/>
      <c r="D12" s="2">
        <v>50</v>
      </c>
      <c r="E12" s="1"/>
      <c r="F12" s="14" t="s">
        <v>873</v>
      </c>
      <c r="G12" s="4">
        <v>3500000</v>
      </c>
      <c r="H12" s="4">
        <v>3500000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3500000</v>
      </c>
      <c r="R12" s="109">
        <v>3500000</v>
      </c>
    </row>
    <row r="13" spans="2:18">
      <c r="B13" s="802"/>
      <c r="C13" s="150">
        <v>6</v>
      </c>
      <c r="D13" s="33"/>
      <c r="E13" s="36" t="s">
        <v>874</v>
      </c>
      <c r="F13" s="67"/>
      <c r="G13" s="34">
        <f>SUM(G14)</f>
        <v>2200000</v>
      </c>
      <c r="H13" s="34">
        <f>SUM(H14)</f>
        <v>2200000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f>SUM(Q14)</f>
        <v>2200000</v>
      </c>
      <c r="R13" s="128">
        <f>SUM(R14)</f>
        <v>2200000</v>
      </c>
    </row>
    <row r="14" spans="2:18">
      <c r="B14" s="802"/>
      <c r="C14" s="166"/>
      <c r="D14" s="2">
        <v>60</v>
      </c>
      <c r="E14" s="1"/>
      <c r="F14" s="1" t="s">
        <v>874</v>
      </c>
      <c r="G14" s="4">
        <v>2200000</v>
      </c>
      <c r="H14" s="4">
        <v>2200000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2200000</v>
      </c>
      <c r="R14" s="109">
        <v>2200000</v>
      </c>
    </row>
    <row r="15" spans="2:18">
      <c r="B15" s="802"/>
      <c r="C15" s="150" t="s">
        <v>643</v>
      </c>
      <c r="D15" s="33"/>
      <c r="E15" s="33" t="s">
        <v>672</v>
      </c>
      <c r="F15" s="67"/>
      <c r="G15" s="34">
        <f>SUM(G16)</f>
        <v>960000</v>
      </c>
      <c r="H15" s="34">
        <f>SUM(H16)</f>
        <v>960000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f>SUM(Q16)</f>
        <v>960000</v>
      </c>
      <c r="R15" s="128">
        <f>SUM(R16)</f>
        <v>960000</v>
      </c>
    </row>
    <row r="16" spans="2:18" ht="30.75" thickBot="1">
      <c r="B16" s="802"/>
      <c r="C16" s="167"/>
      <c r="D16" s="106" t="s">
        <v>644</v>
      </c>
      <c r="E16" s="104"/>
      <c r="F16" s="231" t="s">
        <v>673</v>
      </c>
      <c r="G16" s="110">
        <v>960000</v>
      </c>
      <c r="H16" s="110">
        <v>960000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960000</v>
      </c>
      <c r="R16" s="111">
        <v>960000</v>
      </c>
    </row>
    <row r="17" spans="2:18" ht="35.25" customHeight="1">
      <c r="B17" s="802"/>
      <c r="C17" s="253"/>
      <c r="D17" s="355">
        <v>40</v>
      </c>
      <c r="E17" s="285"/>
      <c r="F17" s="355" t="s">
        <v>391</v>
      </c>
      <c r="G17" s="286">
        <f>SUM(G18:G19)</f>
        <v>58468000</v>
      </c>
      <c r="H17" s="286">
        <f>SUM(H18:H19)</f>
        <v>59468000</v>
      </c>
      <c r="I17" s="286">
        <v>0</v>
      </c>
      <c r="J17" s="286">
        <v>0</v>
      </c>
      <c r="K17" s="286">
        <v>0</v>
      </c>
      <c r="L17" s="286">
        <v>0</v>
      </c>
      <c r="M17" s="286">
        <v>0</v>
      </c>
      <c r="N17" s="286">
        <v>0</v>
      </c>
      <c r="O17" s="286">
        <v>0</v>
      </c>
      <c r="P17" s="286">
        <v>0</v>
      </c>
      <c r="Q17" s="286">
        <f>SUM(Q18:Q19)</f>
        <v>58468000</v>
      </c>
      <c r="R17" s="286">
        <f>SUM(R18:R19)</f>
        <v>59468000</v>
      </c>
    </row>
    <row r="18" spans="2:18">
      <c r="B18" s="802"/>
      <c r="C18" s="166"/>
      <c r="D18" s="1"/>
      <c r="E18" s="2">
        <v>401</v>
      </c>
      <c r="F18" s="1" t="s">
        <v>399</v>
      </c>
      <c r="G18" s="4">
        <v>42399000</v>
      </c>
      <c r="H18" s="4">
        <v>42229000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42399000</v>
      </c>
      <c r="R18" s="4">
        <v>42229000</v>
      </c>
    </row>
    <row r="19" spans="2:18" ht="15" customHeight="1">
      <c r="B19" s="802"/>
      <c r="C19" s="166"/>
      <c r="E19" s="2">
        <v>402</v>
      </c>
      <c r="F19" s="1" t="s">
        <v>361</v>
      </c>
      <c r="G19" s="4">
        <v>16069000</v>
      </c>
      <c r="H19" s="4">
        <v>17239000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16069000</v>
      </c>
      <c r="R19" s="4">
        <v>17239000</v>
      </c>
    </row>
    <row r="20" spans="2:18">
      <c r="B20" s="802"/>
      <c r="C20" s="162"/>
      <c r="D20" s="99">
        <v>42</v>
      </c>
      <c r="E20" s="99"/>
      <c r="F20" s="99" t="s">
        <v>394</v>
      </c>
      <c r="G20" s="103">
        <f>SUM(G21:G26)</f>
        <v>31065000</v>
      </c>
      <c r="H20" s="103">
        <f>SUM(H21:H26)</f>
        <v>31022000</v>
      </c>
      <c r="I20" s="103">
        <f>SUM(I21:I26)</f>
        <v>100000</v>
      </c>
      <c r="J20" s="103">
        <f>SUM(J21:J26)</f>
        <v>100000</v>
      </c>
      <c r="K20" s="103">
        <v>0</v>
      </c>
      <c r="L20" s="103">
        <v>0</v>
      </c>
      <c r="M20" s="103">
        <v>0</v>
      </c>
      <c r="N20" s="103">
        <v>0</v>
      </c>
      <c r="O20" s="103">
        <f>SUM(O21:O26)</f>
        <v>19775000</v>
      </c>
      <c r="P20" s="103">
        <f>SUM(P21:P26)</f>
        <v>19775000</v>
      </c>
      <c r="Q20" s="103">
        <f>SUM(Q21:Q26)</f>
        <v>50940000</v>
      </c>
      <c r="R20" s="103">
        <f>SUM(R21:R26)</f>
        <v>50897000</v>
      </c>
    </row>
    <row r="21" spans="2:18" ht="15" customHeight="1">
      <c r="B21" s="802"/>
      <c r="C21" s="166"/>
      <c r="D21" s="1"/>
      <c r="E21" s="2">
        <v>420</v>
      </c>
      <c r="F21" s="1" t="s">
        <v>400</v>
      </c>
      <c r="G21" s="4">
        <v>7960000</v>
      </c>
      <c r="H21" s="4">
        <v>7960000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2750000</v>
      </c>
      <c r="P21" s="4">
        <v>2750000</v>
      </c>
      <c r="Q21" s="4">
        <v>10710000</v>
      </c>
      <c r="R21" s="4">
        <v>10710000</v>
      </c>
    </row>
    <row r="22" spans="2:18" ht="34.5" customHeight="1">
      <c r="B22" s="802"/>
      <c r="C22" s="166"/>
      <c r="D22" s="1"/>
      <c r="E22" s="2">
        <v>421</v>
      </c>
      <c r="F22" s="14" t="s">
        <v>401</v>
      </c>
      <c r="G22" s="4">
        <v>3300000</v>
      </c>
      <c r="H22" s="4">
        <v>3300000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3300000</v>
      </c>
      <c r="R22" s="4">
        <v>3300000</v>
      </c>
    </row>
    <row r="23" spans="2:18" ht="15" customHeight="1">
      <c r="B23" s="802"/>
      <c r="C23" s="166"/>
      <c r="D23" s="1"/>
      <c r="E23" s="2">
        <v>423</v>
      </c>
      <c r="F23" s="1" t="s">
        <v>402</v>
      </c>
      <c r="G23" s="4">
        <v>280000</v>
      </c>
      <c r="H23" s="4">
        <v>280000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280000</v>
      </c>
      <c r="R23" s="4">
        <v>280000</v>
      </c>
    </row>
    <row r="24" spans="2:18" ht="15" customHeight="1">
      <c r="B24" s="802"/>
      <c r="C24" s="166"/>
      <c r="D24" s="1"/>
      <c r="E24" s="2">
        <v>424</v>
      </c>
      <c r="F24" s="1" t="s">
        <v>403</v>
      </c>
      <c r="G24" s="4">
        <v>680000</v>
      </c>
      <c r="H24" s="4">
        <v>680000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680000</v>
      </c>
      <c r="R24" s="4">
        <v>680000</v>
      </c>
    </row>
    <row r="25" spans="2:18">
      <c r="B25" s="802"/>
      <c r="C25" s="166"/>
      <c r="D25" s="1"/>
      <c r="E25" s="2">
        <v>425</v>
      </c>
      <c r="F25" s="1" t="s">
        <v>404</v>
      </c>
      <c r="G25" s="4">
        <v>13945000</v>
      </c>
      <c r="H25" s="4">
        <v>13902000</v>
      </c>
      <c r="I25" s="4">
        <v>100000</v>
      </c>
      <c r="J25" s="4">
        <v>100000</v>
      </c>
      <c r="K25" s="4">
        <v>0</v>
      </c>
      <c r="L25" s="4">
        <v>0</v>
      </c>
      <c r="M25" s="4">
        <v>0</v>
      </c>
      <c r="N25" s="4">
        <v>0</v>
      </c>
      <c r="O25" s="4">
        <v>16600000</v>
      </c>
      <c r="P25" s="4">
        <v>16600000</v>
      </c>
      <c r="Q25" s="4">
        <v>30645000</v>
      </c>
      <c r="R25" s="4">
        <v>30602000</v>
      </c>
    </row>
    <row r="26" spans="2:18" ht="15" customHeight="1">
      <c r="B26" s="802"/>
      <c r="C26" s="166"/>
      <c r="D26" s="1"/>
      <c r="E26" s="2">
        <v>426</v>
      </c>
      <c r="F26" s="1" t="s">
        <v>405</v>
      </c>
      <c r="G26" s="4">
        <v>4900000</v>
      </c>
      <c r="H26" s="4">
        <v>4900000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425000</v>
      </c>
      <c r="P26" s="4">
        <v>425000</v>
      </c>
      <c r="Q26" s="4">
        <v>5325000</v>
      </c>
      <c r="R26" s="4">
        <v>5325000</v>
      </c>
    </row>
    <row r="27" spans="2:18" ht="33" customHeight="1">
      <c r="B27" s="802"/>
      <c r="C27" s="162"/>
      <c r="D27" s="99">
        <v>46</v>
      </c>
      <c r="E27" s="98"/>
      <c r="F27" s="99" t="s">
        <v>396</v>
      </c>
      <c r="G27" s="103">
        <f>SUM(G28:G29)</f>
        <v>4470000</v>
      </c>
      <c r="H27" s="103">
        <f>SUM(H28:H29)</f>
        <v>4513000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4470000</v>
      </c>
      <c r="R27" s="103">
        <f>SUM(R28:R29)</f>
        <v>4513000</v>
      </c>
    </row>
    <row r="28" spans="2:18">
      <c r="B28" s="802"/>
      <c r="C28" s="166"/>
      <c r="D28" s="1"/>
      <c r="E28" s="2">
        <v>464</v>
      </c>
      <c r="F28" s="1" t="s">
        <v>423</v>
      </c>
      <c r="G28" s="4">
        <v>4470000</v>
      </c>
      <c r="H28" s="4">
        <v>4470000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4470000</v>
      </c>
      <c r="R28" s="4">
        <v>4470000</v>
      </c>
    </row>
    <row r="29" spans="2:18" ht="15" customHeight="1">
      <c r="B29" s="802"/>
      <c r="C29" s="166"/>
      <c r="E29" s="2">
        <v>465</v>
      </c>
      <c r="F29" s="1" t="s">
        <v>424</v>
      </c>
      <c r="G29" s="4">
        <v>0</v>
      </c>
      <c r="H29" s="4">
        <v>43000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43000</v>
      </c>
    </row>
    <row r="30" spans="2:18" ht="15" customHeight="1">
      <c r="B30" s="802"/>
      <c r="C30" s="162"/>
      <c r="D30" s="99">
        <v>48</v>
      </c>
      <c r="E30" s="98"/>
      <c r="F30" s="99" t="s">
        <v>430</v>
      </c>
      <c r="G30" s="103">
        <f>SUM(G31:G33)</f>
        <v>3500000</v>
      </c>
      <c r="H30" s="103">
        <f>SUM(H31:H33)</f>
        <v>3500000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SUM(Q31:Q33)</f>
        <v>3500000</v>
      </c>
      <c r="R30" s="103">
        <f>SUM(R31:R33)</f>
        <v>3500000</v>
      </c>
    </row>
    <row r="31" spans="2:18" ht="15" customHeight="1">
      <c r="B31" s="802"/>
      <c r="C31" s="166"/>
      <c r="D31" s="1"/>
      <c r="E31" s="2">
        <v>480</v>
      </c>
      <c r="F31" s="1" t="s">
        <v>431</v>
      </c>
      <c r="G31" s="4">
        <v>2500000</v>
      </c>
      <c r="H31" s="4">
        <v>1300000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2500000</v>
      </c>
      <c r="R31" s="4">
        <v>1300000</v>
      </c>
    </row>
    <row r="32" spans="2:18" ht="15" customHeight="1">
      <c r="B32" s="802"/>
      <c r="C32" s="141"/>
      <c r="D32" s="1"/>
      <c r="E32" s="2">
        <v>485</v>
      </c>
      <c r="F32" s="1" t="s">
        <v>436</v>
      </c>
      <c r="G32" s="4">
        <v>1000000</v>
      </c>
      <c r="H32" s="4">
        <v>1000000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1000000</v>
      </c>
      <c r="R32" s="4">
        <v>1000000</v>
      </c>
    </row>
    <row r="33" spans="2:18" ht="15.75" thickBot="1">
      <c r="B33" s="802"/>
      <c r="C33" s="141"/>
      <c r="E33" s="2">
        <v>486</v>
      </c>
      <c r="F33" s="1" t="s">
        <v>437</v>
      </c>
      <c r="G33" s="4">
        <v>0</v>
      </c>
      <c r="H33" s="4">
        <v>1200000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1200000</v>
      </c>
    </row>
    <row r="34" spans="2:18">
      <c r="B34" s="802"/>
      <c r="C34" s="140">
        <v>2</v>
      </c>
      <c r="D34" s="230"/>
      <c r="E34" s="122"/>
      <c r="F34" s="230" t="s">
        <v>466</v>
      </c>
      <c r="G34" s="124">
        <f>SUM(G36+G39+G46+G49)</f>
        <v>74914000</v>
      </c>
      <c r="H34" s="124">
        <f>SUM(H36+H39+H46+H49)</f>
        <v>75014000</v>
      </c>
      <c r="I34" s="124">
        <f>SUM(I36+I39+I46+I49)</f>
        <v>100000</v>
      </c>
      <c r="J34" s="124">
        <f>SUM(J36+J39+J46+J49)</f>
        <v>100000</v>
      </c>
      <c r="K34" s="124">
        <v>0</v>
      </c>
      <c r="L34" s="124">
        <v>0</v>
      </c>
      <c r="M34" s="124">
        <v>0</v>
      </c>
      <c r="N34" s="124">
        <v>0</v>
      </c>
      <c r="O34" s="124">
        <f>SUM(O36+O39+O46+O49)</f>
        <v>19775000</v>
      </c>
      <c r="P34" s="124">
        <f>SUM(P36+P39+P46+P49)</f>
        <v>19775000</v>
      </c>
      <c r="Q34" s="124">
        <f>SUM(Q36+Q39+Q46+Q49)</f>
        <v>94789000</v>
      </c>
      <c r="R34" s="125">
        <f>SUM(R36+R39+R46+R49)</f>
        <v>94889000</v>
      </c>
    </row>
    <row r="35" spans="2:18">
      <c r="B35" s="802"/>
      <c r="C35" s="166"/>
      <c r="D35" s="2">
        <v>20</v>
      </c>
      <c r="E35" s="1"/>
      <c r="F35" s="1" t="s">
        <v>466</v>
      </c>
      <c r="G35" s="4">
        <v>74914000</v>
      </c>
      <c r="H35" s="4">
        <v>75014000</v>
      </c>
      <c r="I35" s="4">
        <v>100000</v>
      </c>
      <c r="J35" s="4">
        <v>100000</v>
      </c>
      <c r="K35" s="4">
        <v>0</v>
      </c>
      <c r="L35" s="4">
        <v>0</v>
      </c>
      <c r="M35" s="4">
        <v>0</v>
      </c>
      <c r="N35" s="4">
        <v>0</v>
      </c>
      <c r="O35" s="4">
        <v>19775000</v>
      </c>
      <c r="P35" s="4">
        <v>19775000</v>
      </c>
      <c r="Q35" s="4">
        <v>94789000</v>
      </c>
      <c r="R35" s="109">
        <v>94889000</v>
      </c>
    </row>
    <row r="36" spans="2:18">
      <c r="B36" s="802"/>
      <c r="C36" s="162"/>
      <c r="D36" s="99">
        <v>40</v>
      </c>
      <c r="E36" s="98"/>
      <c r="F36" s="99" t="s">
        <v>875</v>
      </c>
      <c r="G36" s="103">
        <f>SUM(G37:G38)</f>
        <v>47884000</v>
      </c>
      <c r="H36" s="103">
        <f>SUM(H37:H38)</f>
        <v>47984000</v>
      </c>
      <c r="I36" s="103">
        <v>0</v>
      </c>
      <c r="J36" s="103">
        <v>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f>SUM(Q37:Q38)</f>
        <v>47884000</v>
      </c>
      <c r="R36" s="103">
        <f>SUM(R37:R38)</f>
        <v>47984000</v>
      </c>
    </row>
    <row r="37" spans="2:18">
      <c r="B37" s="802"/>
      <c r="C37" s="166"/>
      <c r="D37" s="1"/>
      <c r="E37" s="2">
        <v>401</v>
      </c>
      <c r="F37" s="1" t="s">
        <v>876</v>
      </c>
      <c r="G37" s="4">
        <v>34167000</v>
      </c>
      <c r="H37" s="4">
        <v>33997000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34167000</v>
      </c>
      <c r="R37" s="4">
        <v>33997000</v>
      </c>
    </row>
    <row r="38" spans="2:18">
      <c r="B38" s="802"/>
      <c r="C38" s="166"/>
      <c r="E38" s="279">
        <v>402</v>
      </c>
      <c r="F38" s="1" t="s">
        <v>877</v>
      </c>
      <c r="G38" s="4">
        <v>13717000</v>
      </c>
      <c r="H38" s="4">
        <v>13987000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13717000</v>
      </c>
      <c r="R38" s="4">
        <v>13987000</v>
      </c>
    </row>
    <row r="39" spans="2:18">
      <c r="B39" s="802"/>
      <c r="C39" s="162"/>
      <c r="D39" s="99">
        <v>42</v>
      </c>
      <c r="E39" s="99"/>
      <c r="F39" s="99" t="s">
        <v>878</v>
      </c>
      <c r="G39" s="103">
        <f>SUM(G40:G45)</f>
        <v>19060000</v>
      </c>
      <c r="H39" s="103">
        <f>SUM(H40:H45)</f>
        <v>19017000</v>
      </c>
      <c r="I39" s="103">
        <f>SUM(I44)</f>
        <v>100000</v>
      </c>
      <c r="J39" s="103">
        <f>SUM(J44)</f>
        <v>100000</v>
      </c>
      <c r="K39" s="103">
        <v>0</v>
      </c>
      <c r="L39" s="103">
        <v>0</v>
      </c>
      <c r="M39" s="103">
        <v>0</v>
      </c>
      <c r="N39" s="103">
        <v>0</v>
      </c>
      <c r="O39" s="103">
        <f>SUM(O40:O45)</f>
        <v>19775000</v>
      </c>
      <c r="P39" s="103">
        <f>SUM(P40:P45)</f>
        <v>19775000</v>
      </c>
      <c r="Q39" s="103">
        <f>SUM(Q40:Q45)</f>
        <v>38935000</v>
      </c>
      <c r="R39" s="103">
        <f>SUM(R40:R45)</f>
        <v>38892000</v>
      </c>
    </row>
    <row r="40" spans="2:18">
      <c r="B40" s="802"/>
      <c r="C40" s="166"/>
      <c r="D40" s="1"/>
      <c r="E40" s="2">
        <v>420</v>
      </c>
      <c r="F40" s="1" t="s">
        <v>879</v>
      </c>
      <c r="G40" s="4">
        <v>6700000</v>
      </c>
      <c r="H40" s="4">
        <v>6700000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2750000</v>
      </c>
      <c r="P40" s="4">
        <v>2750000</v>
      </c>
      <c r="Q40" s="4">
        <v>9450000</v>
      </c>
      <c r="R40" s="4">
        <v>9450000</v>
      </c>
    </row>
    <row r="41" spans="2:18" ht="30">
      <c r="B41" s="802"/>
      <c r="C41" s="166"/>
      <c r="D41" s="1"/>
      <c r="E41" s="279">
        <v>421</v>
      </c>
      <c r="F41" s="14" t="s">
        <v>880</v>
      </c>
      <c r="G41" s="4">
        <v>2800000</v>
      </c>
      <c r="H41" s="4">
        <v>2800000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2800000</v>
      </c>
      <c r="R41" s="4">
        <v>2800000</v>
      </c>
    </row>
    <row r="42" spans="2:18">
      <c r="B42" s="802"/>
      <c r="C42" s="166"/>
      <c r="D42" s="1"/>
      <c r="E42" s="2">
        <v>423</v>
      </c>
      <c r="F42" s="1" t="s">
        <v>881</v>
      </c>
      <c r="G42" s="4">
        <v>280000</v>
      </c>
      <c r="H42" s="4">
        <v>280000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280000</v>
      </c>
      <c r="R42" s="4">
        <v>280000</v>
      </c>
    </row>
    <row r="43" spans="2:18">
      <c r="B43" s="802"/>
      <c r="C43" s="166"/>
      <c r="D43" s="1"/>
      <c r="E43" s="279">
        <v>424</v>
      </c>
      <c r="F43" s="1" t="s">
        <v>882</v>
      </c>
      <c r="G43" s="4">
        <v>680000</v>
      </c>
      <c r="H43" s="4">
        <v>680000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680000</v>
      </c>
      <c r="R43" s="4">
        <v>680000</v>
      </c>
    </row>
    <row r="44" spans="2:18">
      <c r="B44" s="802"/>
      <c r="C44" s="166"/>
      <c r="D44" s="1"/>
      <c r="E44" s="2">
        <v>425</v>
      </c>
      <c r="F44" s="1" t="s">
        <v>883</v>
      </c>
      <c r="G44" s="4">
        <v>4500000</v>
      </c>
      <c r="H44" s="4">
        <v>4457000</v>
      </c>
      <c r="I44" s="4">
        <v>100000</v>
      </c>
      <c r="J44" s="4">
        <v>100000</v>
      </c>
      <c r="K44" s="4">
        <v>0</v>
      </c>
      <c r="L44" s="4">
        <v>0</v>
      </c>
      <c r="M44" s="4">
        <v>0</v>
      </c>
      <c r="N44" s="4">
        <v>0</v>
      </c>
      <c r="O44" s="4">
        <v>16600000</v>
      </c>
      <c r="P44" s="4">
        <v>16600000</v>
      </c>
      <c r="Q44" s="4">
        <v>21200000</v>
      </c>
      <c r="R44" s="4">
        <v>21157000</v>
      </c>
    </row>
    <row r="45" spans="2:18">
      <c r="B45" s="802"/>
      <c r="C45" s="166"/>
      <c r="D45" s="1"/>
      <c r="E45" s="2">
        <v>426</v>
      </c>
      <c r="F45" s="1" t="s">
        <v>884</v>
      </c>
      <c r="G45" s="4">
        <v>4100000</v>
      </c>
      <c r="H45" s="4">
        <v>4100000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425000</v>
      </c>
      <c r="P45" s="4">
        <v>425000</v>
      </c>
      <c r="Q45" s="4">
        <v>4525000</v>
      </c>
      <c r="R45" s="4">
        <v>4525000</v>
      </c>
    </row>
    <row r="46" spans="2:18">
      <c r="B46" s="802"/>
      <c r="C46" s="162"/>
      <c r="D46" s="99">
        <v>46</v>
      </c>
      <c r="E46" s="98"/>
      <c r="F46" s="99" t="s">
        <v>885</v>
      </c>
      <c r="G46" s="103">
        <f>SUM(G47:G48)</f>
        <v>4470000</v>
      </c>
      <c r="H46" s="103">
        <f>SUM(H47:H48)</f>
        <v>4513000</v>
      </c>
      <c r="I46" s="103">
        <v>0</v>
      </c>
      <c r="J46" s="103">
        <v>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f>SUM(Q47:Q48)</f>
        <v>4470000</v>
      </c>
      <c r="R46" s="103">
        <f>SUM(R47:R48)</f>
        <v>4513000</v>
      </c>
    </row>
    <row r="47" spans="2:18">
      <c r="B47" s="802"/>
      <c r="C47" s="166"/>
      <c r="D47" s="1"/>
      <c r="E47" s="2">
        <v>464</v>
      </c>
      <c r="F47" s="1" t="s">
        <v>886</v>
      </c>
      <c r="G47" s="4">
        <v>4470000</v>
      </c>
      <c r="H47" s="4">
        <v>4470000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4470000</v>
      </c>
      <c r="R47" s="4">
        <v>4470000</v>
      </c>
    </row>
    <row r="48" spans="2:18">
      <c r="B48" s="802"/>
      <c r="C48" s="166"/>
      <c r="E48" s="2">
        <v>465</v>
      </c>
      <c r="F48" s="1" t="s">
        <v>887</v>
      </c>
      <c r="G48" s="4">
        <v>0</v>
      </c>
      <c r="H48" s="4">
        <v>43000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43000</v>
      </c>
    </row>
    <row r="49" spans="2:18">
      <c r="B49" s="802"/>
      <c r="C49" s="162"/>
      <c r="D49" s="99">
        <v>48</v>
      </c>
      <c r="E49" s="99"/>
      <c r="F49" s="98" t="s">
        <v>430</v>
      </c>
      <c r="G49" s="103">
        <f>SUM(G50:G52)</f>
        <v>3500000</v>
      </c>
      <c r="H49" s="103">
        <f>SUM(H50:H52)</f>
        <v>3500000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SUM(Q50:Q52)</f>
        <v>3500000</v>
      </c>
      <c r="R49" s="103">
        <f>SUM(R50:R52)</f>
        <v>3500000</v>
      </c>
    </row>
    <row r="50" spans="2:18">
      <c r="B50" s="802"/>
      <c r="C50" s="166"/>
      <c r="D50" s="1"/>
      <c r="E50" s="279">
        <v>480</v>
      </c>
      <c r="F50" s="1" t="s">
        <v>888</v>
      </c>
      <c r="G50" s="4">
        <v>2500000</v>
      </c>
      <c r="H50" s="4">
        <v>1300000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2500000</v>
      </c>
      <c r="R50" s="4">
        <v>1300000</v>
      </c>
    </row>
    <row r="51" spans="2:18">
      <c r="B51" s="802"/>
      <c r="C51" s="166"/>
      <c r="D51" s="1"/>
      <c r="E51" s="279">
        <v>485</v>
      </c>
      <c r="F51" s="1" t="s">
        <v>889</v>
      </c>
      <c r="G51" s="4">
        <v>1000000</v>
      </c>
      <c r="H51" s="4">
        <v>1000000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1000000</v>
      </c>
      <c r="R51" s="4">
        <v>1000000</v>
      </c>
    </row>
    <row r="52" spans="2:18">
      <c r="B52" s="802"/>
      <c r="C52" s="166"/>
      <c r="D52" s="1"/>
      <c r="E52" s="2">
        <v>486</v>
      </c>
      <c r="F52" s="1" t="s">
        <v>890</v>
      </c>
      <c r="G52" s="4">
        <v>0</v>
      </c>
      <c r="H52" s="4">
        <v>1200000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1200000</v>
      </c>
    </row>
    <row r="53" spans="2:18" ht="30">
      <c r="B53" s="802"/>
      <c r="C53" s="269">
        <v>3</v>
      </c>
      <c r="D53" s="67"/>
      <c r="E53" s="36" t="s">
        <v>1708</v>
      </c>
      <c r="F53" s="36" t="s">
        <v>1709</v>
      </c>
      <c r="G53" s="34">
        <f>SUM(G55+G58)</f>
        <v>15929000</v>
      </c>
      <c r="H53" s="34">
        <f>SUM(H55+H58)</f>
        <v>16829000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f>SUM(Q55+Q58)</f>
        <v>15929000</v>
      </c>
      <c r="R53" s="34">
        <f>SUM(R55+R58)</f>
        <v>16829000</v>
      </c>
    </row>
    <row r="54" spans="2:18" ht="30">
      <c r="B54" s="802"/>
      <c r="C54" s="166"/>
      <c r="D54" s="2">
        <v>30</v>
      </c>
      <c r="E54" s="1"/>
      <c r="F54" s="279" t="s">
        <v>896</v>
      </c>
      <c r="G54" s="4">
        <v>15929000</v>
      </c>
      <c r="H54" s="4">
        <v>16829000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15929000</v>
      </c>
      <c r="R54" s="4">
        <v>16829000</v>
      </c>
    </row>
    <row r="55" spans="2:18">
      <c r="B55" s="802"/>
      <c r="C55" s="162"/>
      <c r="D55" s="99">
        <v>40</v>
      </c>
      <c r="E55" s="98" t="s">
        <v>862</v>
      </c>
      <c r="F55" s="99" t="s">
        <v>1710</v>
      </c>
      <c r="G55" s="103">
        <f>SUM(G56:G57)</f>
        <v>10584000</v>
      </c>
      <c r="H55" s="103">
        <f>SUM(H56:H57)</f>
        <v>11484000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f>SUM(Q56:Q57)</f>
        <v>10584000</v>
      </c>
      <c r="R55" s="103">
        <f>SUM(R56:R57)</f>
        <v>11484000</v>
      </c>
    </row>
    <row r="56" spans="2:18">
      <c r="B56" s="802"/>
      <c r="C56" s="166"/>
      <c r="E56" s="2">
        <v>401</v>
      </c>
      <c r="F56" s="1" t="s">
        <v>892</v>
      </c>
      <c r="G56" s="4">
        <v>8232000</v>
      </c>
      <c r="H56" s="4">
        <v>8232000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8232000</v>
      </c>
      <c r="R56" s="4">
        <v>8232000</v>
      </c>
    </row>
    <row r="57" spans="2:18">
      <c r="B57" s="802"/>
      <c r="C57" s="166"/>
      <c r="D57" s="1"/>
      <c r="E57" s="279">
        <v>402</v>
      </c>
      <c r="F57" s="1" t="s">
        <v>893</v>
      </c>
      <c r="G57" s="4">
        <v>2352000</v>
      </c>
      <c r="H57" s="4">
        <v>3252000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2352000</v>
      </c>
      <c r="R57" s="4">
        <v>3252000</v>
      </c>
    </row>
    <row r="58" spans="2:18">
      <c r="B58" s="802"/>
      <c r="C58" s="162"/>
      <c r="D58" s="99">
        <v>42</v>
      </c>
      <c r="E58" s="99" t="s">
        <v>862</v>
      </c>
      <c r="F58" s="99" t="s">
        <v>851</v>
      </c>
      <c r="G58" s="103">
        <f>SUM(G59:G62)</f>
        <v>5345000</v>
      </c>
      <c r="H58" s="103">
        <f>SUM(H59:H62)</f>
        <v>5345000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f>SUM(Q59:Q62)</f>
        <v>5345000</v>
      </c>
      <c r="R58" s="103">
        <f>SUM(R59:R62)</f>
        <v>5345000</v>
      </c>
    </row>
    <row r="59" spans="2:18">
      <c r="B59" s="802"/>
      <c r="C59" s="166"/>
      <c r="D59" s="1"/>
      <c r="E59" s="2">
        <v>420</v>
      </c>
      <c r="F59" s="1" t="s">
        <v>894</v>
      </c>
      <c r="G59" s="4">
        <v>400000</v>
      </c>
      <c r="H59" s="4">
        <v>400000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400000</v>
      </c>
      <c r="R59" s="4">
        <v>400000</v>
      </c>
    </row>
    <row r="60" spans="2:18" ht="30">
      <c r="B60" s="802"/>
      <c r="C60" s="166"/>
      <c r="D60" s="1"/>
      <c r="E60" s="2">
        <v>421</v>
      </c>
      <c r="F60" s="14" t="s">
        <v>895</v>
      </c>
      <c r="G60" s="4">
        <v>200000</v>
      </c>
      <c r="H60" s="4">
        <v>200000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200000</v>
      </c>
      <c r="R60" s="4">
        <v>200000</v>
      </c>
    </row>
    <row r="61" spans="2:18">
      <c r="B61" s="802"/>
      <c r="C61" s="166"/>
      <c r="D61" s="1"/>
      <c r="E61" s="2">
        <v>425</v>
      </c>
      <c r="F61" s="1" t="s">
        <v>404</v>
      </c>
      <c r="G61" s="4">
        <v>4445000</v>
      </c>
      <c r="H61" s="4">
        <v>4445000</v>
      </c>
      <c r="I61" s="4">
        <v>0</v>
      </c>
      <c r="J61" s="4">
        <v>0</v>
      </c>
      <c r="K61" s="4">
        <v>0</v>
      </c>
      <c r="L61" s="4">
        <v>0</v>
      </c>
      <c r="M61" s="1">
        <v>0</v>
      </c>
      <c r="N61" s="1">
        <v>0</v>
      </c>
      <c r="O61" s="1">
        <v>0</v>
      </c>
      <c r="P61" s="1">
        <v>0</v>
      </c>
      <c r="Q61" s="4">
        <v>4445000</v>
      </c>
      <c r="R61" s="4">
        <v>4445000</v>
      </c>
    </row>
    <row r="62" spans="2:18">
      <c r="B62" s="802"/>
      <c r="C62" s="166"/>
      <c r="D62" s="1"/>
      <c r="E62" s="2">
        <v>426</v>
      </c>
      <c r="F62" s="1" t="s">
        <v>405</v>
      </c>
      <c r="G62" s="4">
        <v>300000</v>
      </c>
      <c r="H62" s="4">
        <v>300000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300000</v>
      </c>
      <c r="R62" s="4">
        <v>300000</v>
      </c>
    </row>
    <row r="63" spans="2:18" ht="30">
      <c r="B63" s="802"/>
      <c r="C63" s="150">
        <v>5</v>
      </c>
      <c r="D63" s="67"/>
      <c r="E63" s="36"/>
      <c r="F63" s="36" t="s">
        <v>873</v>
      </c>
      <c r="G63" s="34">
        <v>3500000</v>
      </c>
      <c r="H63" s="34">
        <f>SUM(H65)</f>
        <v>3500000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f>SUM(Q65)</f>
        <v>3500000</v>
      </c>
      <c r="R63" s="34">
        <f>SUM(R64)</f>
        <v>3500000</v>
      </c>
    </row>
    <row r="64" spans="2:18" ht="30">
      <c r="B64" s="802"/>
      <c r="C64" s="166"/>
      <c r="D64" s="2">
        <v>50</v>
      </c>
      <c r="E64" s="1"/>
      <c r="F64" s="279" t="s">
        <v>873</v>
      </c>
      <c r="G64" s="4">
        <v>3500000</v>
      </c>
      <c r="H64" s="4">
        <v>3500000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3500000</v>
      </c>
      <c r="R64" s="4">
        <v>3500000</v>
      </c>
    </row>
    <row r="65" spans="2:25">
      <c r="B65" s="802"/>
      <c r="C65" s="162"/>
      <c r="D65" s="99">
        <v>42</v>
      </c>
      <c r="E65" s="99"/>
      <c r="F65" s="99" t="s">
        <v>394</v>
      </c>
      <c r="G65" s="103">
        <f>SUM(G66)</f>
        <v>3500000</v>
      </c>
      <c r="H65" s="103">
        <f>SUM(H66)</f>
        <v>3500000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f>SUM(Q66)</f>
        <v>3500000</v>
      </c>
      <c r="R65" s="103">
        <v>3500</v>
      </c>
    </row>
    <row r="66" spans="2:25">
      <c r="B66" s="802"/>
      <c r="C66" s="166"/>
      <c r="D66" s="2"/>
      <c r="E66" s="2">
        <v>425</v>
      </c>
      <c r="F66" s="1" t="s">
        <v>897</v>
      </c>
      <c r="G66" s="4">
        <v>3500000</v>
      </c>
      <c r="H66" s="4">
        <v>3500000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3500000</v>
      </c>
      <c r="R66" s="4">
        <v>3500</v>
      </c>
    </row>
    <row r="67" spans="2:25">
      <c r="B67" s="802"/>
      <c r="C67" s="150">
        <v>6</v>
      </c>
      <c r="D67" s="33"/>
      <c r="E67" s="33"/>
      <c r="F67" s="215" t="s">
        <v>874</v>
      </c>
      <c r="G67" s="34">
        <f>SUM(G69)</f>
        <v>2200000</v>
      </c>
      <c r="H67" s="34">
        <f>SUM(H69)</f>
        <v>2200000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f>SUM(Q69)</f>
        <v>2200000</v>
      </c>
      <c r="R67" s="34">
        <f>SUM(R69)</f>
        <v>2200000</v>
      </c>
    </row>
    <row r="68" spans="2:25">
      <c r="B68" s="802"/>
      <c r="C68" s="166"/>
      <c r="D68" s="2">
        <v>60</v>
      </c>
      <c r="E68" s="1"/>
      <c r="F68" s="1" t="s">
        <v>874</v>
      </c>
      <c r="G68" s="4">
        <v>2200000</v>
      </c>
      <c r="H68" s="4">
        <v>2200000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2200000</v>
      </c>
      <c r="R68" s="4">
        <v>2200000</v>
      </c>
    </row>
    <row r="69" spans="2:25">
      <c r="B69" s="802"/>
      <c r="C69" s="162"/>
      <c r="D69" s="99">
        <v>42</v>
      </c>
      <c r="E69" s="99"/>
      <c r="F69" s="99" t="s">
        <v>394</v>
      </c>
      <c r="G69" s="103">
        <f>SUM(G70:G73)</f>
        <v>2200000</v>
      </c>
      <c r="H69" s="103">
        <f>SUM(H70:H73)</f>
        <v>2200000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f>SUM(Q70:Q73)</f>
        <v>2200000</v>
      </c>
      <c r="R69" s="103">
        <f>SUM(R70:R73)</f>
        <v>2200000</v>
      </c>
    </row>
    <row r="70" spans="2:25">
      <c r="B70" s="802"/>
      <c r="C70" s="166"/>
      <c r="D70" s="1"/>
      <c r="E70" s="2">
        <v>420</v>
      </c>
      <c r="F70" s="1" t="s">
        <v>400</v>
      </c>
      <c r="G70" s="4">
        <v>400000</v>
      </c>
      <c r="H70" s="4">
        <v>400000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400000</v>
      </c>
      <c r="R70" s="4">
        <v>400000</v>
      </c>
    </row>
    <row r="71" spans="2:25" ht="30">
      <c r="B71" s="802"/>
      <c r="C71" s="166"/>
      <c r="D71" s="1"/>
      <c r="E71" s="2">
        <v>421</v>
      </c>
      <c r="F71" s="14" t="s">
        <v>401</v>
      </c>
      <c r="G71" s="4">
        <v>300000</v>
      </c>
      <c r="H71" s="4">
        <v>300000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300000</v>
      </c>
      <c r="R71" s="4">
        <v>300000</v>
      </c>
    </row>
    <row r="72" spans="2:25">
      <c r="B72" s="802"/>
      <c r="C72" s="166"/>
      <c r="D72" s="1"/>
      <c r="E72" s="2">
        <v>425</v>
      </c>
      <c r="F72" s="1" t="s">
        <v>404</v>
      </c>
      <c r="G72" s="4">
        <v>1000000</v>
      </c>
      <c r="H72" s="4">
        <v>1000000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1000000</v>
      </c>
      <c r="R72" s="4">
        <v>1000000</v>
      </c>
    </row>
    <row r="73" spans="2:25">
      <c r="B73" s="802"/>
      <c r="C73" s="166"/>
      <c r="D73" s="1"/>
      <c r="E73" s="2">
        <v>426</v>
      </c>
      <c r="F73" s="1" t="s">
        <v>405</v>
      </c>
      <c r="G73" s="4">
        <v>500000</v>
      </c>
      <c r="H73" s="4">
        <v>500000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500000</v>
      </c>
      <c r="R73" s="4">
        <v>500000</v>
      </c>
    </row>
    <row r="74" spans="2:25">
      <c r="B74" s="802"/>
      <c r="C74" s="150" t="s">
        <v>643</v>
      </c>
      <c r="D74" s="33"/>
      <c r="E74" s="67"/>
      <c r="F74" s="33" t="s">
        <v>672</v>
      </c>
      <c r="G74" s="34">
        <f>SUM(G76)</f>
        <v>960000</v>
      </c>
      <c r="H74" s="34">
        <f>SUM(H76)</f>
        <v>960000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f>SUM(Q76)</f>
        <v>960000</v>
      </c>
      <c r="R74" s="34">
        <f>SUM(R76)</f>
        <v>960000</v>
      </c>
    </row>
    <row r="75" spans="2:25" ht="30">
      <c r="B75" s="802"/>
      <c r="C75" s="166"/>
      <c r="D75" s="2" t="s">
        <v>730</v>
      </c>
      <c r="E75" s="1"/>
      <c r="F75" s="279" t="s">
        <v>673</v>
      </c>
      <c r="G75" s="4">
        <v>960000</v>
      </c>
      <c r="H75" s="4">
        <v>960000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960000</v>
      </c>
      <c r="R75" s="4">
        <v>960000</v>
      </c>
    </row>
    <row r="76" spans="2:25">
      <c r="B76" s="802"/>
      <c r="C76" s="162"/>
      <c r="D76" s="99">
        <v>42</v>
      </c>
      <c r="E76" s="96" t="s">
        <v>828</v>
      </c>
      <c r="F76" s="99" t="s">
        <v>394</v>
      </c>
      <c r="G76" s="103">
        <f>SUM(G77:G78)</f>
        <v>960000</v>
      </c>
      <c r="H76" s="103">
        <f>SUM(H77:H78)</f>
        <v>960000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SUM(Q77:Q78)</f>
        <v>960000</v>
      </c>
      <c r="R76" s="103">
        <f>SUM(R77:R78)</f>
        <v>960000</v>
      </c>
    </row>
    <row r="77" spans="2:25">
      <c r="B77" s="802"/>
      <c r="C77" s="166"/>
      <c r="D77" s="1"/>
      <c r="E77" s="2">
        <v>420</v>
      </c>
      <c r="F77" s="1" t="s">
        <v>400</v>
      </c>
      <c r="G77" s="4">
        <v>460000</v>
      </c>
      <c r="H77" s="4">
        <v>460000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460000</v>
      </c>
      <c r="R77" s="4">
        <v>460000</v>
      </c>
    </row>
    <row r="78" spans="2:25" ht="15.75" thickBot="1">
      <c r="B78" s="802"/>
      <c r="C78" s="166"/>
      <c r="E78" s="2">
        <v>425</v>
      </c>
      <c r="F78" s="1" t="s">
        <v>899</v>
      </c>
      <c r="G78" s="4">
        <v>500000</v>
      </c>
      <c r="H78" s="4">
        <v>500000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500000</v>
      </c>
      <c r="R78" s="4">
        <v>500000</v>
      </c>
      <c r="Y78" s="32"/>
    </row>
    <row r="79" spans="2:25" ht="15.75" thickBot="1">
      <c r="B79" s="802"/>
      <c r="C79" s="800" t="s">
        <v>604</v>
      </c>
      <c r="D79" s="801"/>
      <c r="E79" s="766" t="s">
        <v>466</v>
      </c>
      <c r="F79" s="801"/>
      <c r="G79" s="193">
        <f>SUM(G74+G67+G63+G53+G34)</f>
        <v>97503000</v>
      </c>
      <c r="H79" s="164">
        <f>SUM(H74+H67+H63+H53+H34)</f>
        <v>98503000</v>
      </c>
      <c r="I79" s="164">
        <f>SUM(I74+I67+I63+I53+I34)</f>
        <v>100000</v>
      </c>
      <c r="J79" s="164">
        <f>SUM(J74+J67+J63+J53+J34)</f>
        <v>100000</v>
      </c>
      <c r="K79" s="164">
        <v>0</v>
      </c>
      <c r="L79" s="164">
        <v>0</v>
      </c>
      <c r="M79" s="164">
        <v>0</v>
      </c>
      <c r="N79" s="164">
        <v>0</v>
      </c>
      <c r="O79" s="164">
        <v>0</v>
      </c>
      <c r="P79" s="164">
        <v>0</v>
      </c>
      <c r="Q79" s="164">
        <f>SUM(Q74+Q67+Q63+Q53+Q34)</f>
        <v>117378000</v>
      </c>
      <c r="R79" s="165">
        <f>SUM(R74+R67+R63+R53+R34)</f>
        <v>118378000</v>
      </c>
      <c r="Y79" s="32"/>
    </row>
  </sheetData>
  <mergeCells count="15">
    <mergeCell ref="C79:D79"/>
    <mergeCell ref="E79:F79"/>
    <mergeCell ref="B7:B7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B2:R63"/>
  <sheetViews>
    <sheetView workbookViewId="0">
      <selection activeCell="C2" sqref="C2"/>
    </sheetView>
  </sheetViews>
  <sheetFormatPr defaultRowHeight="15"/>
  <cols>
    <col min="2" max="2" width="13.5703125" customWidth="1"/>
    <col min="3" max="3" width="16.85546875" customWidth="1"/>
    <col min="4" max="4" width="15" customWidth="1"/>
    <col min="5" max="5" width="22.28515625" customWidth="1"/>
    <col min="6" max="6" width="41.140625" customWidth="1"/>
    <col min="7" max="7" width="13.5703125" customWidth="1"/>
    <col min="8" max="8" width="14.7109375" customWidth="1"/>
    <col min="9" max="9" width="15.5703125" customWidth="1"/>
    <col min="10" max="10" width="15.85546875" customWidth="1"/>
    <col min="11" max="11" width="14.5703125" customWidth="1"/>
    <col min="12" max="12" width="15.42578125" customWidth="1"/>
    <col min="13" max="13" width="14.28515625" customWidth="1"/>
    <col min="14" max="14" width="14.140625" customWidth="1"/>
    <col min="15" max="15" width="14" customWidth="1"/>
    <col min="16" max="16" width="15.28515625" customWidth="1"/>
    <col min="17" max="18" width="14" customWidth="1"/>
  </cols>
  <sheetData>
    <row r="2" spans="2:18" ht="15" customHeight="1">
      <c r="B2" s="603" t="s">
        <v>534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78" t="s">
        <v>356</v>
      </c>
      <c r="H5" s="278" t="s">
        <v>444</v>
      </c>
      <c r="I5" s="278" t="s">
        <v>358</v>
      </c>
      <c r="J5" s="278" t="s">
        <v>444</v>
      </c>
      <c r="K5" s="278" t="s">
        <v>356</v>
      </c>
      <c r="L5" s="278" t="s">
        <v>444</v>
      </c>
      <c r="M5" s="278" t="s">
        <v>356</v>
      </c>
      <c r="N5" s="278" t="s">
        <v>444</v>
      </c>
      <c r="O5" s="278" t="s">
        <v>356</v>
      </c>
      <c r="P5" s="278" t="s">
        <v>444</v>
      </c>
      <c r="Q5" s="278" t="s">
        <v>356</v>
      </c>
      <c r="R5" s="278" t="s">
        <v>444</v>
      </c>
    </row>
    <row r="6" spans="2:18" ht="15.75" thickBot="1">
      <c r="B6" s="297">
        <v>4010</v>
      </c>
      <c r="C6" s="805" t="s">
        <v>534</v>
      </c>
      <c r="D6" s="805"/>
      <c r="E6" s="805"/>
      <c r="F6" s="805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</row>
    <row r="7" spans="2:18" ht="45">
      <c r="B7" s="804"/>
      <c r="C7" s="140">
        <v>2</v>
      </c>
      <c r="D7" s="230"/>
      <c r="E7" s="122" t="s">
        <v>900</v>
      </c>
      <c r="F7" s="289"/>
      <c r="G7" s="124">
        <f>SUM(G8:G10)</f>
        <v>58594000</v>
      </c>
      <c r="H7" s="124">
        <f>SUM(H8:H10)</f>
        <v>58731000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SUM(Q8:Q10)</f>
        <v>58594000</v>
      </c>
      <c r="R7" s="125">
        <f>SUM(R8:R10)</f>
        <v>58731000</v>
      </c>
    </row>
    <row r="8" spans="2:18" ht="30">
      <c r="B8" s="804"/>
      <c r="C8" s="166"/>
      <c r="D8" s="2">
        <v>20</v>
      </c>
      <c r="E8" s="1"/>
      <c r="F8" s="220" t="s">
        <v>900</v>
      </c>
      <c r="G8" s="4">
        <v>42594000</v>
      </c>
      <c r="H8" s="4">
        <v>42731000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42594000</v>
      </c>
      <c r="R8" s="109">
        <v>42731000</v>
      </c>
    </row>
    <row r="9" spans="2:18">
      <c r="B9" s="804"/>
      <c r="C9" s="166"/>
      <c r="D9" s="2">
        <v>21</v>
      </c>
      <c r="E9" s="1"/>
      <c r="F9" s="220" t="s">
        <v>901</v>
      </c>
      <c r="G9" s="4">
        <v>10000000</v>
      </c>
      <c r="H9" s="4">
        <v>10000000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10000000</v>
      </c>
      <c r="R9" s="109">
        <v>10000000</v>
      </c>
    </row>
    <row r="10" spans="2:18" ht="45">
      <c r="B10" s="804"/>
      <c r="C10" s="166"/>
      <c r="D10" s="2">
        <v>22</v>
      </c>
      <c r="E10" s="1"/>
      <c r="F10" s="220" t="s">
        <v>902</v>
      </c>
      <c r="G10" s="4">
        <v>6000000</v>
      </c>
      <c r="H10" s="4">
        <v>6000000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6000000</v>
      </c>
      <c r="R10" s="109">
        <v>6000000</v>
      </c>
    </row>
    <row r="11" spans="2:18" ht="30">
      <c r="B11" s="804"/>
      <c r="C11" s="150" t="s">
        <v>640</v>
      </c>
      <c r="D11" s="33"/>
      <c r="E11" s="36" t="s">
        <v>669</v>
      </c>
      <c r="F11" s="263"/>
      <c r="G11" s="34">
        <f>SUM(G12:G13)</f>
        <v>552852000</v>
      </c>
      <c r="H11" s="34">
        <f>SUM(H12:H13)</f>
        <v>607765000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f>SUM(Q12:Q13)</f>
        <v>552852000</v>
      </c>
      <c r="R11" s="128">
        <f>SUM(R12:R13)</f>
        <v>607765000</v>
      </c>
    </row>
    <row r="12" spans="2:18" ht="30">
      <c r="B12" s="804"/>
      <c r="C12" s="166"/>
      <c r="D12" s="2" t="s">
        <v>641</v>
      </c>
      <c r="E12" s="1"/>
      <c r="F12" s="220" t="s">
        <v>670</v>
      </c>
      <c r="G12" s="4">
        <v>700000</v>
      </c>
      <c r="H12" s="4">
        <v>700000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700000</v>
      </c>
      <c r="R12" s="109">
        <v>700000</v>
      </c>
    </row>
    <row r="13" spans="2:18" ht="30.75" thickBot="1">
      <c r="B13" s="804"/>
      <c r="C13" s="304"/>
      <c r="D13" s="58" t="s">
        <v>642</v>
      </c>
      <c r="E13" s="68"/>
      <c r="F13" s="291" t="s">
        <v>671</v>
      </c>
      <c r="G13" s="60">
        <v>552152000</v>
      </c>
      <c r="H13" s="60">
        <v>607065000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552152000</v>
      </c>
      <c r="R13" s="129">
        <v>607065000</v>
      </c>
    </row>
    <row r="14" spans="2:18">
      <c r="B14" s="804"/>
      <c r="C14" s="255"/>
      <c r="D14" s="232">
        <v>40</v>
      </c>
      <c r="E14" s="233"/>
      <c r="F14" s="648" t="s">
        <v>391</v>
      </c>
      <c r="G14" s="234">
        <f>SUM(G15:G16)</f>
        <v>566053000</v>
      </c>
      <c r="H14" s="234">
        <f>SUM(H15:H16)</f>
        <v>621103000</v>
      </c>
      <c r="I14" s="234">
        <v>0</v>
      </c>
      <c r="J14" s="234">
        <v>0</v>
      </c>
      <c r="K14" s="234">
        <v>0</v>
      </c>
      <c r="L14" s="234">
        <v>0</v>
      </c>
      <c r="M14" s="234">
        <v>0</v>
      </c>
      <c r="N14" s="234">
        <v>0</v>
      </c>
      <c r="O14" s="234">
        <v>0</v>
      </c>
      <c r="P14" s="234">
        <v>0</v>
      </c>
      <c r="Q14" s="234">
        <f>SUM(Q15:Q16)</f>
        <v>566053000</v>
      </c>
      <c r="R14" s="235">
        <f>SUM(R15:R16)</f>
        <v>621103000</v>
      </c>
    </row>
    <row r="15" spans="2:18">
      <c r="B15" s="804"/>
      <c r="C15" s="166"/>
      <c r="E15" s="2">
        <v>401</v>
      </c>
      <c r="F15" s="219" t="s">
        <v>399</v>
      </c>
      <c r="G15" s="4">
        <v>414107000</v>
      </c>
      <c r="H15" s="4">
        <v>452997000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414107000</v>
      </c>
      <c r="R15" s="109">
        <v>452997000</v>
      </c>
    </row>
    <row r="16" spans="2:18">
      <c r="B16" s="804"/>
      <c r="C16" s="166"/>
      <c r="D16" s="1"/>
      <c r="E16" s="2">
        <v>402</v>
      </c>
      <c r="F16" s="219" t="s">
        <v>361</v>
      </c>
      <c r="G16" s="4">
        <v>151946000</v>
      </c>
      <c r="H16" s="4">
        <v>168106000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151946000</v>
      </c>
      <c r="R16" s="109">
        <v>168106000</v>
      </c>
    </row>
    <row r="17" spans="2:18">
      <c r="B17" s="804"/>
      <c r="C17" s="162"/>
      <c r="D17" s="99">
        <v>42</v>
      </c>
      <c r="E17" s="99"/>
      <c r="F17" s="264" t="s">
        <v>394</v>
      </c>
      <c r="G17" s="103">
        <f>SUM(G18:G23)</f>
        <v>34093000</v>
      </c>
      <c r="H17" s="103">
        <f>SUM(H18:H23)</f>
        <v>34084000</v>
      </c>
      <c r="I17" s="103">
        <v>0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f>SUM(Q18:Q23)</f>
        <v>34093000</v>
      </c>
      <c r="R17" s="108">
        <f>SUM(R18:R23)</f>
        <v>34084000</v>
      </c>
    </row>
    <row r="18" spans="2:18">
      <c r="B18" s="804"/>
      <c r="C18" s="166"/>
      <c r="D18" s="1"/>
      <c r="E18" s="2">
        <v>420</v>
      </c>
      <c r="F18" s="219" t="s">
        <v>400</v>
      </c>
      <c r="G18" s="4">
        <v>5000000</v>
      </c>
      <c r="H18" s="4">
        <v>5000000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5000000</v>
      </c>
      <c r="R18" s="109">
        <v>5000000</v>
      </c>
    </row>
    <row r="19" spans="2:18" ht="30">
      <c r="B19" s="804"/>
      <c r="C19" s="166"/>
      <c r="D19" s="1"/>
      <c r="E19" s="2">
        <v>421</v>
      </c>
      <c r="F19" s="220" t="s">
        <v>401</v>
      </c>
      <c r="G19" s="4">
        <v>3600000</v>
      </c>
      <c r="H19" s="4">
        <v>3600000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3600000</v>
      </c>
      <c r="R19" s="109">
        <v>3600000</v>
      </c>
    </row>
    <row r="20" spans="2:18">
      <c r="B20" s="804"/>
      <c r="C20" s="166"/>
      <c r="D20" s="1"/>
      <c r="E20" s="2">
        <v>423</v>
      </c>
      <c r="F20" s="219" t="s">
        <v>402</v>
      </c>
      <c r="G20" s="4">
        <v>1700000</v>
      </c>
      <c r="H20" s="4">
        <v>1700000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1700000</v>
      </c>
      <c r="R20" s="109">
        <v>1700000</v>
      </c>
    </row>
    <row r="21" spans="2:18">
      <c r="B21" s="804"/>
      <c r="C21" s="166"/>
      <c r="D21" s="1"/>
      <c r="E21" s="2">
        <v>424</v>
      </c>
      <c r="F21" s="219" t="s">
        <v>403</v>
      </c>
      <c r="G21" s="4">
        <v>1700000</v>
      </c>
      <c r="H21" s="4">
        <v>1700000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1700000</v>
      </c>
      <c r="R21" s="109">
        <v>1700000</v>
      </c>
    </row>
    <row r="22" spans="2:18">
      <c r="B22" s="804"/>
      <c r="C22" s="166"/>
      <c r="D22" s="1"/>
      <c r="E22" s="2">
        <v>425</v>
      </c>
      <c r="F22" s="219" t="s">
        <v>404</v>
      </c>
      <c r="G22" s="4">
        <v>13693000</v>
      </c>
      <c r="H22" s="4">
        <v>13693000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13693000</v>
      </c>
      <c r="R22" s="109">
        <v>13693000</v>
      </c>
    </row>
    <row r="23" spans="2:18">
      <c r="B23" s="804"/>
      <c r="C23" s="166"/>
      <c r="D23" s="1"/>
      <c r="E23" s="2">
        <v>426</v>
      </c>
      <c r="F23" s="219" t="s">
        <v>405</v>
      </c>
      <c r="G23" s="4">
        <v>8400000</v>
      </c>
      <c r="H23" s="4">
        <v>8391000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8400000</v>
      </c>
      <c r="R23" s="109">
        <v>8391000</v>
      </c>
    </row>
    <row r="24" spans="2:18">
      <c r="B24" s="804"/>
      <c r="C24" s="162"/>
      <c r="D24" s="99">
        <v>46</v>
      </c>
      <c r="E24" s="98"/>
      <c r="F24" s="264" t="s">
        <v>396</v>
      </c>
      <c r="G24" s="103">
        <f>SUM(G25:G26)</f>
        <v>10000000</v>
      </c>
      <c r="H24" s="103">
        <f>SUM(H25:H26)</f>
        <v>10009000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10000000</v>
      </c>
      <c r="R24" s="108">
        <f>SUM(R25:R26)</f>
        <v>10009000</v>
      </c>
    </row>
    <row r="25" spans="2:18">
      <c r="B25" s="804"/>
      <c r="C25" s="166"/>
      <c r="E25" s="2">
        <v>463</v>
      </c>
      <c r="F25" s="219" t="s">
        <v>415</v>
      </c>
      <c r="G25" s="4">
        <v>10000000</v>
      </c>
      <c r="H25" s="4">
        <v>10000000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10000000</v>
      </c>
      <c r="R25" s="109">
        <v>10000000</v>
      </c>
    </row>
    <row r="26" spans="2:18">
      <c r="B26" s="804"/>
      <c r="C26" s="166"/>
      <c r="D26" s="1"/>
      <c r="E26" s="2">
        <v>465</v>
      </c>
      <c r="F26" s="219" t="s">
        <v>424</v>
      </c>
      <c r="G26" s="4">
        <v>0</v>
      </c>
      <c r="H26" s="4">
        <v>9000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109">
        <v>9000</v>
      </c>
    </row>
    <row r="27" spans="2:18">
      <c r="B27" s="804"/>
      <c r="C27" s="162"/>
      <c r="D27" s="99">
        <v>48</v>
      </c>
      <c r="E27" s="99"/>
      <c r="F27" s="264" t="s">
        <v>430</v>
      </c>
      <c r="G27" s="103">
        <f>SUM(G28:G29)</f>
        <v>1300000</v>
      </c>
      <c r="H27" s="103">
        <f>SUM(H28:H29)</f>
        <v>1300000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1300000</v>
      </c>
      <c r="R27" s="108">
        <f>SUM(R28:R29)</f>
        <v>1300000</v>
      </c>
    </row>
    <row r="28" spans="2:18">
      <c r="B28" s="804"/>
      <c r="C28" s="166"/>
      <c r="D28" s="1"/>
      <c r="E28" s="2">
        <v>480</v>
      </c>
      <c r="F28" s="219" t="s">
        <v>431</v>
      </c>
      <c r="G28" s="4">
        <v>800000</v>
      </c>
      <c r="H28" s="4">
        <v>800000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800000</v>
      </c>
      <c r="R28" s="109">
        <v>800000</v>
      </c>
    </row>
    <row r="29" spans="2:18">
      <c r="B29" s="804"/>
      <c r="C29" s="304"/>
      <c r="E29" s="58">
        <v>485</v>
      </c>
      <c r="F29" s="236" t="s">
        <v>436</v>
      </c>
      <c r="G29" s="60">
        <v>500000</v>
      </c>
      <c r="H29" s="60">
        <v>500000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500000</v>
      </c>
      <c r="R29" s="129">
        <v>500000</v>
      </c>
    </row>
    <row r="30" spans="2:18" ht="30">
      <c r="B30" s="804"/>
      <c r="C30" s="294">
        <v>2</v>
      </c>
      <c r="D30" s="297"/>
      <c r="E30" s="296"/>
      <c r="F30" s="579" t="s">
        <v>903</v>
      </c>
      <c r="G30" s="102">
        <f>SUM(G31+G47+G50)</f>
        <v>58594000</v>
      </c>
      <c r="H30" s="102">
        <f>SUM(H31+H47+H50)</f>
        <v>58731000</v>
      </c>
      <c r="I30" s="102">
        <v>0</v>
      </c>
      <c r="J30" s="102">
        <v>0</v>
      </c>
      <c r="K30" s="102">
        <v>0</v>
      </c>
      <c r="L30" s="102">
        <v>0</v>
      </c>
      <c r="M30" s="102">
        <v>0</v>
      </c>
      <c r="N30" s="102">
        <v>0</v>
      </c>
      <c r="O30" s="102">
        <v>0</v>
      </c>
      <c r="P30" s="102">
        <v>0</v>
      </c>
      <c r="Q30" s="102">
        <f>SUM(Q31+Q47+Q50)</f>
        <v>58594000</v>
      </c>
      <c r="R30" s="102">
        <f>SUM(R31+R47+R50)</f>
        <v>58731000</v>
      </c>
    </row>
    <row r="31" spans="2:18" ht="30">
      <c r="B31" s="804"/>
      <c r="C31" s="150"/>
      <c r="D31" s="33">
        <v>20</v>
      </c>
      <c r="E31" s="67"/>
      <c r="F31" s="36" t="s">
        <v>904</v>
      </c>
      <c r="G31" s="34">
        <f>SUM(G32+G35++G42+G44)</f>
        <v>42594000</v>
      </c>
      <c r="H31" s="34">
        <f>SUM(H32+H35+H42+H44)</f>
        <v>42731000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f>SUM(Q32+Q35+Q42+Q44)</f>
        <v>42594000</v>
      </c>
      <c r="R31" s="34">
        <f>SUM(R32+R35+R42+R44)</f>
        <v>42731000</v>
      </c>
    </row>
    <row r="32" spans="2:18">
      <c r="B32" s="804"/>
      <c r="C32" s="162"/>
      <c r="D32" s="99">
        <v>40</v>
      </c>
      <c r="E32" s="98"/>
      <c r="F32" s="99" t="s">
        <v>905</v>
      </c>
      <c r="G32" s="103">
        <f>SUM(G33:G34)</f>
        <v>13901000</v>
      </c>
      <c r="H32" s="103">
        <f>SUM(H33:H34)</f>
        <v>14038000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SUM(Q33:Q34)</f>
        <v>13901000</v>
      </c>
      <c r="R32" s="103">
        <f>SUM(R33:R34)</f>
        <v>14038000</v>
      </c>
    </row>
    <row r="33" spans="2:18">
      <c r="B33" s="804"/>
      <c r="C33" s="166"/>
      <c r="E33" s="2">
        <v>401</v>
      </c>
      <c r="F33" s="1" t="s">
        <v>906</v>
      </c>
      <c r="G33" s="4">
        <v>10148000</v>
      </c>
      <c r="H33" s="4">
        <v>10248000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10148000</v>
      </c>
      <c r="R33" s="4">
        <v>10248000</v>
      </c>
    </row>
    <row r="34" spans="2:18">
      <c r="B34" s="804"/>
      <c r="C34" s="166"/>
      <c r="D34" s="1"/>
      <c r="E34" s="279">
        <v>402</v>
      </c>
      <c r="F34" s="1" t="s">
        <v>907</v>
      </c>
      <c r="G34" s="4">
        <v>3753000</v>
      </c>
      <c r="H34" s="4">
        <v>3790000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3753000</v>
      </c>
      <c r="R34" s="4">
        <v>3790000</v>
      </c>
    </row>
    <row r="35" spans="2:18">
      <c r="B35" s="804"/>
      <c r="C35" s="162"/>
      <c r="D35" s="99">
        <v>42</v>
      </c>
      <c r="E35" s="99"/>
      <c r="F35" s="99" t="s">
        <v>878</v>
      </c>
      <c r="G35" s="103">
        <f>SUM(G36:G41)</f>
        <v>27393000</v>
      </c>
      <c r="H35" s="103">
        <f>SUM(H36:H41)</f>
        <v>27384000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SUM(Q36:Q41)</f>
        <v>27393000</v>
      </c>
      <c r="R35" s="103">
        <f>SUM(R36:R41)</f>
        <v>27384000</v>
      </c>
    </row>
    <row r="36" spans="2:18">
      <c r="B36" s="804"/>
      <c r="C36" s="166"/>
      <c r="D36" s="1"/>
      <c r="E36" s="2">
        <v>420</v>
      </c>
      <c r="F36" s="1" t="s">
        <v>908</v>
      </c>
      <c r="G36" s="4">
        <v>4750000</v>
      </c>
      <c r="H36" s="4">
        <v>4750000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4750000</v>
      </c>
      <c r="R36" s="4">
        <v>4750000</v>
      </c>
    </row>
    <row r="37" spans="2:18" ht="30">
      <c r="B37" s="804"/>
      <c r="C37" s="166"/>
      <c r="D37" s="1"/>
      <c r="E37" s="279">
        <v>421</v>
      </c>
      <c r="F37" s="14" t="s">
        <v>880</v>
      </c>
      <c r="G37" s="4">
        <v>3600000</v>
      </c>
      <c r="H37" s="4">
        <v>3600000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3600000</v>
      </c>
      <c r="R37" s="4">
        <v>3600000</v>
      </c>
    </row>
    <row r="38" spans="2:18">
      <c r="B38" s="804"/>
      <c r="C38" s="166"/>
      <c r="D38" s="1"/>
      <c r="E38" s="2">
        <v>423</v>
      </c>
      <c r="F38" s="1" t="s">
        <v>909</v>
      </c>
      <c r="G38" s="4">
        <v>1700000</v>
      </c>
      <c r="H38" s="4">
        <v>1700000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1700000</v>
      </c>
      <c r="R38" s="4">
        <v>1700000</v>
      </c>
    </row>
    <row r="39" spans="2:18">
      <c r="B39" s="804"/>
      <c r="C39" s="166"/>
      <c r="D39" s="1"/>
      <c r="E39" s="279">
        <v>424</v>
      </c>
      <c r="F39" s="1" t="s">
        <v>910</v>
      </c>
      <c r="G39" s="4">
        <v>1700000</v>
      </c>
      <c r="H39" s="4">
        <v>1700000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1700000</v>
      </c>
      <c r="R39" s="4">
        <v>1700000</v>
      </c>
    </row>
    <row r="40" spans="2:18">
      <c r="B40" s="804"/>
      <c r="C40" s="166"/>
      <c r="D40" s="1"/>
      <c r="E40" s="2">
        <v>425</v>
      </c>
      <c r="F40" s="270" t="s">
        <v>911</v>
      </c>
      <c r="G40" s="4">
        <v>7443000</v>
      </c>
      <c r="H40" s="4">
        <v>7443000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7443000</v>
      </c>
      <c r="R40" s="4">
        <v>7443000</v>
      </c>
    </row>
    <row r="41" spans="2:18">
      <c r="B41" s="804"/>
      <c r="C41" s="166"/>
      <c r="D41" s="1"/>
      <c r="E41" s="2">
        <v>426</v>
      </c>
      <c r="F41" s="1" t="s">
        <v>405</v>
      </c>
      <c r="G41" s="4">
        <v>8200000</v>
      </c>
      <c r="H41" s="4">
        <v>8191000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8200000</v>
      </c>
      <c r="R41" s="4">
        <v>8191000</v>
      </c>
    </row>
    <row r="42" spans="2:18">
      <c r="B42" s="804"/>
      <c r="C42" s="162"/>
      <c r="D42" s="99">
        <v>46</v>
      </c>
      <c r="E42" s="98"/>
      <c r="F42" s="99" t="s">
        <v>912</v>
      </c>
      <c r="G42" s="103">
        <v>0</v>
      </c>
      <c r="H42" s="103">
        <f>SUM(H43)</f>
        <v>9000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v>0</v>
      </c>
      <c r="R42" s="103">
        <f>SUM(R43)</f>
        <v>9000</v>
      </c>
    </row>
    <row r="43" spans="2:18">
      <c r="B43" s="804"/>
      <c r="C43" s="166"/>
      <c r="E43" s="2">
        <v>465</v>
      </c>
      <c r="F43" s="1" t="s">
        <v>913</v>
      </c>
      <c r="G43" s="4">
        <v>0</v>
      </c>
      <c r="H43" s="4">
        <v>9000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9000</v>
      </c>
    </row>
    <row r="44" spans="2:18">
      <c r="B44" s="804"/>
      <c r="C44" s="162"/>
      <c r="D44" s="99">
        <v>48</v>
      </c>
      <c r="E44" s="98" t="s">
        <v>1701</v>
      </c>
      <c r="F44" s="99" t="s">
        <v>1711</v>
      </c>
      <c r="G44" s="103">
        <f>SUM(G45:G46)</f>
        <v>1300000</v>
      </c>
      <c r="H44" s="103">
        <f>SUM(H45:H46)</f>
        <v>1300000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f>SUM(Q45:Q46)</f>
        <v>1300000</v>
      </c>
      <c r="R44" s="103">
        <f>SUM(R45:R46)</f>
        <v>1300000</v>
      </c>
    </row>
    <row r="45" spans="2:18">
      <c r="B45" s="804"/>
      <c r="C45" s="166"/>
      <c r="D45" s="1"/>
      <c r="E45" s="279">
        <v>480</v>
      </c>
      <c r="F45" s="1" t="s">
        <v>914</v>
      </c>
      <c r="G45" s="4">
        <v>800000</v>
      </c>
      <c r="H45" s="4">
        <v>800000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800000</v>
      </c>
      <c r="R45" s="4">
        <v>800000</v>
      </c>
    </row>
    <row r="46" spans="2:18">
      <c r="B46" s="804"/>
      <c r="C46" s="166"/>
      <c r="E46" s="279">
        <v>485</v>
      </c>
      <c r="F46" s="1" t="s">
        <v>915</v>
      </c>
      <c r="G46" s="4">
        <v>500000</v>
      </c>
      <c r="H46" s="4">
        <v>500000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500000</v>
      </c>
      <c r="R46" s="4">
        <v>500000</v>
      </c>
    </row>
    <row r="47" spans="2:18">
      <c r="B47" s="804"/>
      <c r="C47" s="150"/>
      <c r="D47" s="33">
        <v>21</v>
      </c>
      <c r="E47" s="36"/>
      <c r="F47" s="33" t="s">
        <v>916</v>
      </c>
      <c r="G47" s="34">
        <f>SUM(G49)</f>
        <v>10000000</v>
      </c>
      <c r="H47" s="34">
        <f>SUM(H49)</f>
        <v>10000000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f>SUM(Q49)</f>
        <v>10000000</v>
      </c>
      <c r="R47" s="34">
        <f>SUM(R49)</f>
        <v>10000000</v>
      </c>
    </row>
    <row r="48" spans="2:18">
      <c r="B48" s="804"/>
      <c r="C48" s="166"/>
      <c r="D48" s="2">
        <v>46</v>
      </c>
      <c r="E48" s="279"/>
      <c r="F48" s="2" t="s">
        <v>396</v>
      </c>
      <c r="G48" s="4">
        <v>10000000</v>
      </c>
      <c r="H48" s="4">
        <v>10000000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10000000</v>
      </c>
      <c r="R48" s="4">
        <v>10000000</v>
      </c>
    </row>
    <row r="49" spans="2:18">
      <c r="B49" s="804"/>
      <c r="C49" s="166"/>
      <c r="E49" s="279">
        <v>463</v>
      </c>
      <c r="F49" s="1" t="s">
        <v>917</v>
      </c>
      <c r="G49" s="4">
        <v>10000000</v>
      </c>
      <c r="H49" s="4">
        <v>10000000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10000000</v>
      </c>
      <c r="R49" s="4">
        <v>10000000</v>
      </c>
    </row>
    <row r="50" spans="2:18" ht="45">
      <c r="B50" s="804"/>
      <c r="C50" s="150"/>
      <c r="D50" s="33">
        <v>22</v>
      </c>
      <c r="E50" s="36"/>
      <c r="F50" s="36" t="s">
        <v>902</v>
      </c>
      <c r="G50" s="34">
        <f>SUM(G52)</f>
        <v>6000000</v>
      </c>
      <c r="H50" s="34">
        <f>SUM(H52)</f>
        <v>6000000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f>SUM(Q52)</f>
        <v>6000000</v>
      </c>
      <c r="R50" s="34">
        <f>SUM(R52)</f>
        <v>6000000</v>
      </c>
    </row>
    <row r="51" spans="2:18">
      <c r="B51" s="804"/>
      <c r="C51" s="166"/>
      <c r="D51" s="2">
        <v>42</v>
      </c>
      <c r="E51" s="2"/>
      <c r="F51" s="2" t="s">
        <v>918</v>
      </c>
      <c r="G51" s="4">
        <v>6000000</v>
      </c>
      <c r="H51" s="4">
        <v>6000000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6000000</v>
      </c>
      <c r="R51" s="4">
        <v>6000000</v>
      </c>
    </row>
    <row r="52" spans="2:18">
      <c r="B52" s="804"/>
      <c r="C52" s="166"/>
      <c r="E52" s="2">
        <v>425</v>
      </c>
      <c r="F52" s="1" t="s">
        <v>919</v>
      </c>
      <c r="G52" s="4">
        <v>6000000</v>
      </c>
      <c r="H52" s="4">
        <v>6000000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6000000</v>
      </c>
      <c r="R52" s="4">
        <v>6000000</v>
      </c>
    </row>
    <row r="53" spans="2:18" ht="30">
      <c r="B53" s="804"/>
      <c r="C53" s="295" t="s">
        <v>920</v>
      </c>
      <c r="D53" s="297"/>
      <c r="E53" s="299"/>
      <c r="F53" s="584" t="s">
        <v>921</v>
      </c>
      <c r="G53" s="302">
        <f>SUM(G54+G59)</f>
        <v>552852000</v>
      </c>
      <c r="H53" s="302">
        <f>SUM(H54+H59)</f>
        <v>607765000</v>
      </c>
      <c r="I53" s="302">
        <v>0</v>
      </c>
      <c r="J53" s="302">
        <v>0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2">
        <f>SUM(Q54+Q59)</f>
        <v>552852000</v>
      </c>
      <c r="R53" s="302">
        <f>SUM(R54+R59)</f>
        <v>607765000</v>
      </c>
    </row>
    <row r="54" spans="2:18" ht="30">
      <c r="B54" s="804"/>
      <c r="C54" s="150"/>
      <c r="D54" s="36" t="s">
        <v>923</v>
      </c>
      <c r="E54" s="67"/>
      <c r="F54" s="303" t="s">
        <v>922</v>
      </c>
      <c r="G54" s="34">
        <f>SUM(G55)</f>
        <v>700000</v>
      </c>
      <c r="H54" s="34">
        <f>SUM(H55)</f>
        <v>700000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f>SUM(Q55)</f>
        <v>700000</v>
      </c>
      <c r="R54" s="34">
        <f>SUM(R55)</f>
        <v>700000</v>
      </c>
    </row>
    <row r="55" spans="2:18">
      <c r="B55" s="804"/>
      <c r="C55" s="162"/>
      <c r="D55" s="99">
        <v>42</v>
      </c>
      <c r="E55" s="99"/>
      <c r="F55" s="99" t="s">
        <v>924</v>
      </c>
      <c r="G55" s="103">
        <f>SUM(G56:G58)</f>
        <v>700000</v>
      </c>
      <c r="H55" s="103">
        <f>SUM(H56:H58)</f>
        <v>700000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f>SUM(Q56:Q58)</f>
        <v>700000</v>
      </c>
      <c r="R55" s="103">
        <f>SUM(R56:R58)</f>
        <v>700000</v>
      </c>
    </row>
    <row r="56" spans="2:18">
      <c r="B56" s="804"/>
      <c r="C56" s="166"/>
      <c r="D56" s="1"/>
      <c r="E56" s="2">
        <v>420</v>
      </c>
      <c r="F56" s="1" t="s">
        <v>879</v>
      </c>
      <c r="G56" s="4">
        <v>250000</v>
      </c>
      <c r="H56" s="4">
        <v>250000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250000</v>
      </c>
      <c r="R56" s="4">
        <v>250000</v>
      </c>
    </row>
    <row r="57" spans="2:18">
      <c r="B57" s="804"/>
      <c r="C57" s="166"/>
      <c r="D57" s="1"/>
      <c r="E57" s="2">
        <v>425</v>
      </c>
      <c r="F57" s="1" t="s">
        <v>919</v>
      </c>
      <c r="G57" s="4">
        <v>250000</v>
      </c>
      <c r="H57" s="4">
        <v>250000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250000</v>
      </c>
      <c r="R57" s="4">
        <v>250000</v>
      </c>
    </row>
    <row r="58" spans="2:18">
      <c r="B58" s="804"/>
      <c r="C58" s="166"/>
      <c r="D58" s="1"/>
      <c r="E58" s="2">
        <v>426</v>
      </c>
      <c r="F58" s="1" t="s">
        <v>925</v>
      </c>
      <c r="G58" s="4">
        <v>200000</v>
      </c>
      <c r="H58" s="4">
        <v>200000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200000</v>
      </c>
      <c r="R58" s="4">
        <v>200000</v>
      </c>
    </row>
    <row r="59" spans="2:18" ht="30">
      <c r="B59" s="804"/>
      <c r="C59" s="150"/>
      <c r="D59" s="33" t="s">
        <v>927</v>
      </c>
      <c r="E59" s="116"/>
      <c r="F59" s="36" t="s">
        <v>926</v>
      </c>
      <c r="G59" s="34">
        <f>SUM(G60)</f>
        <v>552152000</v>
      </c>
      <c r="H59" s="34">
        <f>SUM(H60)</f>
        <v>607065000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f>SUM(Q60)</f>
        <v>552152000</v>
      </c>
      <c r="R59" s="34">
        <f>SUM(R60)</f>
        <v>607065000</v>
      </c>
    </row>
    <row r="60" spans="2:18" ht="37.5" customHeight="1">
      <c r="B60" s="804"/>
      <c r="C60" s="162"/>
      <c r="D60" s="99">
        <v>40</v>
      </c>
      <c r="E60" s="98"/>
      <c r="F60" s="98" t="s">
        <v>391</v>
      </c>
      <c r="G60" s="103">
        <f>SUM(G61:G62)</f>
        <v>552152000</v>
      </c>
      <c r="H60" s="103">
        <f>SUM(H61:H62)</f>
        <v>607065000</v>
      </c>
      <c r="I60" s="103">
        <v>0</v>
      </c>
      <c r="J60" s="103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f>SUM(Q61:Q62)</f>
        <v>552152000</v>
      </c>
      <c r="R60" s="103">
        <f>SUM(R61:R62)</f>
        <v>607065000</v>
      </c>
    </row>
    <row r="61" spans="2:18">
      <c r="B61" s="804"/>
      <c r="C61" s="166"/>
      <c r="E61" s="2">
        <v>401</v>
      </c>
      <c r="F61" s="1" t="s">
        <v>399</v>
      </c>
      <c r="G61" s="4">
        <v>403959000</v>
      </c>
      <c r="H61" s="4">
        <v>442749000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403959000</v>
      </c>
      <c r="R61" s="4">
        <v>442749000</v>
      </c>
    </row>
    <row r="62" spans="2:18" ht="15.75" thickBot="1">
      <c r="B62" s="804"/>
      <c r="C62" s="166"/>
      <c r="D62" s="1"/>
      <c r="E62" s="2">
        <v>402</v>
      </c>
      <c r="F62" s="1" t="s">
        <v>361</v>
      </c>
      <c r="G62" s="4">
        <v>148193000</v>
      </c>
      <c r="H62" s="4">
        <v>164316000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148193000</v>
      </c>
      <c r="R62" s="4">
        <v>164316000</v>
      </c>
    </row>
    <row r="63" spans="2:18" ht="15.75" thickBot="1">
      <c r="B63" s="804"/>
      <c r="C63" s="800" t="s">
        <v>604</v>
      </c>
      <c r="D63" s="806"/>
      <c r="E63" s="766" t="s">
        <v>534</v>
      </c>
      <c r="F63" s="801"/>
      <c r="G63" s="193">
        <f>SUM(G53+G30)</f>
        <v>611446000</v>
      </c>
      <c r="H63" s="164">
        <f>SUM(H53+H30)</f>
        <v>666496000</v>
      </c>
      <c r="I63" s="164">
        <f>SUM(I58+I51+I47+I37+I18)</f>
        <v>0</v>
      </c>
      <c r="J63" s="164">
        <f>SUM(J58+J51+J47+J37+J18)</f>
        <v>0</v>
      </c>
      <c r="K63" s="164">
        <v>0</v>
      </c>
      <c r="L63" s="164">
        <v>0</v>
      </c>
      <c r="M63" s="164">
        <v>0</v>
      </c>
      <c r="N63" s="164">
        <v>0</v>
      </c>
      <c r="O63" s="164">
        <v>0</v>
      </c>
      <c r="P63" s="164">
        <v>0</v>
      </c>
      <c r="Q63" s="164">
        <f>SUM(Q53+Q30)</f>
        <v>611446000</v>
      </c>
      <c r="R63" s="165">
        <f>SUM(R53+R30)</f>
        <v>666496000</v>
      </c>
    </row>
  </sheetData>
  <mergeCells count="15">
    <mergeCell ref="C63:D63"/>
    <mergeCell ref="E63:F63"/>
    <mergeCell ref="B7:B6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B2:R39"/>
  <sheetViews>
    <sheetView workbookViewId="0">
      <selection activeCell="D18" sqref="D18"/>
    </sheetView>
  </sheetViews>
  <sheetFormatPr defaultRowHeight="15"/>
  <cols>
    <col min="2" max="2" width="14.85546875" customWidth="1"/>
    <col min="3" max="3" width="16.7109375" customWidth="1"/>
    <col min="4" max="4" width="15.42578125" customWidth="1"/>
    <col min="5" max="5" width="23.28515625" customWidth="1"/>
    <col min="6" max="6" width="38.140625" customWidth="1"/>
    <col min="7" max="7" width="16" customWidth="1"/>
    <col min="8" max="8" width="14.42578125" customWidth="1"/>
    <col min="9" max="9" width="15.140625" customWidth="1"/>
    <col min="10" max="10" width="15.42578125" customWidth="1"/>
    <col min="11" max="11" width="14.28515625" customWidth="1"/>
    <col min="12" max="12" width="14.140625" customWidth="1"/>
    <col min="13" max="13" width="15.140625" customWidth="1"/>
    <col min="14" max="14" width="15.42578125" customWidth="1"/>
    <col min="15" max="15" width="14.85546875" customWidth="1"/>
    <col min="16" max="16" width="15.28515625" customWidth="1"/>
    <col min="17" max="17" width="14.28515625" customWidth="1"/>
    <col min="18" max="18" width="15.5703125" customWidth="1"/>
  </cols>
  <sheetData>
    <row r="2" spans="2:18" ht="15" customHeight="1">
      <c r="B2" s="642" t="s">
        <v>535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47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93" t="s">
        <v>356</v>
      </c>
      <c r="H5" s="293" t="s">
        <v>444</v>
      </c>
      <c r="I5" s="293" t="s">
        <v>358</v>
      </c>
      <c r="J5" s="293" t="s">
        <v>444</v>
      </c>
      <c r="K5" s="293" t="s">
        <v>356</v>
      </c>
      <c r="L5" s="293" t="s">
        <v>444</v>
      </c>
      <c r="M5" s="293" t="s">
        <v>356</v>
      </c>
      <c r="N5" s="293" t="s">
        <v>444</v>
      </c>
      <c r="O5" s="293" t="s">
        <v>356</v>
      </c>
      <c r="P5" s="293" t="s">
        <v>444</v>
      </c>
      <c r="Q5" s="293" t="s">
        <v>356</v>
      </c>
      <c r="R5" s="293" t="s">
        <v>444</v>
      </c>
    </row>
    <row r="6" spans="2:18" ht="21.75" customHeight="1" thickBot="1">
      <c r="B6" s="297">
        <v>4012</v>
      </c>
      <c r="C6" s="813" t="s">
        <v>535</v>
      </c>
      <c r="D6" s="773"/>
      <c r="E6" s="773"/>
      <c r="F6" s="774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11"/>
      <c r="C7" s="288">
        <v>2</v>
      </c>
      <c r="D7" s="230"/>
      <c r="E7" s="305"/>
      <c r="F7" s="122" t="s">
        <v>928</v>
      </c>
      <c r="G7" s="124">
        <f>SUM(G9+G12+G19+G21)</f>
        <v>11692000</v>
      </c>
      <c r="H7" s="124">
        <f>SUM(H9+H12+H19+H21)</f>
        <v>9492000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SUM(Q9+Q12+Q19+Q21)</f>
        <v>11692000</v>
      </c>
      <c r="R7" s="125">
        <f>SUM(R9+R12+R19+R21)</f>
        <v>9492000</v>
      </c>
    </row>
    <row r="8" spans="2:18" ht="30">
      <c r="B8" s="811"/>
      <c r="C8" s="290"/>
      <c r="D8" s="2">
        <v>20</v>
      </c>
      <c r="E8" s="1"/>
      <c r="F8" s="298" t="s">
        <v>928</v>
      </c>
      <c r="G8" s="4">
        <v>11692000</v>
      </c>
      <c r="H8" s="4">
        <v>9492000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11692000</v>
      </c>
      <c r="R8" s="109">
        <v>9492000</v>
      </c>
    </row>
    <row r="9" spans="2:18">
      <c r="B9" s="811"/>
      <c r="C9" s="292"/>
      <c r="D9" s="99">
        <v>40</v>
      </c>
      <c r="E9" s="98"/>
      <c r="F9" s="99" t="s">
        <v>391</v>
      </c>
      <c r="G9" s="103">
        <f>SUM(G10:G11)</f>
        <v>9617000</v>
      </c>
      <c r="H9" s="103">
        <f>SUM(H10:H11)</f>
        <v>7417000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9617000</v>
      </c>
      <c r="R9" s="108">
        <f>SUM(R10:R11)</f>
        <v>7417000</v>
      </c>
    </row>
    <row r="10" spans="2:18">
      <c r="B10" s="811"/>
      <c r="C10" s="290"/>
      <c r="E10" s="2">
        <v>401</v>
      </c>
      <c r="F10" s="1" t="s">
        <v>399</v>
      </c>
      <c r="G10" s="4">
        <v>7020000</v>
      </c>
      <c r="H10" s="4">
        <v>5414000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7020000</v>
      </c>
      <c r="R10" s="109">
        <v>5414000</v>
      </c>
    </row>
    <row r="11" spans="2:18">
      <c r="B11" s="811"/>
      <c r="C11" s="290"/>
      <c r="D11" s="1"/>
      <c r="E11" s="2">
        <v>402</v>
      </c>
      <c r="F11" s="1" t="s">
        <v>361</v>
      </c>
      <c r="G11" s="4">
        <v>2597000</v>
      </c>
      <c r="H11" s="4">
        <v>2003000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2597000</v>
      </c>
      <c r="R11" s="109">
        <v>2003000</v>
      </c>
    </row>
    <row r="12" spans="2:18">
      <c r="B12" s="811"/>
      <c r="C12" s="292"/>
      <c r="D12" s="99">
        <v>42</v>
      </c>
      <c r="E12" s="96"/>
      <c r="F12" s="99" t="s">
        <v>394</v>
      </c>
      <c r="G12" s="103">
        <f>SUM(G13:G18)</f>
        <v>1995000</v>
      </c>
      <c r="H12" s="103">
        <f>SUM(H13:H18)</f>
        <v>1965000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1995000</v>
      </c>
      <c r="R12" s="108">
        <f>SUM(R13:R18)</f>
        <v>1965000</v>
      </c>
    </row>
    <row r="13" spans="2:18">
      <c r="B13" s="811"/>
      <c r="C13" s="290"/>
      <c r="D13" s="1"/>
      <c r="E13" s="2">
        <v>420</v>
      </c>
      <c r="F13" s="1" t="s">
        <v>400</v>
      </c>
      <c r="G13" s="4">
        <v>30000</v>
      </c>
      <c r="H13" s="4">
        <v>30000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30000</v>
      </c>
      <c r="R13" s="109">
        <v>30000</v>
      </c>
    </row>
    <row r="14" spans="2:18" ht="30">
      <c r="B14" s="811"/>
      <c r="C14" s="290"/>
      <c r="D14" s="1"/>
      <c r="E14" s="2">
        <v>421</v>
      </c>
      <c r="F14" s="14" t="s">
        <v>401</v>
      </c>
      <c r="G14" s="4">
        <v>1150000</v>
      </c>
      <c r="H14" s="4">
        <v>1150000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1150000</v>
      </c>
      <c r="R14" s="109">
        <v>1150000</v>
      </c>
    </row>
    <row r="15" spans="2:18">
      <c r="B15" s="811"/>
      <c r="C15" s="290"/>
      <c r="D15" s="1"/>
      <c r="E15" s="2">
        <v>423</v>
      </c>
      <c r="F15" s="1" t="s">
        <v>402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50000</v>
      </c>
      <c r="R15" s="109">
        <v>50000</v>
      </c>
    </row>
    <row r="16" spans="2:18">
      <c r="B16" s="811"/>
      <c r="C16" s="290"/>
      <c r="D16" s="1"/>
      <c r="E16" s="2">
        <v>424</v>
      </c>
      <c r="F16" s="1" t="s">
        <v>403</v>
      </c>
      <c r="G16" s="4">
        <v>90000</v>
      </c>
      <c r="H16" s="4">
        <v>90000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90000</v>
      </c>
      <c r="R16" s="109">
        <v>90000</v>
      </c>
    </row>
    <row r="17" spans="2:18">
      <c r="B17" s="811"/>
      <c r="C17" s="290"/>
      <c r="D17" s="1"/>
      <c r="E17" s="2">
        <v>425</v>
      </c>
      <c r="F17" s="1" t="s">
        <v>404</v>
      </c>
      <c r="G17" s="4">
        <v>650000</v>
      </c>
      <c r="H17" s="4">
        <v>620000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650000</v>
      </c>
      <c r="R17" s="109">
        <v>620000</v>
      </c>
    </row>
    <row r="18" spans="2:18">
      <c r="B18" s="811"/>
      <c r="C18" s="290"/>
      <c r="D18" s="1"/>
      <c r="E18" s="2">
        <v>426</v>
      </c>
      <c r="F18" s="1" t="s">
        <v>405</v>
      </c>
      <c r="G18" s="4">
        <v>25000</v>
      </c>
      <c r="H18" s="4">
        <v>25000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25000</v>
      </c>
      <c r="R18" s="109">
        <v>25000</v>
      </c>
    </row>
    <row r="19" spans="2:18">
      <c r="B19" s="811"/>
      <c r="C19" s="292"/>
      <c r="D19" s="99">
        <v>46</v>
      </c>
      <c r="E19" s="98"/>
      <c r="F19" s="99" t="s">
        <v>396</v>
      </c>
      <c r="G19" s="103">
        <v>0</v>
      </c>
      <c r="H19" s="103">
        <f>SUM(H20)</f>
        <v>30000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8">
        <f>SUM(R20)</f>
        <v>30000</v>
      </c>
    </row>
    <row r="20" spans="2:18">
      <c r="B20" s="811"/>
      <c r="C20" s="290"/>
      <c r="D20" s="2"/>
      <c r="E20" s="2">
        <v>464</v>
      </c>
      <c r="F20" s="1" t="s">
        <v>423</v>
      </c>
      <c r="G20" s="4">
        <v>0</v>
      </c>
      <c r="H20" s="4">
        <v>30000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109">
        <v>30000</v>
      </c>
    </row>
    <row r="21" spans="2:18">
      <c r="B21" s="811"/>
      <c r="C21" s="292"/>
      <c r="D21" s="99">
        <v>48</v>
      </c>
      <c r="E21" s="98"/>
      <c r="F21" s="99" t="s">
        <v>430</v>
      </c>
      <c r="G21" s="103">
        <f>SUM(G22)</f>
        <v>80000</v>
      </c>
      <c r="H21" s="103">
        <f>SUM(H22)</f>
        <v>80000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SUM(Q22)</f>
        <v>80000</v>
      </c>
      <c r="R21" s="108">
        <f>SUM(R22)</f>
        <v>80000</v>
      </c>
    </row>
    <row r="22" spans="2:18" ht="15.75" thickBot="1">
      <c r="B22" s="811"/>
      <c r="C22" s="660"/>
      <c r="E22" s="58">
        <v>480</v>
      </c>
      <c r="F22" s="68" t="s">
        <v>431</v>
      </c>
      <c r="G22" s="60">
        <v>80000</v>
      </c>
      <c r="H22" s="60">
        <v>80000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80000</v>
      </c>
      <c r="R22" s="129">
        <v>80000</v>
      </c>
    </row>
    <row r="23" spans="2:18" ht="30.75" thickBot="1">
      <c r="B23" s="811"/>
      <c r="C23" s="662">
        <v>2</v>
      </c>
      <c r="D23" s="663"/>
      <c r="E23" s="664"/>
      <c r="F23" s="665" t="s">
        <v>928</v>
      </c>
      <c r="G23" s="164">
        <f>SUM(G25+G28+G35+G37)</f>
        <v>11692000</v>
      </c>
      <c r="H23" s="164">
        <f>SUM(H25+H28+H35+H37)</f>
        <v>9492000</v>
      </c>
      <c r="I23" s="164">
        <v>0</v>
      </c>
      <c r="J23" s="164">
        <v>0</v>
      </c>
      <c r="K23" s="164">
        <v>0</v>
      </c>
      <c r="L23" s="164">
        <v>0</v>
      </c>
      <c r="M23" s="164">
        <v>0</v>
      </c>
      <c r="N23" s="164">
        <v>0</v>
      </c>
      <c r="O23" s="164">
        <v>0</v>
      </c>
      <c r="P23" s="164">
        <v>0</v>
      </c>
      <c r="Q23" s="164">
        <f>SUM(Q25+Q28+Q35+Q37)</f>
        <v>11692000</v>
      </c>
      <c r="R23" s="165">
        <f>SUM(R25+R28+R35+R37)</f>
        <v>9492000</v>
      </c>
    </row>
    <row r="24" spans="2:18" ht="30">
      <c r="B24" s="812"/>
      <c r="C24" s="586"/>
      <c r="D24" s="212">
        <v>20</v>
      </c>
      <c r="E24" s="213"/>
      <c r="F24" s="661" t="s">
        <v>928</v>
      </c>
      <c r="G24" s="223">
        <v>11692000</v>
      </c>
      <c r="H24" s="223">
        <v>9492000</v>
      </c>
      <c r="I24" s="223">
        <v>0</v>
      </c>
      <c r="J24" s="223">
        <v>0</v>
      </c>
      <c r="K24" s="223">
        <v>0</v>
      </c>
      <c r="L24" s="223">
        <v>0</v>
      </c>
      <c r="M24" s="223">
        <v>0</v>
      </c>
      <c r="N24" s="223">
        <v>0</v>
      </c>
      <c r="O24" s="223">
        <v>0</v>
      </c>
      <c r="P24" s="223">
        <v>0</v>
      </c>
      <c r="Q24" s="223">
        <v>11692000</v>
      </c>
      <c r="R24" s="223">
        <v>9492000</v>
      </c>
    </row>
    <row r="25" spans="2:18">
      <c r="B25" s="812"/>
      <c r="C25" s="162"/>
      <c r="D25" s="99">
        <v>40</v>
      </c>
      <c r="E25" s="98"/>
      <c r="F25" s="99" t="s">
        <v>391</v>
      </c>
      <c r="G25" s="103">
        <f>SUM(G26:G27)</f>
        <v>9617000</v>
      </c>
      <c r="H25" s="103">
        <f>SUM(H26:H27)</f>
        <v>7417000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9617000</v>
      </c>
      <c r="R25" s="103">
        <f>SUM(R26:R27)</f>
        <v>7417000</v>
      </c>
    </row>
    <row r="26" spans="2:18">
      <c r="B26" s="812"/>
      <c r="C26" s="166"/>
      <c r="E26" s="2">
        <v>401</v>
      </c>
      <c r="F26" s="1" t="s">
        <v>399</v>
      </c>
      <c r="G26" s="4">
        <v>7020000</v>
      </c>
      <c r="H26" s="4">
        <v>5414000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7020000</v>
      </c>
      <c r="R26" s="4">
        <v>5414000</v>
      </c>
    </row>
    <row r="27" spans="2:18">
      <c r="B27" s="812"/>
      <c r="C27" s="166"/>
      <c r="D27" s="1"/>
      <c r="E27" s="2">
        <v>402</v>
      </c>
      <c r="F27" s="1" t="s">
        <v>361</v>
      </c>
      <c r="G27" s="4">
        <v>2597000</v>
      </c>
      <c r="H27" s="4">
        <v>2003000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2597000</v>
      </c>
      <c r="R27" s="4">
        <v>2003000</v>
      </c>
    </row>
    <row r="28" spans="2:18">
      <c r="B28" s="812"/>
      <c r="C28" s="162"/>
      <c r="D28" s="99">
        <v>42</v>
      </c>
      <c r="E28" s="96"/>
      <c r="F28" s="99" t="s">
        <v>394</v>
      </c>
      <c r="G28" s="103">
        <f>SUM(G29:G34)</f>
        <v>1995000</v>
      </c>
      <c r="H28" s="103">
        <f>SUM(H29:H34)</f>
        <v>1965000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1995000</v>
      </c>
      <c r="R28" s="103">
        <f>SUM(R29:R34)</f>
        <v>1965000</v>
      </c>
    </row>
    <row r="29" spans="2:18">
      <c r="B29" s="812"/>
      <c r="C29" s="166"/>
      <c r="D29" s="1"/>
      <c r="E29" s="2">
        <v>420</v>
      </c>
      <c r="F29" s="1" t="s">
        <v>400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30000</v>
      </c>
      <c r="R29" s="4">
        <v>30000</v>
      </c>
    </row>
    <row r="30" spans="2:18" ht="30">
      <c r="B30" s="812"/>
      <c r="C30" s="166"/>
      <c r="D30" s="1"/>
      <c r="E30" s="2">
        <v>421</v>
      </c>
      <c r="F30" s="14" t="s">
        <v>401</v>
      </c>
      <c r="G30" s="4">
        <v>1150000</v>
      </c>
      <c r="H30" s="4">
        <v>1150000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1150000</v>
      </c>
      <c r="R30" s="4">
        <v>1150000</v>
      </c>
    </row>
    <row r="31" spans="2:18">
      <c r="B31" s="812"/>
      <c r="C31" s="166"/>
      <c r="D31" s="1"/>
      <c r="E31" s="2">
        <v>423</v>
      </c>
      <c r="F31" s="1" t="s">
        <v>402</v>
      </c>
      <c r="G31" s="4">
        <v>50000</v>
      </c>
      <c r="H31" s="4">
        <v>50000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50000</v>
      </c>
      <c r="R31" s="4">
        <v>50000</v>
      </c>
    </row>
    <row r="32" spans="2:18">
      <c r="B32" s="812"/>
      <c r="C32" s="166"/>
      <c r="D32" s="1"/>
      <c r="E32" s="2">
        <v>424</v>
      </c>
      <c r="F32" s="1" t="s">
        <v>403</v>
      </c>
      <c r="G32" s="4">
        <v>90000</v>
      </c>
      <c r="H32" s="4">
        <v>90000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90000</v>
      </c>
      <c r="R32" s="4">
        <v>90000</v>
      </c>
    </row>
    <row r="33" spans="2:18">
      <c r="B33" s="812"/>
      <c r="C33" s="166"/>
      <c r="D33" s="1"/>
      <c r="E33" s="2">
        <v>425</v>
      </c>
      <c r="F33" s="1" t="s">
        <v>404</v>
      </c>
      <c r="G33" s="4">
        <v>650000</v>
      </c>
      <c r="H33" s="4">
        <v>620000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650000</v>
      </c>
      <c r="R33" s="4">
        <v>620000</v>
      </c>
    </row>
    <row r="34" spans="2:18">
      <c r="B34" s="812"/>
      <c r="C34" s="166"/>
      <c r="E34" s="2">
        <v>426</v>
      </c>
      <c r="F34" s="1" t="s">
        <v>405</v>
      </c>
      <c r="G34" s="4">
        <v>25000</v>
      </c>
      <c r="H34" s="4">
        <v>25000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25000</v>
      </c>
      <c r="R34" s="4">
        <v>25000</v>
      </c>
    </row>
    <row r="35" spans="2:18">
      <c r="B35" s="812"/>
      <c r="C35" s="162"/>
      <c r="D35" s="99">
        <v>46</v>
      </c>
      <c r="E35" s="98"/>
      <c r="F35" s="99" t="s">
        <v>396</v>
      </c>
      <c r="G35" s="103">
        <v>0</v>
      </c>
      <c r="H35" s="103">
        <f>SUM(H36)</f>
        <v>30000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v>0</v>
      </c>
      <c r="R35" s="103">
        <f>SUM(R36)</f>
        <v>30000</v>
      </c>
    </row>
    <row r="36" spans="2:18">
      <c r="B36" s="812"/>
      <c r="C36" s="166"/>
      <c r="E36" s="2">
        <v>464</v>
      </c>
      <c r="F36" s="1" t="s">
        <v>423</v>
      </c>
      <c r="G36" s="4">
        <v>0</v>
      </c>
      <c r="H36" s="4">
        <v>30000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30000</v>
      </c>
    </row>
    <row r="37" spans="2:18">
      <c r="B37" s="812"/>
      <c r="C37" s="162"/>
      <c r="D37" s="99">
        <v>48</v>
      </c>
      <c r="E37" s="98"/>
      <c r="F37" s="99" t="s">
        <v>430</v>
      </c>
      <c r="G37" s="103">
        <f>SUM(G38)</f>
        <v>80000</v>
      </c>
      <c r="H37" s="103">
        <f>SUM(H38)</f>
        <v>80000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SUM(Q38)</f>
        <v>80000</v>
      </c>
      <c r="R37" s="103">
        <f>SUM(R38)</f>
        <v>80000</v>
      </c>
    </row>
    <row r="38" spans="2:18" ht="15.75" thickBot="1">
      <c r="B38" s="812"/>
      <c r="C38" s="166"/>
      <c r="D38" s="2"/>
      <c r="E38" s="2">
        <v>480</v>
      </c>
      <c r="F38" s="1" t="s">
        <v>431</v>
      </c>
      <c r="G38" s="4">
        <v>80000</v>
      </c>
      <c r="H38" s="4">
        <v>80000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80000</v>
      </c>
      <c r="R38" s="4">
        <v>80000</v>
      </c>
    </row>
    <row r="39" spans="2:18" ht="18.75" customHeight="1" thickBot="1">
      <c r="B39" s="812"/>
      <c r="C39" s="800" t="s">
        <v>604</v>
      </c>
      <c r="D39" s="801"/>
      <c r="E39" s="766" t="s">
        <v>535</v>
      </c>
      <c r="F39" s="801"/>
      <c r="G39" s="193">
        <f>SUM(G23)</f>
        <v>11692000</v>
      </c>
      <c r="H39" s="164">
        <f>SUM(H23)</f>
        <v>9492000</v>
      </c>
      <c r="I39" s="164">
        <v>0</v>
      </c>
      <c r="J39" s="164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f>SUM(Q23)</f>
        <v>11692000</v>
      </c>
      <c r="R39" s="165">
        <f>SUM(R23)</f>
        <v>9492000</v>
      </c>
    </row>
  </sheetData>
  <mergeCells count="15">
    <mergeCell ref="C39:D39"/>
    <mergeCell ref="E39:F39"/>
    <mergeCell ref="B7:B3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C37" sqref="C37"/>
    </sheetView>
  </sheetViews>
  <sheetFormatPr defaultRowHeight="15"/>
  <cols>
    <col min="2" max="2" width="12.7109375" customWidth="1"/>
    <col min="3" max="3" width="16" customWidth="1"/>
    <col min="4" max="4" width="13.42578125" customWidth="1"/>
    <col min="5" max="5" width="23.140625" customWidth="1"/>
    <col min="6" max="6" width="33.28515625" customWidth="1"/>
    <col min="7" max="7" width="14.28515625" customWidth="1"/>
    <col min="8" max="8" width="15.28515625" customWidth="1"/>
    <col min="9" max="9" width="16.140625" customWidth="1"/>
    <col min="10" max="10" width="15.28515625" customWidth="1"/>
    <col min="11" max="11" width="16" customWidth="1"/>
    <col min="12" max="12" width="14.7109375" customWidth="1"/>
    <col min="13" max="13" width="16" customWidth="1"/>
    <col min="14" max="16" width="15.5703125" customWidth="1"/>
    <col min="17" max="18" width="15.140625" customWidth="1"/>
  </cols>
  <sheetData>
    <row r="2" spans="2:18" ht="15" customHeight="1">
      <c r="B2" s="603" t="s">
        <v>467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293" t="s">
        <v>356</v>
      </c>
      <c r="H5" s="293" t="s">
        <v>444</v>
      </c>
      <c r="I5" s="293" t="s">
        <v>358</v>
      </c>
      <c r="J5" s="293" t="s">
        <v>444</v>
      </c>
      <c r="K5" s="293" t="s">
        <v>356</v>
      </c>
      <c r="L5" s="293" t="s">
        <v>444</v>
      </c>
      <c r="M5" s="293" t="s">
        <v>356</v>
      </c>
      <c r="N5" s="293" t="s">
        <v>444</v>
      </c>
      <c r="O5" s="293" t="s">
        <v>356</v>
      </c>
      <c r="P5" s="293" t="s">
        <v>444</v>
      </c>
      <c r="Q5" s="293" t="s">
        <v>356</v>
      </c>
      <c r="R5" s="293" t="s">
        <v>444</v>
      </c>
    </row>
    <row r="6" spans="2:18">
      <c r="B6" s="297">
        <v>4013</v>
      </c>
      <c r="C6" s="786" t="s">
        <v>467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 ht="30">
      <c r="B7" s="802"/>
      <c r="C7" s="150">
        <v>2</v>
      </c>
      <c r="D7" s="33"/>
      <c r="E7" s="36"/>
      <c r="F7" s="36" t="s">
        <v>467</v>
      </c>
      <c r="G7" s="34">
        <f>SUM(G9+G12+G19+G21)</f>
        <v>25273000</v>
      </c>
      <c r="H7" s="34">
        <f>SUM(H9+H12+H19+H21)</f>
        <v>24573000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SUM(Q9+Q12+Q19+Q21)</f>
        <v>25273000</v>
      </c>
      <c r="R7" s="34">
        <f>SUM(R9+R12+R19+R21)</f>
        <v>24573000</v>
      </c>
    </row>
    <row r="8" spans="2:18" ht="30">
      <c r="B8" s="802"/>
      <c r="C8" s="166"/>
      <c r="D8" s="2">
        <v>20</v>
      </c>
      <c r="E8" s="1"/>
      <c r="F8" s="298" t="s">
        <v>467</v>
      </c>
      <c r="G8" s="4">
        <v>25273000</v>
      </c>
      <c r="H8" s="4">
        <v>24573000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25273000</v>
      </c>
      <c r="R8" s="4">
        <v>24573000</v>
      </c>
    </row>
    <row r="9" spans="2:18">
      <c r="B9" s="802"/>
      <c r="C9" s="162"/>
      <c r="D9" s="99">
        <v>40</v>
      </c>
      <c r="E9" s="201"/>
      <c r="F9" s="99" t="s">
        <v>391</v>
      </c>
      <c r="G9" s="103">
        <f>SUM(G10:G11)</f>
        <v>17112000</v>
      </c>
      <c r="H9" s="103">
        <f>SUM(H10:H11)</f>
        <v>16412000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17112000</v>
      </c>
      <c r="R9" s="103">
        <f>SUM(R10:R11)</f>
        <v>16412000</v>
      </c>
    </row>
    <row r="10" spans="2:18">
      <c r="B10" s="802"/>
      <c r="C10" s="166"/>
      <c r="D10" s="1"/>
      <c r="E10" s="2">
        <v>401</v>
      </c>
      <c r="F10" s="1" t="s">
        <v>399</v>
      </c>
      <c r="G10" s="4">
        <v>12492000</v>
      </c>
      <c r="H10" s="4">
        <v>11902000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12492000</v>
      </c>
      <c r="R10" s="4">
        <v>11902000</v>
      </c>
    </row>
    <row r="11" spans="2:18" ht="30">
      <c r="B11" s="802"/>
      <c r="C11" s="166"/>
      <c r="E11" s="2">
        <v>402</v>
      </c>
      <c r="F11" s="14" t="s">
        <v>361</v>
      </c>
      <c r="G11" s="4">
        <v>4620000</v>
      </c>
      <c r="H11" s="4">
        <v>4510000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4620000</v>
      </c>
      <c r="R11" s="4">
        <v>4510000</v>
      </c>
    </row>
    <row r="12" spans="2:18">
      <c r="B12" s="802"/>
      <c r="C12" s="162"/>
      <c r="D12" s="99">
        <v>42</v>
      </c>
      <c r="E12" s="201"/>
      <c r="F12" s="99" t="s">
        <v>394</v>
      </c>
      <c r="G12" s="103">
        <f>SUM(G13:G18)</f>
        <v>6947000</v>
      </c>
      <c r="H12" s="103">
        <f>SUM(H13:H18)</f>
        <v>6718000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6947000</v>
      </c>
      <c r="R12" s="103">
        <f>SUM(R13:R18)</f>
        <v>6718000</v>
      </c>
    </row>
    <row r="13" spans="2:18">
      <c r="B13" s="802"/>
      <c r="C13" s="166"/>
      <c r="D13" s="1"/>
      <c r="E13" s="2">
        <v>420</v>
      </c>
      <c r="F13" s="1" t="s">
        <v>400</v>
      </c>
      <c r="G13" s="4">
        <v>70000</v>
      </c>
      <c r="H13" s="4">
        <v>70000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70000</v>
      </c>
      <c r="R13" s="4">
        <v>70000</v>
      </c>
    </row>
    <row r="14" spans="2:18" ht="30">
      <c r="B14" s="802"/>
      <c r="C14" s="166"/>
      <c r="D14" s="1"/>
      <c r="E14" s="2">
        <v>421</v>
      </c>
      <c r="F14" s="14" t="s">
        <v>401</v>
      </c>
      <c r="G14" s="4">
        <v>2221000</v>
      </c>
      <c r="H14" s="4">
        <v>2221000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2221000</v>
      </c>
      <c r="R14" s="4">
        <v>2221000</v>
      </c>
    </row>
    <row r="15" spans="2:18">
      <c r="B15" s="802"/>
      <c r="C15" s="166"/>
      <c r="D15" s="1"/>
      <c r="E15" s="2">
        <v>423</v>
      </c>
      <c r="F15" s="1" t="s">
        <v>402</v>
      </c>
      <c r="G15" s="4">
        <v>200000</v>
      </c>
      <c r="H15" s="4">
        <v>500000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200000</v>
      </c>
      <c r="R15" s="4">
        <v>500000</v>
      </c>
    </row>
    <row r="16" spans="2:18">
      <c r="B16" s="802"/>
      <c r="C16" s="166"/>
      <c r="D16" s="1"/>
      <c r="E16" s="2">
        <v>424</v>
      </c>
      <c r="F16" s="1" t="s">
        <v>403</v>
      </c>
      <c r="G16" s="4">
        <v>307000</v>
      </c>
      <c r="H16" s="4">
        <v>407000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307000</v>
      </c>
      <c r="R16" s="4">
        <v>407000</v>
      </c>
    </row>
    <row r="17" spans="2:18">
      <c r="B17" s="802"/>
      <c r="C17" s="166"/>
      <c r="D17" s="1"/>
      <c r="E17" s="2">
        <v>425</v>
      </c>
      <c r="F17" s="1" t="s">
        <v>404</v>
      </c>
      <c r="G17" s="4">
        <v>1002000</v>
      </c>
      <c r="H17" s="4">
        <v>1002000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1002000</v>
      </c>
      <c r="R17" s="4">
        <v>1002000</v>
      </c>
    </row>
    <row r="18" spans="2:18">
      <c r="B18" s="802"/>
      <c r="C18" s="166"/>
      <c r="E18" s="2">
        <v>426</v>
      </c>
      <c r="F18" s="1" t="s">
        <v>405</v>
      </c>
      <c r="G18" s="4">
        <v>3147000</v>
      </c>
      <c r="H18" s="4">
        <v>2518000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3147000</v>
      </c>
      <c r="R18" s="4">
        <v>2518000</v>
      </c>
    </row>
    <row r="19" spans="2:18">
      <c r="B19" s="802"/>
      <c r="C19" s="162"/>
      <c r="D19" s="99">
        <v>46</v>
      </c>
      <c r="E19" s="98"/>
      <c r="F19" s="99" t="s">
        <v>396</v>
      </c>
      <c r="G19" s="103">
        <f>SUM(G20)</f>
        <v>58000</v>
      </c>
      <c r="H19" s="103">
        <f>SUM(H20)</f>
        <v>58000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58000</v>
      </c>
      <c r="R19" s="103">
        <f>SUM(R20)</f>
        <v>58000</v>
      </c>
    </row>
    <row r="20" spans="2:18">
      <c r="B20" s="802"/>
      <c r="C20" s="166"/>
      <c r="E20" s="2">
        <v>464</v>
      </c>
      <c r="F20" s="1" t="s">
        <v>423</v>
      </c>
      <c r="G20" s="4">
        <v>58000</v>
      </c>
      <c r="H20" s="4">
        <v>58000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58000</v>
      </c>
      <c r="R20" s="4">
        <v>58000</v>
      </c>
    </row>
    <row r="21" spans="2:18">
      <c r="B21" s="802"/>
      <c r="C21" s="162"/>
      <c r="D21" s="99">
        <v>48</v>
      </c>
      <c r="E21" s="99"/>
      <c r="F21" s="99" t="s">
        <v>430</v>
      </c>
      <c r="G21" s="103">
        <f>SUM(G22:G24)</f>
        <v>1156000</v>
      </c>
      <c r="H21" s="103">
        <f>SUM(H22:H24)</f>
        <v>1385000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SUM(Q22:Q24)</f>
        <v>1156000</v>
      </c>
      <c r="R21" s="103">
        <f>SUM(R22:R24)</f>
        <v>1385000</v>
      </c>
    </row>
    <row r="22" spans="2:18">
      <c r="B22" s="802"/>
      <c r="C22" s="166"/>
      <c r="D22" s="1"/>
      <c r="E22" s="2">
        <v>480</v>
      </c>
      <c r="F22" s="1" t="s">
        <v>431</v>
      </c>
      <c r="G22" s="4">
        <v>500000</v>
      </c>
      <c r="H22" s="4">
        <v>629000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500000</v>
      </c>
      <c r="R22" s="4">
        <v>629000</v>
      </c>
    </row>
    <row r="23" spans="2:18">
      <c r="B23" s="802"/>
      <c r="C23" s="166"/>
      <c r="D23" s="1"/>
      <c r="E23" s="2">
        <v>481</v>
      </c>
      <c r="F23" s="1" t="s">
        <v>432</v>
      </c>
      <c r="G23" s="4">
        <v>156000</v>
      </c>
      <c r="H23" s="4">
        <v>256000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156000</v>
      </c>
      <c r="R23" s="4">
        <v>256000</v>
      </c>
    </row>
    <row r="24" spans="2:18" ht="30">
      <c r="B24" s="802"/>
      <c r="C24" s="166"/>
      <c r="D24" s="1"/>
      <c r="E24" s="2">
        <v>485</v>
      </c>
      <c r="F24" s="14" t="s">
        <v>436</v>
      </c>
      <c r="G24" s="4">
        <v>500000</v>
      </c>
      <c r="H24" s="4">
        <v>500000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500000</v>
      </c>
      <c r="R24" s="4">
        <v>500000</v>
      </c>
    </row>
    <row r="25" spans="2:18" ht="30">
      <c r="B25" s="802"/>
      <c r="C25" s="294">
        <v>2</v>
      </c>
      <c r="D25" s="581"/>
      <c r="E25" s="296"/>
      <c r="F25" s="579" t="s">
        <v>467</v>
      </c>
      <c r="G25" s="102">
        <f>SUM(G27+G30+G37+G39)</f>
        <v>25273000</v>
      </c>
      <c r="H25" s="102">
        <f>SUM(H27+H30+H37+H39)</f>
        <v>24573000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f>SUM(Q27+Q30+Q37+Q39)</f>
        <v>25273000</v>
      </c>
      <c r="R25" s="102">
        <f>SUM(R27+R30+R37+R39)</f>
        <v>24573000</v>
      </c>
    </row>
    <row r="26" spans="2:18" ht="30">
      <c r="B26" s="802"/>
      <c r="C26" s="166"/>
      <c r="D26" s="2">
        <v>20</v>
      </c>
      <c r="E26" s="1"/>
      <c r="F26" s="583" t="s">
        <v>467</v>
      </c>
      <c r="G26" s="4">
        <v>25273000</v>
      </c>
      <c r="H26" s="4">
        <v>24573000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25273000</v>
      </c>
      <c r="R26" s="4">
        <v>24573000</v>
      </c>
    </row>
    <row r="27" spans="2:18">
      <c r="B27" s="802"/>
      <c r="C27" s="162"/>
      <c r="D27" s="99">
        <v>40</v>
      </c>
      <c r="E27" s="201"/>
      <c r="F27" s="99" t="s">
        <v>391</v>
      </c>
      <c r="G27" s="103">
        <f>SUM(G28:G29)</f>
        <v>17112000</v>
      </c>
      <c r="H27" s="103">
        <f>SUM(H28:H29)</f>
        <v>16412000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17112000</v>
      </c>
      <c r="R27" s="103">
        <f>SUM(R28:R29)</f>
        <v>16412000</v>
      </c>
    </row>
    <row r="28" spans="2:18">
      <c r="B28" s="802"/>
      <c r="C28" s="166"/>
      <c r="D28" s="1"/>
      <c r="E28" s="2">
        <v>401</v>
      </c>
      <c r="F28" s="1" t="s">
        <v>399</v>
      </c>
      <c r="G28" s="4">
        <v>12492000</v>
      </c>
      <c r="H28" s="4">
        <v>11902000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12492000</v>
      </c>
      <c r="R28" s="4">
        <v>11902000</v>
      </c>
    </row>
    <row r="29" spans="2:18" ht="30">
      <c r="B29" s="802"/>
      <c r="C29" s="166"/>
      <c r="E29" s="2">
        <v>402</v>
      </c>
      <c r="F29" s="14" t="s">
        <v>361</v>
      </c>
      <c r="G29" s="4">
        <v>4620000</v>
      </c>
      <c r="H29" s="4">
        <v>4510000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4620000</v>
      </c>
      <c r="R29" s="4">
        <v>4510000</v>
      </c>
    </row>
    <row r="30" spans="2:18">
      <c r="B30" s="802"/>
      <c r="C30" s="162"/>
      <c r="D30" s="99">
        <v>42</v>
      </c>
      <c r="E30" s="201"/>
      <c r="F30" s="99" t="s">
        <v>394</v>
      </c>
      <c r="G30" s="103">
        <f>SUM(G31:G36)</f>
        <v>6947000</v>
      </c>
      <c r="H30" s="103">
        <f>SUM(H31:H36)</f>
        <v>6718000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SUM(Q31:Q36)</f>
        <v>6947000</v>
      </c>
      <c r="R30" s="103">
        <f>SUM(R31:R36)</f>
        <v>6718000</v>
      </c>
    </row>
    <row r="31" spans="2:18">
      <c r="B31" s="802"/>
      <c r="C31" s="166"/>
      <c r="D31" s="1"/>
      <c r="E31" s="2">
        <v>420</v>
      </c>
      <c r="F31" s="1" t="s">
        <v>400</v>
      </c>
      <c r="G31" s="4">
        <v>70000</v>
      </c>
      <c r="H31" s="4">
        <v>70000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70000</v>
      </c>
      <c r="R31" s="4">
        <v>70000</v>
      </c>
    </row>
    <row r="32" spans="2:18" ht="30">
      <c r="B32" s="802"/>
      <c r="C32" s="166"/>
      <c r="D32" s="1"/>
      <c r="E32" s="2">
        <v>421</v>
      </c>
      <c r="F32" s="14" t="s">
        <v>401</v>
      </c>
      <c r="G32" s="4">
        <v>2221000</v>
      </c>
      <c r="H32" s="4">
        <v>2221000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2221000</v>
      </c>
      <c r="R32" s="4">
        <v>2221000</v>
      </c>
    </row>
    <row r="33" spans="2:18">
      <c r="B33" s="802"/>
      <c r="C33" s="166"/>
      <c r="D33" s="1"/>
      <c r="E33" s="2">
        <v>423</v>
      </c>
      <c r="F33" s="1" t="s">
        <v>402</v>
      </c>
      <c r="G33" s="4">
        <v>200000</v>
      </c>
      <c r="H33" s="4">
        <v>500000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200000</v>
      </c>
      <c r="R33" s="4">
        <v>500000</v>
      </c>
    </row>
    <row r="34" spans="2:18">
      <c r="B34" s="802"/>
      <c r="C34" s="166"/>
      <c r="D34" s="1"/>
      <c r="E34" s="2">
        <v>424</v>
      </c>
      <c r="F34" s="1" t="s">
        <v>403</v>
      </c>
      <c r="G34" s="4">
        <v>307000</v>
      </c>
      <c r="H34" s="4">
        <v>407000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307000</v>
      </c>
      <c r="R34" s="4">
        <v>407000</v>
      </c>
    </row>
    <row r="35" spans="2:18">
      <c r="B35" s="802"/>
      <c r="C35" s="166"/>
      <c r="D35" s="1"/>
      <c r="E35" s="2">
        <v>425</v>
      </c>
      <c r="F35" s="1" t="s">
        <v>404</v>
      </c>
      <c r="G35" s="4">
        <v>1002000</v>
      </c>
      <c r="H35" s="4">
        <v>1002000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1002000</v>
      </c>
      <c r="R35" s="4">
        <v>1002000</v>
      </c>
    </row>
    <row r="36" spans="2:18">
      <c r="B36" s="802"/>
      <c r="C36" s="166"/>
      <c r="E36" s="2">
        <v>426</v>
      </c>
      <c r="F36" s="1" t="s">
        <v>405</v>
      </c>
      <c r="G36" s="4">
        <v>3147000</v>
      </c>
      <c r="H36" s="4">
        <v>2518000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3147000</v>
      </c>
      <c r="R36" s="4">
        <v>2518000</v>
      </c>
    </row>
    <row r="37" spans="2:18">
      <c r="B37" s="802"/>
      <c r="C37" s="162"/>
      <c r="D37" s="99">
        <v>46</v>
      </c>
      <c r="E37" s="98"/>
      <c r="F37" s="99" t="s">
        <v>396</v>
      </c>
      <c r="G37" s="103">
        <f>SUM(G38)</f>
        <v>58000</v>
      </c>
      <c r="H37" s="103">
        <f>SUM(H38)</f>
        <v>58000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SUM(Q38)</f>
        <v>58000</v>
      </c>
      <c r="R37" s="103">
        <f>SUM(R38)</f>
        <v>58000</v>
      </c>
    </row>
    <row r="38" spans="2:18">
      <c r="B38" s="802"/>
      <c r="C38" s="166"/>
      <c r="E38" s="2">
        <v>464</v>
      </c>
      <c r="F38" s="1" t="s">
        <v>423</v>
      </c>
      <c r="G38" s="4">
        <v>58000</v>
      </c>
      <c r="H38" s="4">
        <v>58000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58000</v>
      </c>
      <c r="R38" s="4">
        <v>58000</v>
      </c>
    </row>
    <row r="39" spans="2:18">
      <c r="B39" s="802"/>
      <c r="C39" s="162"/>
      <c r="D39" s="99">
        <v>48</v>
      </c>
      <c r="E39" s="99"/>
      <c r="F39" s="99" t="s">
        <v>430</v>
      </c>
      <c r="G39" s="103">
        <f>SUM(G40:G42)</f>
        <v>1156000</v>
      </c>
      <c r="H39" s="103">
        <f>SUM(H40:H42)</f>
        <v>1385000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SUM(Q40:Q42)</f>
        <v>1156000</v>
      </c>
      <c r="R39" s="103">
        <f>SUM(R40:R42)</f>
        <v>1385000</v>
      </c>
    </row>
    <row r="40" spans="2:18">
      <c r="B40" s="802"/>
      <c r="C40" s="166"/>
      <c r="D40" s="1"/>
      <c r="E40" s="2">
        <v>480</v>
      </c>
      <c r="F40" s="1" t="s">
        <v>431</v>
      </c>
      <c r="G40" s="4">
        <v>500000</v>
      </c>
      <c r="H40" s="4">
        <v>629000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500000</v>
      </c>
      <c r="R40" s="4">
        <v>629000</v>
      </c>
    </row>
    <row r="41" spans="2:18">
      <c r="B41" s="802"/>
      <c r="C41" s="166"/>
      <c r="D41" s="1"/>
      <c r="E41" s="2">
        <v>481</v>
      </c>
      <c r="F41" s="1" t="s">
        <v>432</v>
      </c>
      <c r="G41" s="4">
        <v>156000</v>
      </c>
      <c r="H41" s="4">
        <v>256000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156000</v>
      </c>
      <c r="R41" s="4">
        <v>256000</v>
      </c>
    </row>
    <row r="42" spans="2:18" ht="30.75" thickBot="1">
      <c r="B42" s="802"/>
      <c r="C42" s="166"/>
      <c r="D42" s="1"/>
      <c r="E42" s="2">
        <v>485</v>
      </c>
      <c r="F42" s="14" t="s">
        <v>436</v>
      </c>
      <c r="G42" s="4">
        <v>500000</v>
      </c>
      <c r="H42" s="4">
        <v>500000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500000</v>
      </c>
      <c r="R42" s="4">
        <v>500000</v>
      </c>
    </row>
    <row r="43" spans="2:18" ht="15.75" thickBot="1">
      <c r="B43" s="802"/>
      <c r="C43" s="800" t="s">
        <v>604</v>
      </c>
      <c r="D43" s="806"/>
      <c r="E43" s="766" t="s">
        <v>467</v>
      </c>
      <c r="F43" s="801"/>
      <c r="G43" s="193">
        <f>SUM(G25)</f>
        <v>25273000</v>
      </c>
      <c r="H43" s="164">
        <f>SUM(H25)</f>
        <v>24573000</v>
      </c>
      <c r="I43" s="164">
        <v>0</v>
      </c>
      <c r="J43" s="164">
        <v>0</v>
      </c>
      <c r="K43" s="164">
        <v>0</v>
      </c>
      <c r="L43" s="164">
        <v>0</v>
      </c>
      <c r="M43" s="164">
        <v>0</v>
      </c>
      <c r="N43" s="164">
        <v>0</v>
      </c>
      <c r="O43" s="164">
        <v>0</v>
      </c>
      <c r="P43" s="164">
        <v>0</v>
      </c>
      <c r="Q43" s="164">
        <f>SUM(Q25)</f>
        <v>25273000</v>
      </c>
      <c r="R43" s="165">
        <f>SUM(R25)</f>
        <v>24573000</v>
      </c>
    </row>
  </sheetData>
  <mergeCells count="15">
    <mergeCell ref="C43:D43"/>
    <mergeCell ref="E43:F43"/>
    <mergeCell ref="B7:B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B2:AH39"/>
  <sheetViews>
    <sheetView workbookViewId="0">
      <selection activeCell="D7" sqref="D7"/>
    </sheetView>
  </sheetViews>
  <sheetFormatPr defaultRowHeight="15"/>
  <cols>
    <col min="2" max="2" width="14.5703125" customWidth="1"/>
    <col min="3" max="3" width="16.85546875" customWidth="1"/>
    <col min="4" max="4" width="15.140625" customWidth="1"/>
    <col min="5" max="5" width="20.5703125" customWidth="1"/>
    <col min="6" max="6" width="33.85546875" customWidth="1"/>
    <col min="7" max="7" width="15.42578125" customWidth="1"/>
    <col min="8" max="8" width="14.28515625" customWidth="1"/>
    <col min="9" max="9" width="14" customWidth="1"/>
    <col min="10" max="10" width="15.42578125" customWidth="1"/>
    <col min="11" max="11" width="14.7109375" customWidth="1"/>
    <col min="12" max="12" width="14.85546875" customWidth="1"/>
    <col min="13" max="13" width="14.42578125" customWidth="1"/>
    <col min="14" max="14" width="14.140625" customWidth="1"/>
    <col min="15" max="15" width="15" customWidth="1"/>
    <col min="16" max="16" width="14" customWidth="1"/>
    <col min="17" max="17" width="13.42578125" customWidth="1"/>
    <col min="18" max="18" width="12.5703125" customWidth="1"/>
  </cols>
  <sheetData>
    <row r="2" spans="2:34" ht="15" customHeight="1">
      <c r="B2" s="603" t="s">
        <v>929</v>
      </c>
      <c r="C2" s="641"/>
      <c r="D2" s="641"/>
      <c r="E2" s="604"/>
    </row>
    <row r="3" spans="2:34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34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34">
      <c r="B5" s="700"/>
      <c r="C5" s="700"/>
      <c r="D5" s="700"/>
      <c r="E5" s="700"/>
      <c r="F5" s="703"/>
      <c r="G5" s="293" t="s">
        <v>356</v>
      </c>
      <c r="H5" s="293" t="s">
        <v>444</v>
      </c>
      <c r="I5" s="293" t="s">
        <v>358</v>
      </c>
      <c r="J5" s="293" t="s">
        <v>444</v>
      </c>
      <c r="K5" s="293" t="s">
        <v>356</v>
      </c>
      <c r="L5" s="293" t="s">
        <v>444</v>
      </c>
      <c r="M5" s="293" t="s">
        <v>356</v>
      </c>
      <c r="N5" s="293" t="s">
        <v>444</v>
      </c>
      <c r="O5" s="293" t="s">
        <v>356</v>
      </c>
      <c r="P5" s="293" t="s">
        <v>444</v>
      </c>
      <c r="Q5" s="293" t="s">
        <v>356</v>
      </c>
      <c r="R5" s="293" t="s">
        <v>444</v>
      </c>
    </row>
    <row r="6" spans="2:34">
      <c r="B6" s="297">
        <v>4014</v>
      </c>
      <c r="C6" s="786" t="s">
        <v>929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34">
      <c r="B7" s="802"/>
      <c r="C7" s="150">
        <v>1</v>
      </c>
      <c r="D7" s="33"/>
      <c r="E7" s="36"/>
      <c r="F7" s="33" t="s">
        <v>820</v>
      </c>
      <c r="G7" s="34">
        <f>SUM(G9+G12+G19)</f>
        <v>16608000</v>
      </c>
      <c r="H7" s="34">
        <f>SUM(H9+H12+H19)</f>
        <v>17108000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SUM(Q9+Q12+Q19)</f>
        <v>16608000</v>
      </c>
      <c r="R7" s="34">
        <f>SUM(R9+R12+R19)</f>
        <v>17108000</v>
      </c>
      <c r="AH7">
        <v>0</v>
      </c>
    </row>
    <row r="8" spans="2:34">
      <c r="B8" s="802"/>
      <c r="C8" s="166"/>
      <c r="D8" s="2">
        <v>10</v>
      </c>
      <c r="E8" s="1"/>
      <c r="F8" s="2" t="s">
        <v>820</v>
      </c>
      <c r="G8" s="4">
        <v>16608000</v>
      </c>
      <c r="H8" s="4">
        <v>17108000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16608000</v>
      </c>
      <c r="R8" s="4">
        <v>17108000</v>
      </c>
      <c r="AH8">
        <v>0</v>
      </c>
    </row>
    <row r="9" spans="2:34">
      <c r="B9" s="802"/>
      <c r="C9" s="162"/>
      <c r="D9" s="99">
        <v>40</v>
      </c>
      <c r="E9" s="98"/>
      <c r="F9" s="99" t="s">
        <v>391</v>
      </c>
      <c r="G9" s="103">
        <f>SUM(G10:G11)</f>
        <v>11858000</v>
      </c>
      <c r="H9" s="103">
        <f>SUM(H10:H11)</f>
        <v>12258000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11858000</v>
      </c>
      <c r="R9" s="103">
        <f>SUM(R10:R11)</f>
        <v>12258000</v>
      </c>
      <c r="AH9">
        <v>0</v>
      </c>
    </row>
    <row r="10" spans="2:34">
      <c r="B10" s="802"/>
      <c r="C10" s="166"/>
      <c r="D10" s="1"/>
      <c r="E10" s="2">
        <v>401</v>
      </c>
      <c r="F10" s="1" t="s">
        <v>399</v>
      </c>
      <c r="G10" s="4">
        <v>8656000</v>
      </c>
      <c r="H10" s="4">
        <v>8948000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8656000</v>
      </c>
      <c r="R10" s="4">
        <v>8948000</v>
      </c>
      <c r="AH10">
        <v>0</v>
      </c>
    </row>
    <row r="11" spans="2:34" ht="30">
      <c r="B11" s="802"/>
      <c r="C11" s="166"/>
      <c r="E11" s="2">
        <v>402</v>
      </c>
      <c r="F11" s="14" t="s">
        <v>361</v>
      </c>
      <c r="G11" s="4">
        <v>3202000</v>
      </c>
      <c r="H11" s="4">
        <v>3310000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3202000</v>
      </c>
      <c r="R11" s="4">
        <v>3310000</v>
      </c>
      <c r="AH11">
        <v>0</v>
      </c>
    </row>
    <row r="12" spans="2:34">
      <c r="B12" s="802"/>
      <c r="C12" s="162"/>
      <c r="D12" s="99">
        <v>42</v>
      </c>
      <c r="E12" s="99"/>
      <c r="F12" s="99" t="s">
        <v>394</v>
      </c>
      <c r="G12" s="103">
        <f>SUM(G13:G18)</f>
        <v>4150000</v>
      </c>
      <c r="H12" s="103">
        <f>SUM(H13:H18)</f>
        <v>3940000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4150000</v>
      </c>
      <c r="R12" s="103">
        <f>SUM(R13:R18)</f>
        <v>3940000</v>
      </c>
      <c r="AH12">
        <v>0</v>
      </c>
    </row>
    <row r="13" spans="2:34">
      <c r="B13" s="802"/>
      <c r="C13" s="166"/>
      <c r="D13" s="1"/>
      <c r="E13" s="2">
        <v>420</v>
      </c>
      <c r="F13" s="1" t="s">
        <v>400</v>
      </c>
      <c r="G13" s="4">
        <v>400000</v>
      </c>
      <c r="H13" s="4">
        <v>400000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400000</v>
      </c>
      <c r="R13" s="4">
        <v>400000</v>
      </c>
      <c r="AH13">
        <v>0</v>
      </c>
    </row>
    <row r="14" spans="2:34" ht="30">
      <c r="B14" s="802"/>
      <c r="C14" s="166"/>
      <c r="D14" s="1"/>
      <c r="E14" s="2">
        <v>421</v>
      </c>
      <c r="F14" s="14" t="s">
        <v>401</v>
      </c>
      <c r="G14" s="4">
        <v>1300000</v>
      </c>
      <c r="H14" s="4">
        <v>1300000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1300000</v>
      </c>
      <c r="R14" s="4">
        <v>1300000</v>
      </c>
      <c r="AH14">
        <v>0</v>
      </c>
    </row>
    <row r="15" spans="2:34">
      <c r="B15" s="802"/>
      <c r="C15" s="166"/>
      <c r="D15" s="1"/>
      <c r="E15" s="2">
        <v>423</v>
      </c>
      <c r="F15" s="1" t="s">
        <v>402</v>
      </c>
      <c r="G15" s="4">
        <v>250000</v>
      </c>
      <c r="H15" s="4">
        <v>250000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250000</v>
      </c>
      <c r="R15" s="4">
        <v>250000</v>
      </c>
      <c r="AH15">
        <v>0</v>
      </c>
    </row>
    <row r="16" spans="2:34">
      <c r="B16" s="802"/>
      <c r="C16" s="166"/>
      <c r="D16" s="1"/>
      <c r="E16" s="2">
        <v>424</v>
      </c>
      <c r="F16" s="1" t="s">
        <v>403</v>
      </c>
      <c r="G16" s="4">
        <v>500000</v>
      </c>
      <c r="H16" s="4">
        <v>550000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500000</v>
      </c>
      <c r="R16" s="4">
        <v>550000</v>
      </c>
      <c r="AH16">
        <v>0</v>
      </c>
    </row>
    <row r="17" spans="2:34">
      <c r="B17" s="802"/>
      <c r="C17" s="166"/>
      <c r="D17" s="1"/>
      <c r="E17" s="2">
        <v>425</v>
      </c>
      <c r="F17" s="1" t="s">
        <v>404</v>
      </c>
      <c r="G17" s="4">
        <v>1500000</v>
      </c>
      <c r="H17" s="4">
        <v>1240000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1500000</v>
      </c>
      <c r="R17" s="4">
        <v>1240000</v>
      </c>
      <c r="AH17">
        <v>0</v>
      </c>
    </row>
    <row r="18" spans="2:34">
      <c r="B18" s="802"/>
      <c r="C18" s="166"/>
      <c r="D18" s="1"/>
      <c r="E18" s="2">
        <v>426</v>
      </c>
      <c r="F18" s="1" t="s">
        <v>405</v>
      </c>
      <c r="G18" s="4">
        <v>200000</v>
      </c>
      <c r="H18" s="4">
        <v>200000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200000</v>
      </c>
      <c r="R18" s="4">
        <v>200000</v>
      </c>
      <c r="AH18">
        <v>0</v>
      </c>
    </row>
    <row r="19" spans="2:34">
      <c r="B19" s="802"/>
      <c r="C19" s="162"/>
      <c r="D19" s="99">
        <v>48</v>
      </c>
      <c r="E19" s="96"/>
      <c r="F19" s="99" t="s">
        <v>430</v>
      </c>
      <c r="G19" s="103">
        <f>SUM(G20:G22)</f>
        <v>600000</v>
      </c>
      <c r="H19" s="103">
        <f>SUM(H20:H22)</f>
        <v>910000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SUM(Q20:Q22)</f>
        <v>600000</v>
      </c>
      <c r="R19" s="103">
        <f>SUM(R20:R22)</f>
        <v>910000</v>
      </c>
      <c r="AH19">
        <v>0</v>
      </c>
    </row>
    <row r="20" spans="2:34">
      <c r="B20" s="802"/>
      <c r="C20" s="166"/>
      <c r="D20" s="1"/>
      <c r="E20" s="2">
        <v>480</v>
      </c>
      <c r="F20" s="1" t="s">
        <v>431</v>
      </c>
      <c r="G20" s="4">
        <v>300000</v>
      </c>
      <c r="H20" s="4">
        <v>649000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4">
        <v>649000</v>
      </c>
      <c r="AH20">
        <v>0</v>
      </c>
    </row>
    <row r="21" spans="2:34">
      <c r="B21" s="802"/>
      <c r="C21" s="166"/>
      <c r="D21" s="1"/>
      <c r="E21" s="2">
        <v>483</v>
      </c>
      <c r="F21" s="1" t="s">
        <v>434</v>
      </c>
      <c r="G21" s="4">
        <v>0</v>
      </c>
      <c r="H21" s="4">
        <v>261000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261000</v>
      </c>
      <c r="AH21">
        <v>0</v>
      </c>
    </row>
    <row r="22" spans="2:34" ht="30">
      <c r="B22" s="802"/>
      <c r="C22" s="166"/>
      <c r="D22" s="1"/>
      <c r="E22" s="2">
        <v>485</v>
      </c>
      <c r="F22" s="14" t="s">
        <v>436</v>
      </c>
      <c r="G22" s="4">
        <v>300000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300000</v>
      </c>
      <c r="R22" s="4">
        <v>0</v>
      </c>
      <c r="AH22">
        <v>0</v>
      </c>
    </row>
    <row r="23" spans="2:34">
      <c r="B23" s="802"/>
      <c r="C23" s="294">
        <v>1</v>
      </c>
      <c r="D23" s="297"/>
      <c r="E23" s="296"/>
      <c r="F23" s="592" t="s">
        <v>820</v>
      </c>
      <c r="G23" s="102">
        <f>SUM(G25+G28+G35)</f>
        <v>16608000</v>
      </c>
      <c r="H23" s="102">
        <f>SUM(H25+H28+H35)</f>
        <v>17108000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f>SUM(Q25+Q28+Q35)</f>
        <v>16608000</v>
      </c>
      <c r="R23" s="102">
        <f>SUM(R25+R28+R35)</f>
        <v>17108000</v>
      </c>
    </row>
    <row r="24" spans="2:34">
      <c r="B24" s="802"/>
      <c r="C24" s="166"/>
      <c r="D24" s="2">
        <v>10</v>
      </c>
      <c r="E24" s="1"/>
      <c r="F24" s="2" t="s">
        <v>820</v>
      </c>
      <c r="G24" s="4">
        <v>16608000</v>
      </c>
      <c r="H24" s="4">
        <v>17108000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16608000</v>
      </c>
      <c r="R24" s="4">
        <v>17108000</v>
      </c>
    </row>
    <row r="25" spans="2:34">
      <c r="B25" s="802"/>
      <c r="C25" s="162"/>
      <c r="D25" s="99">
        <v>40</v>
      </c>
      <c r="E25" s="98"/>
      <c r="F25" s="99" t="s">
        <v>391</v>
      </c>
      <c r="G25" s="103">
        <f>SUM(G26:G27)</f>
        <v>11858000</v>
      </c>
      <c r="H25" s="103">
        <f>SUM(H26:H27)</f>
        <v>12258000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11858000</v>
      </c>
      <c r="R25" s="103">
        <f>SUM(R26:R27)</f>
        <v>12258000</v>
      </c>
    </row>
    <row r="26" spans="2:34">
      <c r="B26" s="802"/>
      <c r="C26" s="166"/>
      <c r="D26" s="1"/>
      <c r="E26" s="2">
        <v>401</v>
      </c>
      <c r="F26" s="1" t="s">
        <v>399</v>
      </c>
      <c r="G26" s="4">
        <v>8656000</v>
      </c>
      <c r="H26" s="4">
        <v>8948000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8656000</v>
      </c>
      <c r="R26" s="4">
        <v>8948000</v>
      </c>
    </row>
    <row r="27" spans="2:34" ht="30">
      <c r="B27" s="802"/>
      <c r="C27" s="166"/>
      <c r="E27" s="2">
        <v>402</v>
      </c>
      <c r="F27" s="14" t="s">
        <v>361</v>
      </c>
      <c r="G27" s="4">
        <v>3202000</v>
      </c>
      <c r="H27" s="4">
        <v>3310000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3202000</v>
      </c>
      <c r="R27" s="4">
        <v>3310000</v>
      </c>
    </row>
    <row r="28" spans="2:34">
      <c r="B28" s="802"/>
      <c r="C28" s="162"/>
      <c r="D28" s="99">
        <v>42</v>
      </c>
      <c r="E28" s="99"/>
      <c r="F28" s="99" t="s">
        <v>394</v>
      </c>
      <c r="G28" s="103">
        <f>SUM(G29:G34)</f>
        <v>4150000</v>
      </c>
      <c r="H28" s="103">
        <f>SUM(H29:H34)</f>
        <v>3940000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4150000</v>
      </c>
      <c r="R28" s="103">
        <f>SUM(R29:R34)</f>
        <v>3940000</v>
      </c>
    </row>
    <row r="29" spans="2:34">
      <c r="B29" s="802"/>
      <c r="C29" s="166"/>
      <c r="D29" s="1"/>
      <c r="E29" s="2">
        <v>420</v>
      </c>
      <c r="F29" s="1" t="s">
        <v>400</v>
      </c>
      <c r="G29" s="4">
        <v>400000</v>
      </c>
      <c r="H29" s="4">
        <v>400000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400000</v>
      </c>
      <c r="R29" s="4">
        <v>400000</v>
      </c>
    </row>
    <row r="30" spans="2:34" ht="30">
      <c r="B30" s="802"/>
      <c r="C30" s="166"/>
      <c r="D30" s="1"/>
      <c r="E30" s="2">
        <v>421</v>
      </c>
      <c r="F30" s="14" t="s">
        <v>401</v>
      </c>
      <c r="G30" s="4">
        <v>1300000</v>
      </c>
      <c r="H30" s="4">
        <v>1300000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1300000</v>
      </c>
      <c r="R30" s="4">
        <v>1300000</v>
      </c>
    </row>
    <row r="31" spans="2:34">
      <c r="B31" s="802"/>
      <c r="C31" s="166"/>
      <c r="D31" s="1"/>
      <c r="E31" s="2">
        <v>423</v>
      </c>
      <c r="F31" s="1" t="s">
        <v>402</v>
      </c>
      <c r="G31" s="4">
        <v>250000</v>
      </c>
      <c r="H31" s="4">
        <v>250000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250000</v>
      </c>
      <c r="R31" s="4">
        <v>250000</v>
      </c>
    </row>
    <row r="32" spans="2:34">
      <c r="B32" s="802"/>
      <c r="C32" s="166"/>
      <c r="D32" s="1"/>
      <c r="E32" s="2">
        <v>424</v>
      </c>
      <c r="F32" s="1" t="s">
        <v>403</v>
      </c>
      <c r="G32" s="4">
        <v>500000</v>
      </c>
      <c r="H32" s="4">
        <v>550000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500000</v>
      </c>
      <c r="R32" s="4">
        <v>550000</v>
      </c>
    </row>
    <row r="33" spans="2:18">
      <c r="B33" s="802"/>
      <c r="C33" s="166"/>
      <c r="D33" s="1"/>
      <c r="E33" s="2">
        <v>425</v>
      </c>
      <c r="F33" s="1" t="s">
        <v>404</v>
      </c>
      <c r="G33" s="4">
        <v>1500000</v>
      </c>
      <c r="H33" s="4">
        <v>1240000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1500000</v>
      </c>
      <c r="R33" s="4">
        <v>1240000</v>
      </c>
    </row>
    <row r="34" spans="2:18">
      <c r="B34" s="802"/>
      <c r="C34" s="166"/>
      <c r="D34" s="1"/>
      <c r="E34" s="2">
        <v>426</v>
      </c>
      <c r="F34" s="1" t="s">
        <v>405</v>
      </c>
      <c r="G34" s="4">
        <v>200000</v>
      </c>
      <c r="H34" s="4">
        <v>200000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200000</v>
      </c>
      <c r="R34" s="4">
        <v>200000</v>
      </c>
    </row>
    <row r="35" spans="2:18">
      <c r="B35" s="802"/>
      <c r="C35" s="162"/>
      <c r="D35" s="99">
        <v>48</v>
      </c>
      <c r="E35" s="96"/>
      <c r="F35" s="99" t="s">
        <v>430</v>
      </c>
      <c r="G35" s="103">
        <f>SUM(G36:G38)</f>
        <v>600000</v>
      </c>
      <c r="H35" s="103">
        <f>SUM(H36:H38)</f>
        <v>910000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SUM(Q36:Q38)</f>
        <v>600000</v>
      </c>
      <c r="R35" s="103">
        <f>SUM(R36:R38)</f>
        <v>910000</v>
      </c>
    </row>
    <row r="36" spans="2:18">
      <c r="B36" s="802"/>
      <c r="C36" s="166"/>
      <c r="D36" s="1"/>
      <c r="E36" s="2">
        <v>480</v>
      </c>
      <c r="F36" s="1" t="s">
        <v>431</v>
      </c>
      <c r="G36" s="4">
        <v>300000</v>
      </c>
      <c r="H36" s="4">
        <v>649000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300000</v>
      </c>
      <c r="R36" s="4">
        <v>649000</v>
      </c>
    </row>
    <row r="37" spans="2:18">
      <c r="B37" s="802"/>
      <c r="C37" s="166"/>
      <c r="D37" s="1"/>
      <c r="E37" s="2">
        <v>483</v>
      </c>
      <c r="F37" s="1" t="s">
        <v>434</v>
      </c>
      <c r="G37" s="4">
        <v>0</v>
      </c>
      <c r="H37" s="4">
        <v>261000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261000</v>
      </c>
    </row>
    <row r="38" spans="2:18" ht="30.75" thickBot="1">
      <c r="B38" s="802"/>
      <c r="C38" s="166"/>
      <c r="D38" s="1"/>
      <c r="E38" s="2">
        <v>485</v>
      </c>
      <c r="F38" s="14" t="s">
        <v>436</v>
      </c>
      <c r="G38" s="4">
        <v>300000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300000</v>
      </c>
      <c r="R38" s="4">
        <v>0</v>
      </c>
    </row>
    <row r="39" spans="2:18" ht="15.75" thickBot="1">
      <c r="B39" s="802"/>
      <c r="C39" s="800" t="s">
        <v>604</v>
      </c>
      <c r="D39" s="806"/>
      <c r="E39" s="766" t="s">
        <v>929</v>
      </c>
      <c r="F39" s="801"/>
      <c r="G39" s="193">
        <f>SUM(G23)</f>
        <v>16608000</v>
      </c>
      <c r="H39" s="164">
        <f>SUM(H23)</f>
        <v>17108000</v>
      </c>
      <c r="I39" s="164">
        <v>0</v>
      </c>
      <c r="J39" s="164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f>SUM(Q23)</f>
        <v>16608000</v>
      </c>
      <c r="R39" s="165">
        <f>SUM(R23)</f>
        <v>17108000</v>
      </c>
    </row>
  </sheetData>
  <mergeCells count="15">
    <mergeCell ref="B7:B39"/>
    <mergeCell ref="C39:D39"/>
    <mergeCell ref="E39:F3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P37"/>
  <sheetViews>
    <sheetView workbookViewId="0">
      <selection activeCell="D8" sqref="D8"/>
    </sheetView>
  </sheetViews>
  <sheetFormatPr defaultRowHeight="15"/>
  <cols>
    <col min="2" max="2" width="12.85546875" customWidth="1"/>
    <col min="3" max="3" width="13.28515625" customWidth="1"/>
    <col min="4" max="4" width="24.140625" customWidth="1"/>
    <col min="5" max="5" width="17.5703125" customWidth="1"/>
    <col min="6" max="6" width="17" customWidth="1"/>
    <col min="7" max="8" width="15.85546875" customWidth="1"/>
    <col min="9" max="9" width="16.28515625" customWidth="1"/>
    <col min="10" max="10" width="14.28515625" customWidth="1"/>
    <col min="11" max="11" width="15.5703125" customWidth="1"/>
    <col min="12" max="12" width="15.7109375" customWidth="1"/>
    <col min="13" max="13" width="16.140625" customWidth="1"/>
    <col min="14" max="14" width="17.5703125" customWidth="1"/>
    <col min="15" max="15" width="18.85546875" customWidth="1"/>
    <col min="16" max="16" width="17" customWidth="1"/>
  </cols>
  <sheetData>
    <row r="2" spans="2:16">
      <c r="B2" s="610" t="s">
        <v>347</v>
      </c>
      <c r="C2" s="611"/>
      <c r="D2" s="611"/>
      <c r="E2" s="612"/>
    </row>
    <row r="3" spans="2:16">
      <c r="B3" s="685" t="s">
        <v>348</v>
      </c>
      <c r="C3" s="685" t="s">
        <v>349</v>
      </c>
      <c r="D3" s="685" t="s">
        <v>350</v>
      </c>
      <c r="E3" s="686" t="s">
        <v>443</v>
      </c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8"/>
    </row>
    <row r="4" spans="2:16">
      <c r="B4" s="685"/>
      <c r="C4" s="685"/>
      <c r="D4" s="685"/>
      <c r="E4" s="684" t="s">
        <v>351</v>
      </c>
      <c r="F4" s="684"/>
      <c r="G4" s="684"/>
      <c r="H4" s="684"/>
      <c r="I4" s="684" t="s">
        <v>352</v>
      </c>
      <c r="J4" s="684"/>
      <c r="K4" s="684" t="s">
        <v>353</v>
      </c>
      <c r="L4" s="684"/>
      <c r="M4" s="684" t="s">
        <v>354</v>
      </c>
      <c r="N4" s="684"/>
      <c r="O4" s="684" t="s">
        <v>355</v>
      </c>
      <c r="P4" s="684"/>
    </row>
    <row r="5" spans="2:16">
      <c r="B5" s="685"/>
      <c r="C5" s="685"/>
      <c r="D5" s="685"/>
      <c r="E5" s="8" t="s">
        <v>356</v>
      </c>
      <c r="F5" s="8" t="s">
        <v>357</v>
      </c>
      <c r="G5" s="8" t="s">
        <v>358</v>
      </c>
      <c r="H5" s="8" t="s">
        <v>357</v>
      </c>
      <c r="I5" s="8" t="s">
        <v>356</v>
      </c>
      <c r="J5" s="8" t="s">
        <v>357</v>
      </c>
      <c r="K5" s="8" t="s">
        <v>356</v>
      </c>
      <c r="L5" s="8" t="s">
        <v>357</v>
      </c>
      <c r="M5" s="8" t="s">
        <v>356</v>
      </c>
      <c r="N5" s="8" t="s">
        <v>357</v>
      </c>
      <c r="O5" s="8" t="s">
        <v>356</v>
      </c>
      <c r="P5" s="8" t="s">
        <v>357</v>
      </c>
    </row>
    <row r="6" spans="2:16">
      <c r="B6" s="689">
        <v>71</v>
      </c>
      <c r="C6" s="2"/>
      <c r="D6" s="12" t="s">
        <v>359</v>
      </c>
      <c r="E6" s="13">
        <f t="shared" ref="E6:J6" si="0">SUM(E7:E11)</f>
        <v>136182460000</v>
      </c>
      <c r="F6" s="13">
        <f t="shared" si="0"/>
        <v>140705608000</v>
      </c>
      <c r="G6" s="10">
        <f t="shared" si="0"/>
        <v>415000000</v>
      </c>
      <c r="H6" s="10">
        <f t="shared" si="0"/>
        <v>542000000</v>
      </c>
      <c r="I6" s="10">
        <f t="shared" si="0"/>
        <v>1074500000</v>
      </c>
      <c r="J6" s="10">
        <f t="shared" si="0"/>
        <v>1279920000</v>
      </c>
      <c r="K6" s="10">
        <v>0</v>
      </c>
      <c r="L6" s="10">
        <v>0</v>
      </c>
      <c r="M6" s="10">
        <v>0</v>
      </c>
      <c r="N6" s="10">
        <v>0</v>
      </c>
      <c r="O6" s="10">
        <f>SUM(O7:O11)</f>
        <v>137671960000</v>
      </c>
      <c r="P6" s="10">
        <f>SUM(P7:P11)</f>
        <v>142527528000</v>
      </c>
    </row>
    <row r="7" spans="2:16" ht="47.25" customHeight="1">
      <c r="B7" s="690"/>
      <c r="C7" s="2">
        <v>711</v>
      </c>
      <c r="D7" s="14" t="s">
        <v>360</v>
      </c>
      <c r="E7" s="7">
        <v>16621000000</v>
      </c>
      <c r="F7" s="7">
        <v>23571986000</v>
      </c>
      <c r="G7" s="7">
        <v>90000000</v>
      </c>
      <c r="H7" s="7">
        <v>90000000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16711000000</v>
      </c>
      <c r="P7" s="7">
        <v>23661986000</v>
      </c>
    </row>
    <row r="8" spans="2:16" ht="46.5" customHeight="1">
      <c r="B8" s="690"/>
      <c r="C8" s="2">
        <v>712</v>
      </c>
      <c r="D8" s="14" t="s">
        <v>361</v>
      </c>
      <c r="E8" s="7">
        <v>48717710000</v>
      </c>
      <c r="F8" s="7">
        <v>47189872000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48717710000</v>
      </c>
      <c r="P8" s="7">
        <v>47189872000</v>
      </c>
    </row>
    <row r="9" spans="2:16" ht="33" customHeight="1">
      <c r="B9" s="690"/>
      <c r="C9" s="2">
        <v>714</v>
      </c>
      <c r="D9" s="14" t="s">
        <v>362</v>
      </c>
      <c r="E9" s="7">
        <v>63051750000</v>
      </c>
      <c r="F9" s="7">
        <v>63600750000</v>
      </c>
      <c r="G9" s="7">
        <v>275000000</v>
      </c>
      <c r="H9" s="7">
        <v>402000000</v>
      </c>
      <c r="I9" s="7">
        <v>200000000</v>
      </c>
      <c r="J9" s="7">
        <v>405420000</v>
      </c>
      <c r="K9" s="7">
        <v>0</v>
      </c>
      <c r="L9" s="7">
        <v>0</v>
      </c>
      <c r="M9" s="7">
        <v>0</v>
      </c>
      <c r="N9" s="7">
        <v>0</v>
      </c>
      <c r="O9" s="7">
        <v>63526750000</v>
      </c>
      <c r="P9" s="7">
        <v>64408170000</v>
      </c>
    </row>
    <row r="10" spans="2:16" ht="60.75" customHeight="1">
      <c r="B10" s="690"/>
      <c r="C10" s="2">
        <v>715</v>
      </c>
      <c r="D10" s="14" t="s">
        <v>363</v>
      </c>
      <c r="E10" s="7">
        <v>4843000000</v>
      </c>
      <c r="F10" s="7">
        <v>4843000000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4843000000</v>
      </c>
      <c r="P10" s="7">
        <v>4843000000</v>
      </c>
    </row>
    <row r="11" spans="2:16" ht="48" customHeight="1">
      <c r="B11" s="691"/>
      <c r="C11" s="2">
        <v>718</v>
      </c>
      <c r="D11" s="14" t="s">
        <v>364</v>
      </c>
      <c r="E11" s="7">
        <v>2949000000</v>
      </c>
      <c r="F11" s="7">
        <v>1500000000</v>
      </c>
      <c r="G11" s="7">
        <v>50000000</v>
      </c>
      <c r="H11" s="7">
        <v>50000000</v>
      </c>
      <c r="I11" s="7">
        <v>874500000</v>
      </c>
      <c r="J11" s="7">
        <v>874500000</v>
      </c>
      <c r="K11" s="7">
        <v>0</v>
      </c>
      <c r="L11" s="7">
        <v>0</v>
      </c>
      <c r="M11" s="7">
        <v>0</v>
      </c>
      <c r="N11" s="7">
        <v>0</v>
      </c>
      <c r="O11" s="7">
        <v>3873500000</v>
      </c>
      <c r="P11" s="7">
        <v>2424500000</v>
      </c>
    </row>
    <row r="12" spans="2:16" ht="18.75" customHeight="1">
      <c r="B12" s="689">
        <v>72</v>
      </c>
      <c r="C12" s="2"/>
      <c r="D12" s="15" t="s">
        <v>365</v>
      </c>
      <c r="E12" s="16">
        <f t="shared" ref="E12:J12" si="1">SUM(E13:E17)</f>
        <v>5693560000</v>
      </c>
      <c r="F12" s="16">
        <f t="shared" si="1"/>
        <v>6236995000</v>
      </c>
      <c r="G12" s="10">
        <f t="shared" si="1"/>
        <v>2724224000</v>
      </c>
      <c r="H12" s="10">
        <f t="shared" si="1"/>
        <v>2775865000</v>
      </c>
      <c r="I12" s="10">
        <f t="shared" si="1"/>
        <v>5442959000</v>
      </c>
      <c r="J12" s="10">
        <f t="shared" si="1"/>
        <v>5691380000</v>
      </c>
      <c r="K12" s="10">
        <v>0</v>
      </c>
      <c r="L12" s="10">
        <v>0</v>
      </c>
      <c r="M12" s="16">
        <v>0</v>
      </c>
      <c r="N12" s="16">
        <v>0</v>
      </c>
      <c r="O12" s="16">
        <f>SUM(O13:O17)</f>
        <v>13860743000</v>
      </c>
      <c r="P12" s="16">
        <f>SUM(P13:P17)</f>
        <v>14704240000</v>
      </c>
    </row>
    <row r="13" spans="2:16" ht="48" customHeight="1">
      <c r="B13" s="690"/>
      <c r="C13" s="2">
        <v>721</v>
      </c>
      <c r="D13" s="14" t="s">
        <v>366</v>
      </c>
      <c r="E13" s="17">
        <v>480005000</v>
      </c>
      <c r="F13" s="17">
        <v>960013000</v>
      </c>
      <c r="G13" s="17">
        <v>12650000</v>
      </c>
      <c r="H13" s="17">
        <v>12650000</v>
      </c>
      <c r="I13" s="17">
        <v>0</v>
      </c>
      <c r="J13" s="17">
        <v>21000000</v>
      </c>
      <c r="K13" s="17">
        <v>0</v>
      </c>
      <c r="L13" s="17">
        <v>0</v>
      </c>
      <c r="M13" s="17">
        <v>0</v>
      </c>
      <c r="N13" s="17">
        <v>0</v>
      </c>
      <c r="O13" s="17">
        <v>492655000</v>
      </c>
      <c r="P13" s="17">
        <v>993663000</v>
      </c>
    </row>
    <row r="14" spans="2:16" ht="48" customHeight="1">
      <c r="B14" s="690"/>
      <c r="C14" s="2">
        <v>722</v>
      </c>
      <c r="D14" s="14" t="s">
        <v>367</v>
      </c>
      <c r="E14" s="17">
        <v>2250000000</v>
      </c>
      <c r="F14" s="17">
        <v>2250000000</v>
      </c>
      <c r="G14" s="17">
        <v>102695000</v>
      </c>
      <c r="H14" s="17">
        <v>102695000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2352695000</v>
      </c>
      <c r="P14" s="17">
        <v>2352695000</v>
      </c>
    </row>
    <row r="15" spans="2:16" ht="48" customHeight="1">
      <c r="B15" s="690"/>
      <c r="C15" s="2">
        <v>723</v>
      </c>
      <c r="D15" s="1" t="s">
        <v>368</v>
      </c>
      <c r="E15" s="17">
        <v>29000000</v>
      </c>
      <c r="F15" s="17">
        <v>29293000</v>
      </c>
      <c r="G15" s="17">
        <v>340199000</v>
      </c>
      <c r="H15" s="17">
        <v>360200000</v>
      </c>
      <c r="I15" s="17">
        <v>4101568000</v>
      </c>
      <c r="J15" s="17">
        <v>4020559000</v>
      </c>
      <c r="K15" s="17">
        <v>0</v>
      </c>
      <c r="L15" s="17">
        <v>0</v>
      </c>
      <c r="M15" s="17">
        <v>0</v>
      </c>
      <c r="N15" s="17">
        <v>0</v>
      </c>
      <c r="O15" s="17">
        <v>4470767000</v>
      </c>
      <c r="P15" s="17">
        <v>4410052000</v>
      </c>
    </row>
    <row r="16" spans="2:16" ht="48" customHeight="1">
      <c r="B16" s="690"/>
      <c r="C16" s="2">
        <v>724</v>
      </c>
      <c r="D16" s="1" t="s">
        <v>369</v>
      </c>
      <c r="E16" s="17">
        <v>1394000000</v>
      </c>
      <c r="F16" s="17">
        <v>1400000000</v>
      </c>
      <c r="G16" s="17">
        <v>1805497000</v>
      </c>
      <c r="H16" s="17">
        <v>1815897000</v>
      </c>
      <c r="I16" s="17">
        <v>544753000</v>
      </c>
      <c r="J16" s="17">
        <v>553883000</v>
      </c>
      <c r="K16" s="17">
        <v>0</v>
      </c>
      <c r="L16" s="17">
        <v>0</v>
      </c>
      <c r="M16" s="17">
        <v>0</v>
      </c>
      <c r="N16" s="17">
        <v>0</v>
      </c>
      <c r="O16" s="17">
        <v>3744250000</v>
      </c>
      <c r="P16" s="17">
        <v>3769780000</v>
      </c>
    </row>
    <row r="17" spans="2:16" ht="48" customHeight="1">
      <c r="B17" s="691"/>
      <c r="C17" s="2">
        <v>725</v>
      </c>
      <c r="D17" s="1" t="s">
        <v>370</v>
      </c>
      <c r="E17" s="17">
        <v>1540555000</v>
      </c>
      <c r="F17" s="17">
        <v>1597689000</v>
      </c>
      <c r="G17" s="17">
        <v>463183000</v>
      </c>
      <c r="H17" s="17">
        <v>484423000</v>
      </c>
      <c r="I17" s="17">
        <v>796638000</v>
      </c>
      <c r="J17" s="17">
        <v>1095938000</v>
      </c>
      <c r="K17" s="17">
        <v>0</v>
      </c>
      <c r="L17" s="17">
        <v>0</v>
      </c>
      <c r="M17" s="17">
        <v>0</v>
      </c>
      <c r="N17" s="17">
        <v>0</v>
      </c>
      <c r="O17" s="17">
        <v>2800376000</v>
      </c>
      <c r="P17" s="17">
        <v>3178050000</v>
      </c>
    </row>
    <row r="18" spans="2:16">
      <c r="B18" s="692">
        <v>73</v>
      </c>
      <c r="C18" s="2"/>
      <c r="D18" s="12" t="s">
        <v>371</v>
      </c>
      <c r="E18" s="18">
        <f>SUM(E19:E21)</f>
        <v>5149005000</v>
      </c>
      <c r="F18" s="18">
        <f>SUM(F19:F21)</f>
        <v>2877005000</v>
      </c>
      <c r="G18" s="18">
        <f>SUM(G19:G21)</f>
        <v>2950000</v>
      </c>
      <c r="H18" s="18">
        <f>SUM(H19:H21)</f>
        <v>2950000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f>SUM(O19:O21)</f>
        <v>5151955000</v>
      </c>
      <c r="P18" s="18">
        <f>SUM(P19:P21)</f>
        <v>2879955000</v>
      </c>
    </row>
    <row r="19" spans="2:16" ht="30.75" customHeight="1">
      <c r="B19" s="693"/>
      <c r="C19" s="2">
        <v>731</v>
      </c>
      <c r="D19" s="14" t="s">
        <v>372</v>
      </c>
      <c r="E19" s="4">
        <v>851000000</v>
      </c>
      <c r="F19" s="4">
        <v>300000000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851000000</v>
      </c>
      <c r="P19" s="4">
        <v>300000000</v>
      </c>
    </row>
    <row r="20" spans="2:16" ht="49.5" customHeight="1">
      <c r="B20" s="693"/>
      <c r="C20" s="2">
        <v>733</v>
      </c>
      <c r="D20" s="14" t="s">
        <v>373</v>
      </c>
      <c r="E20" s="4">
        <v>3350000000</v>
      </c>
      <c r="F20" s="4">
        <v>1700000000</v>
      </c>
      <c r="G20" s="4">
        <v>2950000</v>
      </c>
      <c r="H20" s="4">
        <v>2950000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3352950000</v>
      </c>
      <c r="P20" s="4">
        <v>1702950000</v>
      </c>
    </row>
    <row r="21" spans="2:16" ht="22.5" customHeight="1">
      <c r="B21" s="694"/>
      <c r="C21" s="2">
        <v>734</v>
      </c>
      <c r="D21" s="14" t="s">
        <v>374</v>
      </c>
      <c r="E21" s="4">
        <v>948005000</v>
      </c>
      <c r="F21" s="4">
        <v>877005000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948005000</v>
      </c>
      <c r="P21" s="4">
        <v>877005000</v>
      </c>
    </row>
    <row r="22" spans="2:16">
      <c r="B22" s="692">
        <v>74</v>
      </c>
      <c r="C22" s="1"/>
      <c r="D22" s="12" t="s">
        <v>375</v>
      </c>
      <c r="E22" s="18">
        <f>SUM(E23:E26)</f>
        <v>23321000000</v>
      </c>
      <c r="F22" s="18">
        <f>SUM(F23:F26)</f>
        <v>20972000000</v>
      </c>
      <c r="G22" s="18">
        <v>0</v>
      </c>
      <c r="H22" s="18">
        <v>0</v>
      </c>
      <c r="I22" s="18">
        <v>0</v>
      </c>
      <c r="J22" s="18">
        <f>SUM(J23:J26)</f>
        <v>500000</v>
      </c>
      <c r="K22" s="18">
        <v>0</v>
      </c>
      <c r="L22" s="18">
        <v>0</v>
      </c>
      <c r="M22" s="25">
        <f>SUM(M23:M26)</f>
        <v>3578169000</v>
      </c>
      <c r="N22" s="18">
        <f>SUM(N23:N26)</f>
        <v>4202253000</v>
      </c>
      <c r="O22" s="18">
        <f>SUM(O23:O26)</f>
        <v>26899169000</v>
      </c>
      <c r="P22" s="18">
        <f>SUM(P23:P26)</f>
        <v>25174753000</v>
      </c>
    </row>
    <row r="23" spans="2:16" ht="30.75" customHeight="1">
      <c r="B23" s="693"/>
      <c r="C23" s="2">
        <v>741</v>
      </c>
      <c r="D23" s="14" t="s">
        <v>376</v>
      </c>
      <c r="E23" s="4">
        <v>23321000000</v>
      </c>
      <c r="F23" s="4">
        <v>20972000000</v>
      </c>
      <c r="G23" s="4">
        <v>0</v>
      </c>
      <c r="H23" s="4">
        <v>0</v>
      </c>
      <c r="I23" s="4">
        <v>0</v>
      </c>
      <c r="J23" s="4">
        <v>500000</v>
      </c>
      <c r="K23" s="4">
        <v>0</v>
      </c>
      <c r="L23" s="4">
        <v>0</v>
      </c>
      <c r="M23" s="4">
        <v>5060000</v>
      </c>
      <c r="N23" s="4">
        <v>7023000</v>
      </c>
      <c r="O23" s="4">
        <v>23326060000</v>
      </c>
      <c r="P23" s="4">
        <v>20979523000</v>
      </c>
    </row>
    <row r="24" spans="2:16">
      <c r="B24" s="693"/>
      <c r="C24" s="2">
        <v>742</v>
      </c>
      <c r="D24" s="14" t="s">
        <v>377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3552203000</v>
      </c>
      <c r="N24" s="4">
        <v>4157704000</v>
      </c>
      <c r="O24" s="4">
        <v>3552203000</v>
      </c>
      <c r="P24" s="4">
        <v>4157704000</v>
      </c>
    </row>
    <row r="25" spans="2:16">
      <c r="B25" s="693"/>
      <c r="C25" s="2">
        <v>743</v>
      </c>
      <c r="D25" s="14" t="s">
        <v>388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1160000</v>
      </c>
      <c r="N25" s="4">
        <v>17660000</v>
      </c>
      <c r="O25" s="4">
        <v>1160000</v>
      </c>
      <c r="P25" s="4">
        <v>17660000</v>
      </c>
    </row>
    <row r="26" spans="2:16">
      <c r="B26" s="694"/>
      <c r="C26" s="2">
        <v>744</v>
      </c>
      <c r="D26" s="19" t="s">
        <v>378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19746000</v>
      </c>
      <c r="N26" s="4">
        <v>19866000</v>
      </c>
      <c r="O26" s="4">
        <v>19746000</v>
      </c>
      <c r="P26" s="4">
        <v>19866000</v>
      </c>
    </row>
    <row r="27" spans="2:16" ht="30">
      <c r="B27" s="692">
        <v>75</v>
      </c>
      <c r="C27" s="1"/>
      <c r="D27" s="15" t="s">
        <v>379</v>
      </c>
      <c r="E27" s="18">
        <f>SUM(E28)</f>
        <v>5137000000</v>
      </c>
      <c r="F27" s="18">
        <f>SUM(F28)</f>
        <v>23596500000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f>SUM(O28)</f>
        <v>5137000000</v>
      </c>
      <c r="P27" s="18">
        <f>SUM(P28)</f>
        <v>23596500000</v>
      </c>
    </row>
    <row r="28" spans="2:16" ht="18.75" customHeight="1">
      <c r="B28" s="694"/>
      <c r="C28" s="2">
        <v>753</v>
      </c>
      <c r="D28" s="14" t="s">
        <v>389</v>
      </c>
      <c r="E28" s="4">
        <v>5137000000</v>
      </c>
      <c r="F28" s="4">
        <v>23596500000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5137000000</v>
      </c>
      <c r="P28" s="4">
        <v>23596500000</v>
      </c>
    </row>
    <row r="29" spans="2:16" ht="30">
      <c r="B29" s="692">
        <v>76</v>
      </c>
      <c r="C29" s="4"/>
      <c r="D29" s="20" t="s">
        <v>380</v>
      </c>
      <c r="E29" s="18">
        <f>SUM(E30:E32)</f>
        <v>12410000000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f>SUM(K30:K32)</f>
        <v>5965414000</v>
      </c>
      <c r="L29" s="18">
        <f>SUM(L30:L32)</f>
        <v>6068206000</v>
      </c>
      <c r="M29" s="18">
        <v>0</v>
      </c>
      <c r="N29" s="18">
        <v>0</v>
      </c>
      <c r="O29" s="18">
        <f>SUM(O30:O32)</f>
        <v>18375414000</v>
      </c>
      <c r="P29" s="18">
        <f>SUM(P30:P32)</f>
        <v>6068206000</v>
      </c>
    </row>
    <row r="30" spans="2:16" ht="31.5" customHeight="1">
      <c r="B30" s="693"/>
      <c r="C30" s="21">
        <v>761</v>
      </c>
      <c r="D30" s="22" t="s">
        <v>381</v>
      </c>
      <c r="E30" s="4">
        <v>3185000000</v>
      </c>
      <c r="F30" s="4">
        <v>0</v>
      </c>
      <c r="G30" s="4">
        <v>0</v>
      </c>
      <c r="H30" s="4">
        <v>0</v>
      </c>
      <c r="I30" s="4">
        <v>0</v>
      </c>
      <c r="J30" s="23">
        <v>0</v>
      </c>
      <c r="K30" s="4">
        <v>5783914000</v>
      </c>
      <c r="L30" s="4">
        <v>5886706000</v>
      </c>
      <c r="M30" s="4">
        <v>0</v>
      </c>
      <c r="N30" s="1">
        <v>0</v>
      </c>
      <c r="O30" s="4">
        <v>8968914000</v>
      </c>
      <c r="P30" s="4">
        <v>5886706000</v>
      </c>
    </row>
    <row r="31" spans="2:16" ht="21" customHeight="1">
      <c r="B31" s="693"/>
      <c r="C31" s="21">
        <v>762</v>
      </c>
      <c r="D31" s="22" t="s">
        <v>382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181500000</v>
      </c>
      <c r="L31" s="4">
        <v>181500000</v>
      </c>
      <c r="M31" s="4">
        <v>0</v>
      </c>
      <c r="N31" s="1">
        <v>0</v>
      </c>
      <c r="O31" s="4">
        <v>181500000</v>
      </c>
      <c r="P31" s="4">
        <v>181500000</v>
      </c>
    </row>
    <row r="32" spans="2:16" ht="30.75" customHeight="1">
      <c r="B32" s="694"/>
      <c r="C32" s="21">
        <v>769</v>
      </c>
      <c r="D32" s="22" t="s">
        <v>390</v>
      </c>
      <c r="E32" s="4">
        <v>9225000000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1">
        <v>0</v>
      </c>
      <c r="O32" s="4">
        <v>9225000000</v>
      </c>
      <c r="P32" s="4">
        <v>0</v>
      </c>
    </row>
    <row r="33" spans="2:16" ht="30">
      <c r="B33" s="692">
        <v>77</v>
      </c>
      <c r="C33" s="1"/>
      <c r="D33" s="15" t="s">
        <v>383</v>
      </c>
      <c r="E33" s="18">
        <f>SUM(E34)</f>
        <v>50000000</v>
      </c>
      <c r="F33" s="18">
        <f>SUM(F34)</f>
        <v>50000000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f>SUM(O34)</f>
        <v>50000000</v>
      </c>
      <c r="P33" s="18">
        <f>SUM(P34)</f>
        <v>50000000</v>
      </c>
    </row>
    <row r="34" spans="2:16" ht="40.5" customHeight="1">
      <c r="B34" s="694"/>
      <c r="C34" s="2">
        <v>771</v>
      </c>
      <c r="D34" s="14" t="s">
        <v>384</v>
      </c>
      <c r="E34" s="4">
        <v>50000000</v>
      </c>
      <c r="F34" s="4">
        <v>50000000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50000000</v>
      </c>
      <c r="P34" s="4">
        <v>50000000</v>
      </c>
    </row>
    <row r="35" spans="2:16" ht="33" customHeight="1">
      <c r="B35" s="693">
        <v>78</v>
      </c>
      <c r="C35" s="1"/>
      <c r="D35" s="15" t="s">
        <v>385</v>
      </c>
      <c r="E35" s="18">
        <f>SUM(E36)</f>
        <v>800000000</v>
      </c>
      <c r="F35" s="18">
        <f>SUM(F36)</f>
        <v>800000000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f>SUM(O36)</f>
        <v>800000000</v>
      </c>
      <c r="P35" s="18">
        <f>SUM(P36)</f>
        <v>800000000</v>
      </c>
    </row>
    <row r="36" spans="2:16" ht="34.5" customHeight="1">
      <c r="B36" s="694"/>
      <c r="C36" s="2">
        <v>781</v>
      </c>
      <c r="D36" s="14" t="s">
        <v>386</v>
      </c>
      <c r="E36" s="4">
        <v>800000000</v>
      </c>
      <c r="F36" s="4">
        <v>800000000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800000000</v>
      </c>
      <c r="P36" s="4">
        <v>800000000</v>
      </c>
    </row>
    <row r="37" spans="2:16">
      <c r="B37" s="695" t="s">
        <v>387</v>
      </c>
      <c r="C37" s="696"/>
      <c r="D37" s="697"/>
      <c r="E37" s="24">
        <f t="shared" ref="E37:L37" si="2">SUM(E35+E33+E29+E27+E22+E18+E12+E6)</f>
        <v>188743025000</v>
      </c>
      <c r="F37" s="24">
        <f t="shared" si="2"/>
        <v>195238108000</v>
      </c>
      <c r="G37" s="24">
        <f t="shared" si="2"/>
        <v>3142174000</v>
      </c>
      <c r="H37" s="24">
        <f t="shared" si="2"/>
        <v>3320815000</v>
      </c>
      <c r="I37" s="24">
        <f t="shared" si="2"/>
        <v>6517459000</v>
      </c>
      <c r="J37" s="24">
        <f t="shared" si="2"/>
        <v>6971800000</v>
      </c>
      <c r="K37" s="24">
        <f t="shared" si="2"/>
        <v>5965414000</v>
      </c>
      <c r="L37" s="24">
        <f t="shared" si="2"/>
        <v>6068206000</v>
      </c>
      <c r="M37" s="24">
        <f>SUM(M35+M33+M29+M27+M22+M6+M12+M18)</f>
        <v>3578169000</v>
      </c>
      <c r="N37" s="24">
        <f>SUM(N35+N33+N29+N27+N22+N18+N12+N6)</f>
        <v>4202253000</v>
      </c>
      <c r="O37" s="24">
        <f>SUM(O35+O33+O29+O27+O22+O18+O12+O6)</f>
        <v>207946241000</v>
      </c>
      <c r="P37" s="24">
        <f>SUM(P35+P33+P29+P27+P22+P18+P12+P6)</f>
        <v>215801182000</v>
      </c>
    </row>
  </sheetData>
  <autoFilter ref="B2:P37">
    <filterColumn colId="0" showButton="0"/>
    <filterColumn colId="1" showButton="0"/>
    <filterColumn colId="2" showButton="0"/>
  </autoFilter>
  <mergeCells count="18">
    <mergeCell ref="B33:B34"/>
    <mergeCell ref="B35:B36"/>
    <mergeCell ref="B37:D37"/>
    <mergeCell ref="B29:B32"/>
    <mergeCell ref="B12:B17"/>
    <mergeCell ref="B6:B11"/>
    <mergeCell ref="B18:B21"/>
    <mergeCell ref="B22:B26"/>
    <mergeCell ref="B27:B28"/>
    <mergeCell ref="B3:B5"/>
    <mergeCell ref="C3:C5"/>
    <mergeCell ref="D3:D5"/>
    <mergeCell ref="E3:P3"/>
    <mergeCell ref="E4:H4"/>
    <mergeCell ref="I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B2:R176"/>
  <sheetViews>
    <sheetView workbookViewId="0">
      <selection activeCell="D171" sqref="D171:D175"/>
    </sheetView>
  </sheetViews>
  <sheetFormatPr defaultRowHeight="15"/>
  <cols>
    <col min="2" max="3" width="13.85546875" customWidth="1"/>
    <col min="4" max="4" width="14.28515625" customWidth="1"/>
    <col min="5" max="5" width="21.5703125" customWidth="1"/>
    <col min="6" max="6" width="36.85546875" customWidth="1"/>
    <col min="7" max="7" width="14.85546875" customWidth="1"/>
    <col min="8" max="8" width="14.7109375" customWidth="1"/>
    <col min="9" max="9" width="15.140625" customWidth="1"/>
    <col min="10" max="10" width="14.5703125" customWidth="1"/>
    <col min="11" max="11" width="15.5703125" customWidth="1"/>
    <col min="12" max="12" width="15.85546875" customWidth="1"/>
    <col min="13" max="13" width="13.5703125" customWidth="1"/>
    <col min="14" max="14" width="14" customWidth="1"/>
    <col min="15" max="15" width="14.28515625" customWidth="1"/>
    <col min="16" max="17" width="14.42578125" customWidth="1"/>
    <col min="18" max="18" width="16.5703125" customWidth="1"/>
  </cols>
  <sheetData>
    <row r="2" spans="2:18" ht="15" customHeight="1">
      <c r="B2" s="603" t="s">
        <v>930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32.25" customHeight="1">
      <c r="B5" s="700"/>
      <c r="C5" s="700"/>
      <c r="D5" s="700"/>
      <c r="E5" s="700"/>
      <c r="F5" s="703"/>
      <c r="G5" s="293" t="s">
        <v>356</v>
      </c>
      <c r="H5" s="293" t="s">
        <v>444</v>
      </c>
      <c r="I5" s="293" t="s">
        <v>358</v>
      </c>
      <c r="J5" s="293" t="s">
        <v>444</v>
      </c>
      <c r="K5" s="293" t="s">
        <v>356</v>
      </c>
      <c r="L5" s="293" t="s">
        <v>444</v>
      </c>
      <c r="M5" s="293" t="s">
        <v>356</v>
      </c>
      <c r="N5" s="293" t="s">
        <v>444</v>
      </c>
      <c r="O5" s="293" t="s">
        <v>356</v>
      </c>
      <c r="P5" s="293" t="s">
        <v>444</v>
      </c>
      <c r="Q5" s="293" t="s">
        <v>356</v>
      </c>
      <c r="R5" s="293" t="s">
        <v>444</v>
      </c>
    </row>
    <row r="6" spans="2:18" ht="15.75" thickBot="1">
      <c r="B6" s="297">
        <v>5001</v>
      </c>
      <c r="C6" s="805" t="s">
        <v>930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716"/>
      <c r="C7" s="140">
        <v>1</v>
      </c>
      <c r="D7" s="230"/>
      <c r="E7" s="122"/>
      <c r="F7" s="230" t="s">
        <v>931</v>
      </c>
      <c r="G7" s="124">
        <f>SUM(G8:G12)</f>
        <v>745865000</v>
      </c>
      <c r="H7" s="124">
        <f>SUM(H8:H12)</f>
        <v>742865000</v>
      </c>
      <c r="I7" s="124">
        <f>SUM(I8:I12)</f>
        <v>7500000</v>
      </c>
      <c r="J7" s="124">
        <f>SUM(J8:J12)</f>
        <v>7500000</v>
      </c>
      <c r="K7" s="124">
        <v>0</v>
      </c>
      <c r="L7" s="124">
        <v>0</v>
      </c>
      <c r="M7" s="124">
        <v>0</v>
      </c>
      <c r="N7" s="124">
        <v>0</v>
      </c>
      <c r="O7" s="124">
        <f>SUM(O8:O12)</f>
        <v>4000000</v>
      </c>
      <c r="P7" s="124">
        <f>SUM(P8:P12)</f>
        <v>19128000</v>
      </c>
      <c r="Q7" s="124">
        <f>SUM(Q8:Q12)</f>
        <v>757365000</v>
      </c>
      <c r="R7" s="125">
        <f>SUM(R8:R12)</f>
        <v>769493000</v>
      </c>
    </row>
    <row r="8" spans="2:18">
      <c r="B8" s="716"/>
      <c r="C8" s="166"/>
      <c r="D8" s="2">
        <v>10</v>
      </c>
      <c r="E8" s="1"/>
      <c r="F8" s="1" t="s">
        <v>931</v>
      </c>
      <c r="G8" s="4">
        <v>522722000</v>
      </c>
      <c r="H8" s="4">
        <v>520222000</v>
      </c>
      <c r="I8" s="4">
        <v>5500000</v>
      </c>
      <c r="J8" s="4">
        <v>5500000</v>
      </c>
      <c r="K8" s="4">
        <v>0</v>
      </c>
      <c r="L8" s="4">
        <v>0</v>
      </c>
      <c r="M8" s="4">
        <v>0</v>
      </c>
      <c r="N8" s="4">
        <v>0</v>
      </c>
      <c r="O8" s="4">
        <v>2000000</v>
      </c>
      <c r="P8" s="4">
        <v>16009000</v>
      </c>
      <c r="Q8" s="4">
        <v>530222000</v>
      </c>
      <c r="R8" s="109">
        <v>541731000</v>
      </c>
    </row>
    <row r="9" spans="2:18">
      <c r="B9" s="716"/>
      <c r="C9" s="166"/>
      <c r="D9" s="2">
        <v>12</v>
      </c>
      <c r="E9" s="1"/>
      <c r="F9" s="1" t="s">
        <v>932</v>
      </c>
      <c r="G9" s="4">
        <v>107143000</v>
      </c>
      <c r="H9" s="4">
        <v>106643000</v>
      </c>
      <c r="I9" s="4">
        <v>2000000</v>
      </c>
      <c r="J9" s="4">
        <v>2000000</v>
      </c>
      <c r="K9" s="4">
        <v>0</v>
      </c>
      <c r="L9" s="4">
        <v>0</v>
      </c>
      <c r="M9" s="4">
        <v>0</v>
      </c>
      <c r="N9" s="4">
        <v>0</v>
      </c>
      <c r="O9" s="4">
        <v>2000000</v>
      </c>
      <c r="P9" s="4">
        <v>2000000</v>
      </c>
      <c r="Q9" s="4">
        <v>111143000</v>
      </c>
      <c r="R9" s="109">
        <v>110643000</v>
      </c>
    </row>
    <row r="10" spans="2:18">
      <c r="B10" s="716"/>
      <c r="C10" s="166"/>
      <c r="D10" s="2">
        <v>13</v>
      </c>
      <c r="E10" s="1"/>
      <c r="F10" s="1" t="s">
        <v>933</v>
      </c>
      <c r="G10" s="4">
        <v>4000000</v>
      </c>
      <c r="H10" s="4">
        <v>4000000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1119000</v>
      </c>
      <c r="Q10" s="4">
        <v>4000000</v>
      </c>
      <c r="R10" s="109">
        <v>5119000</v>
      </c>
    </row>
    <row r="11" spans="2:18">
      <c r="B11" s="716"/>
      <c r="C11" s="166"/>
      <c r="D11" s="2">
        <v>14</v>
      </c>
      <c r="E11" s="1"/>
      <c r="F11" s="1" t="s">
        <v>934</v>
      </c>
      <c r="G11" s="4">
        <v>105000000</v>
      </c>
      <c r="H11" s="4">
        <v>105000000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105000000</v>
      </c>
      <c r="R11" s="109">
        <v>105000000</v>
      </c>
    </row>
    <row r="12" spans="2:18">
      <c r="B12" s="716"/>
      <c r="C12" s="166"/>
      <c r="D12" s="2" t="s">
        <v>709</v>
      </c>
      <c r="E12" s="1"/>
      <c r="F12" s="1" t="s">
        <v>717</v>
      </c>
      <c r="G12" s="4">
        <v>7000000</v>
      </c>
      <c r="H12" s="4">
        <v>7000000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7000000</v>
      </c>
      <c r="R12" s="109">
        <v>7000000</v>
      </c>
    </row>
    <row r="13" spans="2:18">
      <c r="B13" s="716"/>
      <c r="C13" s="150">
        <v>2</v>
      </c>
      <c r="D13" s="33"/>
      <c r="E13" s="36"/>
      <c r="F13" s="33" t="s">
        <v>935</v>
      </c>
      <c r="G13" s="34">
        <f>SUM(G14:G17)</f>
        <v>4291185000</v>
      </c>
      <c r="H13" s="34">
        <f>SUM(H14:H17)</f>
        <v>4300185000</v>
      </c>
      <c r="I13" s="34">
        <f>SUM(I14:I17)</f>
        <v>30000000</v>
      </c>
      <c r="J13" s="34">
        <f>SUM(J14:J17)</f>
        <v>28000000</v>
      </c>
      <c r="K13" s="34">
        <f>SUM(K14:K17)</f>
        <v>4000000</v>
      </c>
      <c r="L13" s="34">
        <v>4000</v>
      </c>
      <c r="M13" s="34">
        <v>0</v>
      </c>
      <c r="N13" s="34">
        <v>0</v>
      </c>
      <c r="O13" s="34">
        <v>0</v>
      </c>
      <c r="P13" s="34">
        <v>0</v>
      </c>
      <c r="Q13" s="34">
        <f>SUM(Q14:Q17)</f>
        <v>4325185000</v>
      </c>
      <c r="R13" s="128">
        <f>SUM(R14:R17)</f>
        <v>4332185000</v>
      </c>
    </row>
    <row r="14" spans="2:18">
      <c r="B14" s="716"/>
      <c r="C14" s="166"/>
      <c r="D14" s="2">
        <v>20</v>
      </c>
      <c r="E14" s="1"/>
      <c r="F14" s="1" t="s">
        <v>935</v>
      </c>
      <c r="G14" s="4">
        <v>3094085000</v>
      </c>
      <c r="H14" s="4">
        <v>3154085000</v>
      </c>
      <c r="I14" s="4">
        <v>1000000</v>
      </c>
      <c r="J14" s="4">
        <v>1000000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3095085000</v>
      </c>
      <c r="R14" s="109">
        <v>3155085000</v>
      </c>
    </row>
    <row r="15" spans="2:18">
      <c r="B15" s="716"/>
      <c r="C15" s="166"/>
      <c r="D15" s="2">
        <v>21</v>
      </c>
      <c r="E15" s="1"/>
      <c r="F15" s="1" t="s">
        <v>936</v>
      </c>
      <c r="G15" s="4">
        <v>52100000</v>
      </c>
      <c r="H15" s="4">
        <v>52100000</v>
      </c>
      <c r="I15" s="4">
        <v>1000000</v>
      </c>
      <c r="J15" s="4">
        <v>999000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53100000</v>
      </c>
      <c r="R15" s="109">
        <v>53099000</v>
      </c>
    </row>
    <row r="16" spans="2:18">
      <c r="B16" s="716"/>
      <c r="C16" s="166"/>
      <c r="D16" s="2">
        <v>22</v>
      </c>
      <c r="E16" s="1"/>
      <c r="F16" s="1" t="s">
        <v>937</v>
      </c>
      <c r="G16" s="4">
        <v>1073000000</v>
      </c>
      <c r="H16" s="4">
        <v>1022000000</v>
      </c>
      <c r="I16" s="4">
        <v>28000000</v>
      </c>
      <c r="J16" s="4">
        <v>26001000</v>
      </c>
      <c r="K16" s="4">
        <v>4000000</v>
      </c>
      <c r="L16" s="4">
        <v>4000</v>
      </c>
      <c r="M16" s="4">
        <v>0</v>
      </c>
      <c r="N16" s="4">
        <v>0</v>
      </c>
      <c r="O16" s="4">
        <v>0</v>
      </c>
      <c r="P16" s="4">
        <v>0</v>
      </c>
      <c r="Q16" s="4">
        <v>1105000000</v>
      </c>
      <c r="R16" s="109">
        <v>1052001000</v>
      </c>
    </row>
    <row r="17" spans="2:18" ht="30">
      <c r="B17" s="716"/>
      <c r="C17" s="166"/>
      <c r="D17" s="2" t="s">
        <v>711</v>
      </c>
      <c r="E17" s="1"/>
      <c r="F17" s="14" t="s">
        <v>718</v>
      </c>
      <c r="G17" s="4">
        <v>72000000</v>
      </c>
      <c r="H17" s="4">
        <v>72000000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72000000</v>
      </c>
      <c r="R17" s="109">
        <v>72000000</v>
      </c>
    </row>
    <row r="18" spans="2:18">
      <c r="B18" s="716"/>
      <c r="C18" s="150">
        <v>3</v>
      </c>
      <c r="D18" s="33"/>
      <c r="E18" s="36"/>
      <c r="F18" s="33" t="s">
        <v>938</v>
      </c>
      <c r="G18" s="34">
        <f>SUM(G19)</f>
        <v>65760000</v>
      </c>
      <c r="H18" s="34">
        <f>SUM(H19)</f>
        <v>55760000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f>SUM(Q19)</f>
        <v>65760000</v>
      </c>
      <c r="R18" s="128">
        <f>SUM(R19)</f>
        <v>55760000</v>
      </c>
    </row>
    <row r="19" spans="2:18">
      <c r="B19" s="716"/>
      <c r="C19" s="166"/>
      <c r="D19" s="2">
        <v>30</v>
      </c>
      <c r="E19" s="1"/>
      <c r="F19" s="1" t="s">
        <v>938</v>
      </c>
      <c r="G19" s="4">
        <v>65760000</v>
      </c>
      <c r="H19" s="4">
        <v>55760000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65760000</v>
      </c>
      <c r="R19" s="109">
        <v>55760000</v>
      </c>
    </row>
    <row r="20" spans="2:18">
      <c r="B20" s="716"/>
      <c r="C20" s="150">
        <v>5</v>
      </c>
      <c r="D20" s="33"/>
      <c r="E20" s="36"/>
      <c r="F20" s="33" t="s">
        <v>939</v>
      </c>
      <c r="G20" s="34">
        <f>SUM(G21:G23)</f>
        <v>68000000</v>
      </c>
      <c r="H20" s="34">
        <f>SUM(H21:H23)</f>
        <v>72000000</v>
      </c>
      <c r="I20" s="34">
        <f>SUM(I21:I23)</f>
        <v>28000000</v>
      </c>
      <c r="J20" s="34">
        <f>SUM(J21:J23)</f>
        <v>30000000</v>
      </c>
      <c r="K20" s="34">
        <f>SUM(K21:K23)</f>
        <v>25000000</v>
      </c>
      <c r="L20" s="34">
        <v>25000</v>
      </c>
      <c r="M20" s="34">
        <v>0</v>
      </c>
      <c r="N20" s="34">
        <v>0</v>
      </c>
      <c r="O20" s="34">
        <v>0</v>
      </c>
      <c r="P20" s="34">
        <v>0</v>
      </c>
      <c r="Q20" s="34">
        <f>SUM(Q21:Q23)</f>
        <v>121000000</v>
      </c>
      <c r="R20" s="128">
        <f>SUM(R21:R23)</f>
        <v>127000000</v>
      </c>
    </row>
    <row r="21" spans="2:18" ht="30">
      <c r="B21" s="716"/>
      <c r="C21" s="166"/>
      <c r="D21" s="2">
        <v>50</v>
      </c>
      <c r="E21" s="1"/>
      <c r="F21" s="14" t="s">
        <v>940</v>
      </c>
      <c r="G21" s="4">
        <v>12000000</v>
      </c>
      <c r="H21" s="4">
        <v>12000000</v>
      </c>
      <c r="I21" s="4">
        <v>15000000</v>
      </c>
      <c r="J21" s="4">
        <v>17000000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27000000</v>
      </c>
      <c r="R21" s="109">
        <v>29000000</v>
      </c>
    </row>
    <row r="22" spans="2:18">
      <c r="B22" s="716"/>
      <c r="C22" s="166"/>
      <c r="D22" s="2">
        <v>51</v>
      </c>
      <c r="E22" s="1"/>
      <c r="F22" s="1" t="s">
        <v>941</v>
      </c>
      <c r="G22" s="4">
        <v>10000000</v>
      </c>
      <c r="H22" s="4">
        <v>10000000</v>
      </c>
      <c r="I22" s="4">
        <v>0</v>
      </c>
      <c r="J22" s="4">
        <v>0</v>
      </c>
      <c r="K22" s="4">
        <v>25000000</v>
      </c>
      <c r="L22" s="4">
        <v>25000</v>
      </c>
      <c r="M22" s="4">
        <v>0</v>
      </c>
      <c r="N22" s="4">
        <v>0</v>
      </c>
      <c r="O22" s="4">
        <v>0</v>
      </c>
      <c r="P22" s="4">
        <v>0</v>
      </c>
      <c r="Q22" s="4">
        <v>35000000</v>
      </c>
      <c r="R22" s="109">
        <v>35000000</v>
      </c>
    </row>
    <row r="23" spans="2:18" ht="30">
      <c r="B23" s="716"/>
      <c r="C23" s="166"/>
      <c r="D23" s="2" t="s">
        <v>712</v>
      </c>
      <c r="E23" s="1"/>
      <c r="F23" s="14" t="s">
        <v>719</v>
      </c>
      <c r="G23" s="4">
        <v>46000000</v>
      </c>
      <c r="H23" s="4">
        <v>50000000</v>
      </c>
      <c r="I23" s="4">
        <v>13000000</v>
      </c>
      <c r="J23" s="4">
        <v>13000000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59000000</v>
      </c>
      <c r="R23" s="109">
        <v>63000000</v>
      </c>
    </row>
    <row r="24" spans="2:18">
      <c r="B24" s="716"/>
      <c r="C24" s="150">
        <v>6</v>
      </c>
      <c r="D24" s="33"/>
      <c r="E24" s="33"/>
      <c r="F24" s="33" t="s">
        <v>942</v>
      </c>
      <c r="G24" s="34">
        <f>SUM(G25)</f>
        <v>14000000</v>
      </c>
      <c r="H24" s="34">
        <f>SUM(H25)</f>
        <v>14000000</v>
      </c>
      <c r="I24" s="34">
        <f>SUM(I25)</f>
        <v>1500000</v>
      </c>
      <c r="J24" s="34">
        <f>SUM(J25)</f>
        <v>1500000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f>SUM(Q25)</f>
        <v>15500000</v>
      </c>
      <c r="R24" s="128">
        <f>SUM(R25)</f>
        <v>15500000</v>
      </c>
    </row>
    <row r="25" spans="2:18">
      <c r="B25" s="716"/>
      <c r="C25" s="166"/>
      <c r="D25" s="2">
        <v>60</v>
      </c>
      <c r="E25" s="1"/>
      <c r="F25" s="1" t="s">
        <v>942</v>
      </c>
      <c r="G25" s="4">
        <v>14000000</v>
      </c>
      <c r="H25" s="4">
        <v>14000000</v>
      </c>
      <c r="I25" s="4">
        <v>1500000</v>
      </c>
      <c r="J25" s="4">
        <v>1500000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15500000</v>
      </c>
      <c r="R25" s="109">
        <v>15500000</v>
      </c>
    </row>
    <row r="26" spans="2:18" ht="30">
      <c r="B26" s="716"/>
      <c r="C26" s="150" t="s">
        <v>626</v>
      </c>
      <c r="D26" s="33"/>
      <c r="E26" s="36"/>
      <c r="F26" s="36" t="s">
        <v>1712</v>
      </c>
      <c r="G26" s="34">
        <f>SUM(G27)</f>
        <v>365000000</v>
      </c>
      <c r="H26" s="34">
        <f>SUM(H27)</f>
        <v>365000000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f>SUM(Q27)</f>
        <v>365000000</v>
      </c>
      <c r="R26" s="128">
        <f>SUM(R27)</f>
        <v>365000000</v>
      </c>
    </row>
    <row r="27" spans="2:18">
      <c r="B27" s="716"/>
      <c r="C27" s="166"/>
      <c r="D27" s="2" t="s">
        <v>627</v>
      </c>
      <c r="E27" s="1"/>
      <c r="F27" s="1" t="s">
        <v>656</v>
      </c>
      <c r="G27" s="4">
        <v>365000000</v>
      </c>
      <c r="H27" s="4">
        <v>365000000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365000000</v>
      </c>
      <c r="R27" s="109">
        <v>365000000</v>
      </c>
    </row>
    <row r="28" spans="2:18" ht="30">
      <c r="B28" s="716"/>
      <c r="C28" s="150" t="s">
        <v>640</v>
      </c>
      <c r="D28" s="33"/>
      <c r="E28" s="36"/>
      <c r="F28" s="36" t="s">
        <v>669</v>
      </c>
      <c r="G28" s="34">
        <f>SUM(G29)</f>
        <v>3000000</v>
      </c>
      <c r="H28" s="34">
        <f>SUM(H29)</f>
        <v>3000000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SUM(Q29)</f>
        <v>3000000</v>
      </c>
      <c r="R28" s="128">
        <f>SUM(R29)</f>
        <v>3000000</v>
      </c>
    </row>
    <row r="29" spans="2:18" ht="30.75" thickBot="1">
      <c r="B29" s="716"/>
      <c r="C29" s="167"/>
      <c r="D29" s="106" t="s">
        <v>641</v>
      </c>
      <c r="E29" s="104"/>
      <c r="F29" s="231" t="s">
        <v>670</v>
      </c>
      <c r="G29" s="110">
        <v>3000000</v>
      </c>
      <c r="H29" s="110">
        <v>3000000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3000000</v>
      </c>
      <c r="R29" s="111">
        <v>3000000</v>
      </c>
    </row>
    <row r="30" spans="2:18">
      <c r="B30" s="716"/>
      <c r="C30" s="255"/>
      <c r="D30" s="232">
        <v>40</v>
      </c>
      <c r="E30" s="320"/>
      <c r="F30" s="232" t="s">
        <v>391</v>
      </c>
      <c r="G30" s="234">
        <f>SUM(G31:G33)</f>
        <v>3368808000</v>
      </c>
      <c r="H30" s="234">
        <f>SUM(H31:H33)</f>
        <v>3408808000</v>
      </c>
      <c r="I30" s="234">
        <v>0</v>
      </c>
      <c r="J30" s="234">
        <v>0</v>
      </c>
      <c r="K30" s="234">
        <v>0</v>
      </c>
      <c r="L30" s="234">
        <v>0</v>
      </c>
      <c r="M30" s="234">
        <v>0</v>
      </c>
      <c r="N30" s="234">
        <v>0</v>
      </c>
      <c r="O30" s="234">
        <v>0</v>
      </c>
      <c r="P30" s="234">
        <v>0</v>
      </c>
      <c r="Q30" s="234">
        <f>SUM(Q31:Q33)</f>
        <v>3368808000</v>
      </c>
      <c r="R30" s="235">
        <f>SUM(R31:R33)</f>
        <v>3408808000</v>
      </c>
    </row>
    <row r="31" spans="2:18">
      <c r="B31" s="716"/>
      <c r="C31" s="166"/>
      <c r="D31" s="1"/>
      <c r="E31" s="2">
        <v>401</v>
      </c>
      <c r="F31" s="1" t="s">
        <v>399</v>
      </c>
      <c r="G31" s="4">
        <v>2364410000</v>
      </c>
      <c r="H31" s="4">
        <v>2384410000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2364410000</v>
      </c>
      <c r="R31" s="109">
        <v>2384410000</v>
      </c>
    </row>
    <row r="32" spans="2:18">
      <c r="B32" s="716"/>
      <c r="C32" s="166"/>
      <c r="D32" s="1"/>
      <c r="E32" s="2">
        <v>402</v>
      </c>
      <c r="F32" s="1" t="s">
        <v>361</v>
      </c>
      <c r="G32" s="4">
        <v>987450000</v>
      </c>
      <c r="H32" s="4">
        <v>1007450000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987450000</v>
      </c>
      <c r="R32" s="109">
        <v>1007450000</v>
      </c>
    </row>
    <row r="33" spans="2:18">
      <c r="B33" s="716"/>
      <c r="C33" s="166"/>
      <c r="D33" s="1"/>
      <c r="E33" s="2">
        <v>404</v>
      </c>
      <c r="F33" s="1" t="s">
        <v>392</v>
      </c>
      <c r="G33" s="4">
        <v>16948000</v>
      </c>
      <c r="H33" s="4">
        <v>16948000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16948000</v>
      </c>
      <c r="R33" s="109">
        <v>16948000</v>
      </c>
    </row>
    <row r="34" spans="2:18">
      <c r="B34" s="716"/>
      <c r="C34" s="162"/>
      <c r="D34" s="99">
        <v>42</v>
      </c>
      <c r="E34" s="98"/>
      <c r="F34" s="99" t="s">
        <v>394</v>
      </c>
      <c r="G34" s="103">
        <f t="shared" ref="G34:L34" si="0">SUM(G35:G40)</f>
        <v>1543802000</v>
      </c>
      <c r="H34" s="103">
        <f t="shared" si="0"/>
        <v>1472658000</v>
      </c>
      <c r="I34" s="103">
        <f t="shared" si="0"/>
        <v>51000000</v>
      </c>
      <c r="J34" s="103">
        <f t="shared" si="0"/>
        <v>30415000</v>
      </c>
      <c r="K34" s="103">
        <f t="shared" si="0"/>
        <v>29000000</v>
      </c>
      <c r="L34" s="103">
        <f t="shared" si="0"/>
        <v>28581000</v>
      </c>
      <c r="M34" s="103">
        <v>0</v>
      </c>
      <c r="N34" s="103">
        <v>0</v>
      </c>
      <c r="O34" s="103">
        <f>SUM(O35:O40)</f>
        <v>3700000</v>
      </c>
      <c r="P34" s="103">
        <f>SUM(P35:P40)</f>
        <v>17709000</v>
      </c>
      <c r="Q34" s="103">
        <f>SUM(Q35:Q40)</f>
        <v>1627502000</v>
      </c>
      <c r="R34" s="108">
        <f>SUM(R35:R40)</f>
        <v>1549363000</v>
      </c>
    </row>
    <row r="35" spans="2:18">
      <c r="B35" s="716"/>
      <c r="C35" s="166"/>
      <c r="D35" s="1"/>
      <c r="E35" s="2">
        <v>420</v>
      </c>
      <c r="F35" s="1" t="s">
        <v>400</v>
      </c>
      <c r="G35" s="4">
        <v>121565000</v>
      </c>
      <c r="H35" s="4">
        <v>148565000</v>
      </c>
      <c r="I35" s="4">
        <v>2000000</v>
      </c>
      <c r="J35" s="4">
        <v>2000000</v>
      </c>
      <c r="K35" s="4">
        <v>2000000</v>
      </c>
      <c r="L35" s="4">
        <v>2000000</v>
      </c>
      <c r="M35" s="4">
        <v>0</v>
      </c>
      <c r="N35" s="4">
        <v>0</v>
      </c>
      <c r="O35" s="4">
        <v>500000</v>
      </c>
      <c r="P35" s="4">
        <v>4715000</v>
      </c>
      <c r="Q35" s="4">
        <v>126065000</v>
      </c>
      <c r="R35" s="109">
        <v>157280000</v>
      </c>
    </row>
    <row r="36" spans="2:18" ht="30">
      <c r="B36" s="716"/>
      <c r="C36" s="166"/>
      <c r="D36" s="1"/>
      <c r="E36" s="2">
        <v>421</v>
      </c>
      <c r="F36" s="14" t="s">
        <v>401</v>
      </c>
      <c r="G36" s="4">
        <v>758120000</v>
      </c>
      <c r="H36" s="4">
        <v>741120000</v>
      </c>
      <c r="I36" s="4">
        <v>18000000</v>
      </c>
      <c r="J36" s="4">
        <v>5643000</v>
      </c>
      <c r="K36" s="4">
        <v>3530000</v>
      </c>
      <c r="L36" s="4">
        <v>3530000</v>
      </c>
      <c r="M36" s="4">
        <v>0</v>
      </c>
      <c r="N36" s="4">
        <v>0</v>
      </c>
      <c r="O36" s="4">
        <v>2000000</v>
      </c>
      <c r="P36" s="4">
        <v>2120000</v>
      </c>
      <c r="Q36" s="4">
        <v>781650000</v>
      </c>
      <c r="R36" s="109">
        <v>752413000</v>
      </c>
    </row>
    <row r="37" spans="2:18">
      <c r="B37" s="716"/>
      <c r="C37" s="166"/>
      <c r="D37" s="1"/>
      <c r="E37" s="2">
        <v>423</v>
      </c>
      <c r="F37" s="1" t="s">
        <v>402</v>
      </c>
      <c r="G37" s="4">
        <v>340377000</v>
      </c>
      <c r="H37" s="4">
        <v>297733000</v>
      </c>
      <c r="I37" s="4">
        <v>11500000</v>
      </c>
      <c r="J37" s="4">
        <v>1272000</v>
      </c>
      <c r="K37" s="4">
        <v>22200000</v>
      </c>
      <c r="L37" s="4">
        <v>21781000</v>
      </c>
      <c r="M37" s="4">
        <v>0</v>
      </c>
      <c r="N37" s="4">
        <v>0</v>
      </c>
      <c r="O37" s="4">
        <v>1000000</v>
      </c>
      <c r="P37" s="4">
        <v>1987000</v>
      </c>
      <c r="Q37" s="4">
        <v>375077000</v>
      </c>
      <c r="R37" s="109">
        <v>322773000</v>
      </c>
    </row>
    <row r="38" spans="2:18">
      <c r="B38" s="716"/>
      <c r="C38" s="166"/>
      <c r="D38" s="1"/>
      <c r="E38" s="2">
        <v>424</v>
      </c>
      <c r="F38" s="1" t="s">
        <v>403</v>
      </c>
      <c r="G38" s="4">
        <v>104299000</v>
      </c>
      <c r="H38" s="4">
        <v>79299000</v>
      </c>
      <c r="I38" s="4">
        <v>10000000</v>
      </c>
      <c r="J38" s="4">
        <v>10000000</v>
      </c>
      <c r="K38" s="4">
        <v>270000</v>
      </c>
      <c r="L38" s="4">
        <v>270000</v>
      </c>
      <c r="M38" s="4">
        <v>0</v>
      </c>
      <c r="N38" s="4">
        <v>0</v>
      </c>
      <c r="O38" s="4">
        <v>0</v>
      </c>
      <c r="P38" s="4">
        <v>4786000</v>
      </c>
      <c r="Q38" s="4">
        <v>114569000</v>
      </c>
      <c r="R38" s="109">
        <v>94355000</v>
      </c>
    </row>
    <row r="39" spans="2:18">
      <c r="B39" s="716"/>
      <c r="C39" s="166"/>
      <c r="D39" s="1"/>
      <c r="E39" s="2">
        <v>425</v>
      </c>
      <c r="F39" s="1" t="s">
        <v>404</v>
      </c>
      <c r="G39" s="4">
        <v>125632000</v>
      </c>
      <c r="H39" s="4">
        <v>122132000</v>
      </c>
      <c r="I39" s="4">
        <v>2000000</v>
      </c>
      <c r="J39" s="4">
        <v>2000000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3646000</v>
      </c>
      <c r="Q39" s="4">
        <v>127632000</v>
      </c>
      <c r="R39" s="109">
        <v>127778000</v>
      </c>
    </row>
    <row r="40" spans="2:18">
      <c r="B40" s="716"/>
      <c r="C40" s="166"/>
      <c r="D40" s="1"/>
      <c r="E40" s="2">
        <v>426</v>
      </c>
      <c r="F40" s="1" t="s">
        <v>405</v>
      </c>
      <c r="G40" s="4">
        <v>93809000</v>
      </c>
      <c r="H40" s="4">
        <v>83809000</v>
      </c>
      <c r="I40" s="4">
        <v>7500000</v>
      </c>
      <c r="J40" s="4">
        <v>9500000</v>
      </c>
      <c r="K40" s="4">
        <v>1000000</v>
      </c>
      <c r="L40" s="4">
        <v>1000000</v>
      </c>
      <c r="M40" s="4">
        <v>0</v>
      </c>
      <c r="N40" s="4">
        <v>0</v>
      </c>
      <c r="O40" s="4">
        <v>200000</v>
      </c>
      <c r="P40" s="4">
        <v>455000</v>
      </c>
      <c r="Q40" s="4">
        <v>102509000</v>
      </c>
      <c r="R40" s="109">
        <v>94764000</v>
      </c>
    </row>
    <row r="41" spans="2:18" ht="30">
      <c r="B41" s="716"/>
      <c r="C41" s="162"/>
      <c r="D41" s="99">
        <v>43</v>
      </c>
      <c r="E41" s="98"/>
      <c r="F41" s="98" t="s">
        <v>519</v>
      </c>
      <c r="G41" s="103">
        <f>SUM(G42)</f>
        <v>104000000</v>
      </c>
      <c r="H41" s="103">
        <f>SUM(H42)</f>
        <v>104000000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SUM(Q42)</f>
        <v>104000000</v>
      </c>
      <c r="R41" s="108">
        <f>SUM(R42)</f>
        <v>104000000</v>
      </c>
    </row>
    <row r="42" spans="2:18">
      <c r="B42" s="716"/>
      <c r="C42" s="166"/>
      <c r="D42" s="2"/>
      <c r="E42" s="2">
        <v>431</v>
      </c>
      <c r="F42" s="1" t="s">
        <v>520</v>
      </c>
      <c r="G42" s="4">
        <v>104000000</v>
      </c>
      <c r="H42" s="4">
        <v>104000000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104000000</v>
      </c>
      <c r="R42" s="109">
        <v>104000000</v>
      </c>
    </row>
    <row r="43" spans="2:18">
      <c r="B43" s="716"/>
      <c r="C43" s="162"/>
      <c r="D43" s="99">
        <v>46</v>
      </c>
      <c r="E43" s="98"/>
      <c r="F43" s="99" t="s">
        <v>396</v>
      </c>
      <c r="G43" s="103">
        <f>SUM(G44:G46)</f>
        <v>42200000</v>
      </c>
      <c r="H43" s="103">
        <f>SUM(H44:H46)</f>
        <v>69344000</v>
      </c>
      <c r="I43" s="103">
        <f>SUM(I44:I46)</f>
        <v>3000000</v>
      </c>
      <c r="J43" s="103">
        <f>SUM(J44:J46)</f>
        <v>23585000</v>
      </c>
      <c r="K43" s="103">
        <v>0</v>
      </c>
      <c r="L43" s="103">
        <f>SUM(L44:L46)</f>
        <v>419000</v>
      </c>
      <c r="M43" s="103">
        <v>0</v>
      </c>
      <c r="N43" s="103">
        <v>0</v>
      </c>
      <c r="O43" s="103">
        <f>SUM(O44:O46)</f>
        <v>300000</v>
      </c>
      <c r="P43" s="103">
        <f>SUM(P44:P46)</f>
        <v>300000</v>
      </c>
      <c r="Q43" s="103">
        <f>SUM(Q44:Q46)</f>
        <v>45500000</v>
      </c>
      <c r="R43" s="108">
        <f>SUM(R44:R46)</f>
        <v>93648000</v>
      </c>
    </row>
    <row r="44" spans="2:18">
      <c r="B44" s="716"/>
      <c r="C44" s="166"/>
      <c r="D44" s="1"/>
      <c r="E44" s="2">
        <v>463</v>
      </c>
      <c r="F44" s="1" t="s">
        <v>415</v>
      </c>
      <c r="G44" s="4">
        <v>4000000</v>
      </c>
      <c r="H44" s="4">
        <v>4000000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4000000</v>
      </c>
      <c r="R44" s="109">
        <v>4000000</v>
      </c>
    </row>
    <row r="45" spans="2:18">
      <c r="B45" s="716"/>
      <c r="C45" s="166"/>
      <c r="D45" s="1"/>
      <c r="E45" s="2">
        <v>464</v>
      </c>
      <c r="F45" s="1" t="s">
        <v>423</v>
      </c>
      <c r="G45" s="4">
        <v>38200000</v>
      </c>
      <c r="H45" s="4">
        <v>23366000</v>
      </c>
      <c r="I45" s="4">
        <v>3000000</v>
      </c>
      <c r="J45" s="4">
        <v>2644000</v>
      </c>
      <c r="K45" s="4">
        <v>0</v>
      </c>
      <c r="L45" s="4">
        <v>0</v>
      </c>
      <c r="M45" s="4">
        <v>0</v>
      </c>
      <c r="N45" s="4">
        <v>0</v>
      </c>
      <c r="O45" s="4">
        <v>300000</v>
      </c>
      <c r="P45" s="4">
        <v>300000</v>
      </c>
      <c r="Q45" s="4">
        <v>41500000</v>
      </c>
      <c r="R45" s="109">
        <v>26310000</v>
      </c>
    </row>
    <row r="46" spans="2:18">
      <c r="B46" s="716"/>
      <c r="C46" s="166"/>
      <c r="E46" s="2">
        <v>465</v>
      </c>
      <c r="F46" s="1" t="s">
        <v>424</v>
      </c>
      <c r="G46" s="4">
        <v>0</v>
      </c>
      <c r="H46" s="4">
        <v>41978000</v>
      </c>
      <c r="I46" s="4">
        <v>0</v>
      </c>
      <c r="J46" s="4">
        <v>20941000</v>
      </c>
      <c r="K46" s="4">
        <v>0</v>
      </c>
      <c r="L46" s="4">
        <v>419000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109">
        <v>63338000</v>
      </c>
    </row>
    <row r="47" spans="2:18">
      <c r="B47" s="716"/>
      <c r="C47" s="162"/>
      <c r="D47" s="99">
        <v>48</v>
      </c>
      <c r="E47" s="98"/>
      <c r="F47" s="314" t="s">
        <v>430</v>
      </c>
      <c r="G47" s="103">
        <f>SUM(G48:G51)</f>
        <v>494000000</v>
      </c>
      <c r="H47" s="103">
        <f>SUM(H48:H51)</f>
        <v>498000000</v>
      </c>
      <c r="I47" s="103">
        <f>SUM(I48:I51)</f>
        <v>13000000</v>
      </c>
      <c r="J47" s="103">
        <f>SUM(J48:J51)</f>
        <v>13000000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f>SUM(P48:P51)</f>
        <v>1119000</v>
      </c>
      <c r="Q47" s="103">
        <f>SUM(Q48:Q51)</f>
        <v>507000000</v>
      </c>
      <c r="R47" s="108">
        <f>SUM(R48:R51)</f>
        <v>512119000</v>
      </c>
    </row>
    <row r="48" spans="2:18">
      <c r="B48" s="716"/>
      <c r="C48" s="166"/>
      <c r="D48" s="1"/>
      <c r="E48" s="2">
        <v>480</v>
      </c>
      <c r="F48" s="1" t="s">
        <v>431</v>
      </c>
      <c r="G48" s="4">
        <v>433000000</v>
      </c>
      <c r="H48" s="4">
        <v>433000000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1119000</v>
      </c>
      <c r="Q48" s="4">
        <v>433000000</v>
      </c>
      <c r="R48" s="109">
        <v>434119000</v>
      </c>
    </row>
    <row r="49" spans="2:18">
      <c r="B49" s="716"/>
      <c r="C49" s="166"/>
      <c r="D49" s="1"/>
      <c r="E49" s="2">
        <v>482</v>
      </c>
      <c r="F49" s="1" t="s">
        <v>433</v>
      </c>
      <c r="G49" s="4">
        <v>46000000</v>
      </c>
      <c r="H49" s="4">
        <v>50000000</v>
      </c>
      <c r="I49" s="4">
        <v>13000000</v>
      </c>
      <c r="J49" s="4">
        <v>13000000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59000000</v>
      </c>
      <c r="R49" s="109">
        <v>63000000</v>
      </c>
    </row>
    <row r="50" spans="2:18">
      <c r="B50" s="716"/>
      <c r="C50" s="166"/>
      <c r="D50" s="1"/>
      <c r="E50" s="2">
        <v>483</v>
      </c>
      <c r="F50" s="1" t="s">
        <v>434</v>
      </c>
      <c r="G50" s="4">
        <v>2000000</v>
      </c>
      <c r="H50" s="4">
        <v>2000000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2000000</v>
      </c>
      <c r="R50" s="109">
        <v>2000000</v>
      </c>
    </row>
    <row r="51" spans="2:18" ht="15.75" thickBot="1">
      <c r="B51" s="716"/>
      <c r="C51" s="167"/>
      <c r="D51" s="1"/>
      <c r="E51" s="106">
        <v>486</v>
      </c>
      <c r="F51" s="104" t="s">
        <v>437</v>
      </c>
      <c r="G51" s="110">
        <v>13000000</v>
      </c>
      <c r="H51" s="110">
        <v>13000000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13000000</v>
      </c>
      <c r="R51" s="111">
        <v>13000000</v>
      </c>
    </row>
    <row r="52" spans="2:18">
      <c r="B52" s="716"/>
      <c r="C52" s="169">
        <v>1</v>
      </c>
      <c r="D52" s="171"/>
      <c r="E52" s="319"/>
      <c r="F52" s="170" t="s">
        <v>943</v>
      </c>
      <c r="G52" s="172">
        <f>SUM(G53+G68+G81+G85+G90)</f>
        <v>745865000</v>
      </c>
      <c r="H52" s="172">
        <f>SUM(H53+H68+H81+H85+H90)</f>
        <v>742865000</v>
      </c>
      <c r="I52" s="172">
        <f>SUM(I53+I68+I81+I85+I90)</f>
        <v>7500000</v>
      </c>
      <c r="J52" s="172">
        <f>SUM(J53+J68+J81+J85)</f>
        <v>7500000</v>
      </c>
      <c r="K52" s="172">
        <v>0</v>
      </c>
      <c r="L52" s="172">
        <v>0</v>
      </c>
      <c r="M52" s="172">
        <v>0</v>
      </c>
      <c r="N52" s="172">
        <v>0</v>
      </c>
      <c r="O52" s="172">
        <f>SUM(O53+O68+O81+O85+O90)</f>
        <v>4000000</v>
      </c>
      <c r="P52" s="172">
        <f>SUM(P53+P68+P81+P85+P90)</f>
        <v>19128000</v>
      </c>
      <c r="Q52" s="172">
        <f>SUM(Q53+Q68+Q81+Q85+Q90)</f>
        <v>757365000</v>
      </c>
      <c r="R52" s="172">
        <f>SUM(R53+R68+R81+R85+R90)</f>
        <v>769493000</v>
      </c>
    </row>
    <row r="53" spans="2:18">
      <c r="B53" s="716"/>
      <c r="C53" s="208"/>
      <c r="D53" s="33">
        <v>10</v>
      </c>
      <c r="E53" s="67"/>
      <c r="F53" s="33" t="s">
        <v>931</v>
      </c>
      <c r="G53" s="34">
        <f>SUM(G54+G57+G64)</f>
        <v>522722000</v>
      </c>
      <c r="H53" s="34">
        <f>SUM(H54+H57+H64)</f>
        <v>520222000</v>
      </c>
      <c r="I53" s="34">
        <f>SUM(I54+I57+I64)</f>
        <v>5500000</v>
      </c>
      <c r="J53" s="34">
        <f>SUM(J54+J57+J64)</f>
        <v>5500000</v>
      </c>
      <c r="K53" s="34">
        <v>0</v>
      </c>
      <c r="L53" s="34">
        <v>0</v>
      </c>
      <c r="M53" s="34">
        <v>0</v>
      </c>
      <c r="N53" s="34">
        <v>0</v>
      </c>
      <c r="O53" s="34">
        <f>SUM(O54+O57+O64)</f>
        <v>2000000</v>
      </c>
      <c r="P53" s="34">
        <f>SUM(P54+P57+P64)</f>
        <v>16009000</v>
      </c>
      <c r="Q53" s="34">
        <f>SUM(Q54+Q57+Q64)</f>
        <v>530222000</v>
      </c>
      <c r="R53" s="34">
        <f>SUM(R54+R57+R64)</f>
        <v>541731000</v>
      </c>
    </row>
    <row r="54" spans="2:18">
      <c r="B54" s="716"/>
      <c r="C54" s="162"/>
      <c r="D54" s="99">
        <v>40</v>
      </c>
      <c r="E54" s="201"/>
      <c r="F54" s="99" t="s">
        <v>391</v>
      </c>
      <c r="G54" s="103">
        <f>SUM(G55:G56)</f>
        <v>397820000</v>
      </c>
      <c r="H54" s="103">
        <f>SUM(H55:H56)</f>
        <v>397820000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SUM(Q55:Q56)</f>
        <v>397820000</v>
      </c>
      <c r="R54" s="103">
        <f>SUM(R55:R56)</f>
        <v>397820000</v>
      </c>
    </row>
    <row r="55" spans="2:18">
      <c r="B55" s="716"/>
      <c r="C55" s="166"/>
      <c r="D55" s="1"/>
      <c r="E55" s="2">
        <v>401</v>
      </c>
      <c r="F55" s="1" t="s">
        <v>399</v>
      </c>
      <c r="G55" s="4">
        <v>287963000</v>
      </c>
      <c r="H55" s="4">
        <v>287963000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287963000</v>
      </c>
      <c r="R55" s="4">
        <v>287963000</v>
      </c>
    </row>
    <row r="56" spans="2:18">
      <c r="B56" s="716"/>
      <c r="C56" s="166"/>
      <c r="E56" s="2">
        <v>402</v>
      </c>
      <c r="F56" s="1" t="s">
        <v>361</v>
      </c>
      <c r="G56" s="4">
        <v>109857000</v>
      </c>
      <c r="H56" s="4">
        <v>109857000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109857000</v>
      </c>
      <c r="R56" s="4">
        <v>109857000</v>
      </c>
    </row>
    <row r="57" spans="2:18">
      <c r="B57" s="716"/>
      <c r="C57" s="162"/>
      <c r="D57" s="99">
        <v>42</v>
      </c>
      <c r="E57" s="98"/>
      <c r="F57" s="99" t="s">
        <v>394</v>
      </c>
      <c r="G57" s="103">
        <f>SUM(G58:G63)</f>
        <v>98202000</v>
      </c>
      <c r="H57" s="103">
        <f>SUM(H58:H63)</f>
        <v>92702000</v>
      </c>
      <c r="I57" s="103">
        <f>SUM(I58:I63)</f>
        <v>2500000</v>
      </c>
      <c r="J57" s="103">
        <f>SUM(J58:J63)</f>
        <v>2500000</v>
      </c>
      <c r="K57" s="103">
        <v>0</v>
      </c>
      <c r="L57" s="103">
        <v>0</v>
      </c>
      <c r="M57" s="103">
        <v>0</v>
      </c>
      <c r="N57" s="103">
        <v>0</v>
      </c>
      <c r="O57" s="103">
        <f>SUM(O58:O63)</f>
        <v>1700000</v>
      </c>
      <c r="P57" s="103">
        <f>SUM(P58:P63)</f>
        <v>15709000</v>
      </c>
      <c r="Q57" s="103">
        <f>SUM(Q58:Q63)</f>
        <v>102402000</v>
      </c>
      <c r="R57" s="103">
        <f>SUM(R58:R63)</f>
        <v>110911000</v>
      </c>
    </row>
    <row r="58" spans="2:18">
      <c r="B58" s="716"/>
      <c r="C58" s="166"/>
      <c r="D58" s="1"/>
      <c r="E58" s="2">
        <v>420</v>
      </c>
      <c r="F58" s="1" t="s">
        <v>400</v>
      </c>
      <c r="G58" s="4">
        <v>2000000</v>
      </c>
      <c r="H58" s="4">
        <v>2000000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500000</v>
      </c>
      <c r="P58" s="4">
        <v>4715000</v>
      </c>
      <c r="Q58" s="4">
        <v>2500000</v>
      </c>
      <c r="R58" s="4">
        <v>6715000</v>
      </c>
    </row>
    <row r="59" spans="2:18" ht="30">
      <c r="B59" s="716"/>
      <c r="C59" s="166"/>
      <c r="D59" s="1"/>
      <c r="E59" s="2">
        <v>421</v>
      </c>
      <c r="F59" s="14" t="s">
        <v>401</v>
      </c>
      <c r="G59" s="4">
        <v>26000000</v>
      </c>
      <c r="H59" s="4">
        <v>26000000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120000</v>
      </c>
      <c r="Q59" s="4">
        <v>26000000</v>
      </c>
      <c r="R59" s="4">
        <v>26120000</v>
      </c>
    </row>
    <row r="60" spans="2:18">
      <c r="B60" s="716"/>
      <c r="C60" s="166"/>
      <c r="D60" s="1"/>
      <c r="E60" s="2">
        <v>423</v>
      </c>
      <c r="F60" s="1" t="s">
        <v>402</v>
      </c>
      <c r="G60" s="4">
        <v>18217000</v>
      </c>
      <c r="H60" s="4">
        <v>14717000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1000000</v>
      </c>
      <c r="P60" s="4">
        <v>1987000</v>
      </c>
      <c r="Q60" s="4">
        <v>19217000</v>
      </c>
      <c r="R60" s="4">
        <v>16704000</v>
      </c>
    </row>
    <row r="61" spans="2:18">
      <c r="B61" s="716"/>
      <c r="C61" s="166"/>
      <c r="D61" s="1"/>
      <c r="E61" s="2">
        <v>424</v>
      </c>
      <c r="F61" s="1" t="s">
        <v>403</v>
      </c>
      <c r="G61" s="4">
        <v>11520000</v>
      </c>
      <c r="H61" s="4">
        <v>9520000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4786000</v>
      </c>
      <c r="Q61" s="4">
        <v>11520000</v>
      </c>
      <c r="R61" s="4">
        <v>14306000</v>
      </c>
    </row>
    <row r="62" spans="2:18">
      <c r="B62" s="716"/>
      <c r="C62" s="166"/>
      <c r="D62" s="1"/>
      <c r="E62" s="2">
        <v>425</v>
      </c>
      <c r="F62" s="1" t="s">
        <v>404</v>
      </c>
      <c r="G62" s="4">
        <v>22600000</v>
      </c>
      <c r="H62" s="4">
        <v>22600000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3646000</v>
      </c>
      <c r="Q62" s="4">
        <v>22600000</v>
      </c>
      <c r="R62" s="4">
        <v>26246000</v>
      </c>
    </row>
    <row r="63" spans="2:18">
      <c r="B63" s="716"/>
      <c r="C63" s="166"/>
      <c r="E63" s="2">
        <v>426</v>
      </c>
      <c r="F63" s="1" t="s">
        <v>405</v>
      </c>
      <c r="G63" s="4">
        <v>17865000</v>
      </c>
      <c r="H63" s="4">
        <v>17865000</v>
      </c>
      <c r="I63" s="4">
        <v>2500000</v>
      </c>
      <c r="J63" s="4">
        <v>2500000</v>
      </c>
      <c r="K63" s="4">
        <v>0</v>
      </c>
      <c r="L63" s="4">
        <v>0</v>
      </c>
      <c r="M63" s="4">
        <v>0</v>
      </c>
      <c r="N63" s="4">
        <v>0</v>
      </c>
      <c r="O63" s="4">
        <v>200000</v>
      </c>
      <c r="P63" s="4">
        <v>455000</v>
      </c>
      <c r="Q63" s="4">
        <v>20565000</v>
      </c>
      <c r="R63" s="4">
        <v>20820000</v>
      </c>
    </row>
    <row r="64" spans="2:18">
      <c r="B64" s="716"/>
      <c r="C64" s="162"/>
      <c r="D64" s="99">
        <v>46</v>
      </c>
      <c r="E64" s="98"/>
      <c r="F64" s="99" t="s">
        <v>396</v>
      </c>
      <c r="G64" s="103">
        <f>SUM(G65:G67)</f>
        <v>26700000</v>
      </c>
      <c r="H64" s="103">
        <f>SUM(H65:H67)</f>
        <v>29700000</v>
      </c>
      <c r="I64" s="103">
        <f>SUM(I65:I67)</f>
        <v>3000000</v>
      </c>
      <c r="J64" s="103">
        <f>SUM(J65:J67)</f>
        <v>3000000</v>
      </c>
      <c r="K64" s="103">
        <v>0</v>
      </c>
      <c r="L64" s="103">
        <v>0</v>
      </c>
      <c r="M64" s="103">
        <v>0</v>
      </c>
      <c r="N64" s="103">
        <v>0</v>
      </c>
      <c r="O64" s="103">
        <f>SUM(O65:O67)</f>
        <v>300000</v>
      </c>
      <c r="P64" s="103">
        <f>SUM(P65:P67)</f>
        <v>300000</v>
      </c>
      <c r="Q64" s="103">
        <f>SUM(Q65:Q67)</f>
        <v>30000000</v>
      </c>
      <c r="R64" s="103">
        <f>SUM(R65:R67)</f>
        <v>33000000</v>
      </c>
    </row>
    <row r="65" spans="2:18">
      <c r="B65" s="716"/>
      <c r="C65" s="166"/>
      <c r="D65" s="1"/>
      <c r="E65" s="2">
        <v>463</v>
      </c>
      <c r="F65" s="1" t="s">
        <v>415</v>
      </c>
      <c r="G65" s="4">
        <v>4000000</v>
      </c>
      <c r="H65" s="4">
        <v>4000000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4000000</v>
      </c>
      <c r="R65" s="4">
        <v>4000000</v>
      </c>
    </row>
    <row r="66" spans="2:18">
      <c r="B66" s="716"/>
      <c r="C66" s="166"/>
      <c r="D66" s="1"/>
      <c r="E66" s="2">
        <v>464</v>
      </c>
      <c r="F66" s="1" t="s">
        <v>423</v>
      </c>
      <c r="G66" s="4">
        <v>22700000</v>
      </c>
      <c r="H66" s="4">
        <v>7866000</v>
      </c>
      <c r="I66" s="4">
        <v>3000000</v>
      </c>
      <c r="J66" s="4">
        <v>2644000</v>
      </c>
      <c r="K66" s="4">
        <v>0</v>
      </c>
      <c r="L66" s="4">
        <v>0</v>
      </c>
      <c r="M66" s="4">
        <v>0</v>
      </c>
      <c r="N66" s="4">
        <v>0</v>
      </c>
      <c r="O66" s="4">
        <v>300000</v>
      </c>
      <c r="P66" s="4">
        <v>300000</v>
      </c>
      <c r="Q66" s="4">
        <v>26000000</v>
      </c>
      <c r="R66" s="4">
        <v>10810000</v>
      </c>
    </row>
    <row r="67" spans="2:18">
      <c r="B67" s="716"/>
      <c r="C67" s="166"/>
      <c r="E67" s="2">
        <v>465</v>
      </c>
      <c r="F67" s="1" t="s">
        <v>424</v>
      </c>
      <c r="G67" s="4">
        <v>0</v>
      </c>
      <c r="H67" s="4">
        <v>17834000</v>
      </c>
      <c r="I67" s="4">
        <v>0</v>
      </c>
      <c r="J67" s="4">
        <v>356000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18190000</v>
      </c>
    </row>
    <row r="68" spans="2:18">
      <c r="B68" s="716"/>
      <c r="C68" s="150"/>
      <c r="D68" s="33">
        <v>12</v>
      </c>
      <c r="E68" s="67"/>
      <c r="F68" s="36" t="s">
        <v>932</v>
      </c>
      <c r="G68" s="34">
        <f>SUM(G69+G72+G79)</f>
        <v>107143000</v>
      </c>
      <c r="H68" s="34">
        <f>SUM(H69+H72+H79)</f>
        <v>106643000</v>
      </c>
      <c r="I68" s="34">
        <f>SUM(I69+I72+I79)</f>
        <v>2000000</v>
      </c>
      <c r="J68" s="34">
        <f>SUM(J69+J72+J79)</f>
        <v>2000000</v>
      </c>
      <c r="K68" s="34">
        <v>0</v>
      </c>
      <c r="L68" s="34">
        <v>0</v>
      </c>
      <c r="M68" s="34">
        <v>0</v>
      </c>
      <c r="N68" s="34">
        <v>0</v>
      </c>
      <c r="O68" s="34">
        <f>SUM(O69+O72+O79)</f>
        <v>2000000</v>
      </c>
      <c r="P68" s="34">
        <f>SUM(P69+P72+P79)</f>
        <v>2000000</v>
      </c>
      <c r="Q68" s="34">
        <f>SUM(Q69+Q72+Q79)</f>
        <v>111143000</v>
      </c>
      <c r="R68" s="34">
        <f>SUM(R69+R72+R79)</f>
        <v>110643000</v>
      </c>
    </row>
    <row r="69" spans="2:18">
      <c r="B69" s="716"/>
      <c r="C69" s="162"/>
      <c r="D69" s="99">
        <v>40</v>
      </c>
      <c r="E69" s="98"/>
      <c r="F69" s="99" t="s">
        <v>391</v>
      </c>
      <c r="G69" s="103">
        <f>SUM(G70:G71)</f>
        <v>39143000</v>
      </c>
      <c r="H69" s="103">
        <f>SUM(H70:H71)</f>
        <v>39143000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f>SUM(Q70:Q71)</f>
        <v>39143000</v>
      </c>
      <c r="R69" s="103">
        <f>SUM(R70:R71)</f>
        <v>39143000</v>
      </c>
    </row>
    <row r="70" spans="2:18">
      <c r="B70" s="716"/>
      <c r="C70" s="166"/>
      <c r="E70" s="2">
        <v>401</v>
      </c>
      <c r="F70" s="1" t="s">
        <v>399</v>
      </c>
      <c r="G70" s="4">
        <v>35808000</v>
      </c>
      <c r="H70" s="4">
        <v>35808000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35808000</v>
      </c>
      <c r="R70" s="4">
        <v>35808000</v>
      </c>
    </row>
    <row r="71" spans="2:18">
      <c r="B71" s="716"/>
      <c r="C71" s="166"/>
      <c r="D71" s="1"/>
      <c r="E71" s="2">
        <v>402</v>
      </c>
      <c r="F71" s="1" t="s">
        <v>361</v>
      </c>
      <c r="G71" s="4">
        <v>3335000</v>
      </c>
      <c r="H71" s="4">
        <v>3335000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3335000</v>
      </c>
      <c r="R71" s="4">
        <v>3335000</v>
      </c>
    </row>
    <row r="72" spans="2:18">
      <c r="B72" s="716"/>
      <c r="C72" s="162"/>
      <c r="D72" s="99">
        <v>42</v>
      </c>
      <c r="E72" s="98"/>
      <c r="F72" s="99" t="s">
        <v>394</v>
      </c>
      <c r="G72" s="103">
        <f>SUM(G73:G78)</f>
        <v>68000000</v>
      </c>
      <c r="H72" s="103">
        <f>SUM(H73:H78)</f>
        <v>64500000</v>
      </c>
      <c r="I72" s="103">
        <f>SUM(I73:I78)</f>
        <v>2000000</v>
      </c>
      <c r="J72" s="103">
        <f>SUM(J73:J78)</f>
        <v>2000000</v>
      </c>
      <c r="K72" s="103">
        <v>0</v>
      </c>
      <c r="L72" s="103">
        <v>0</v>
      </c>
      <c r="M72" s="103">
        <v>0</v>
      </c>
      <c r="N72" s="103">
        <v>0</v>
      </c>
      <c r="O72" s="103">
        <f>SUM(O73:O78)</f>
        <v>2000000</v>
      </c>
      <c r="P72" s="103">
        <f>SUM(P73:P78)</f>
        <v>2000000</v>
      </c>
      <c r="Q72" s="103">
        <f>SUM(Q73:Q78)</f>
        <v>72000000</v>
      </c>
      <c r="R72" s="103">
        <f>SUM(R73:R78)</f>
        <v>68500000</v>
      </c>
    </row>
    <row r="73" spans="2:18">
      <c r="B73" s="716"/>
      <c r="C73" s="166"/>
      <c r="D73" s="1"/>
      <c r="E73" s="2">
        <v>420</v>
      </c>
      <c r="F73" s="1" t="s">
        <v>400</v>
      </c>
      <c r="G73" s="4">
        <v>21200000</v>
      </c>
      <c r="H73" s="4">
        <v>28200000</v>
      </c>
      <c r="I73" s="4">
        <v>2000000</v>
      </c>
      <c r="J73" s="4">
        <v>2000000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23200000</v>
      </c>
      <c r="R73" s="4">
        <v>30200000</v>
      </c>
    </row>
    <row r="74" spans="2:18" ht="30">
      <c r="B74" s="716"/>
      <c r="C74" s="166"/>
      <c r="D74" s="1"/>
      <c r="E74" s="2">
        <v>421</v>
      </c>
      <c r="F74" s="14" t="s">
        <v>401</v>
      </c>
      <c r="G74" s="4">
        <v>21450000</v>
      </c>
      <c r="H74" s="4">
        <v>14450000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2000000</v>
      </c>
      <c r="P74" s="4">
        <v>2000000</v>
      </c>
      <c r="Q74" s="4">
        <v>23450000</v>
      </c>
      <c r="R74" s="4">
        <v>16450000</v>
      </c>
    </row>
    <row r="75" spans="2:18">
      <c r="B75" s="716"/>
      <c r="C75" s="166"/>
      <c r="D75" s="1"/>
      <c r="E75" s="2">
        <v>423</v>
      </c>
      <c r="F75" s="1" t="s">
        <v>402</v>
      </c>
      <c r="G75" s="4">
        <v>200000</v>
      </c>
      <c r="H75" s="4">
        <v>200000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200000</v>
      </c>
      <c r="R75" s="4">
        <v>200000</v>
      </c>
    </row>
    <row r="76" spans="2:18">
      <c r="B76" s="716"/>
      <c r="C76" s="166"/>
      <c r="D76" s="1"/>
      <c r="E76" s="2">
        <v>424</v>
      </c>
      <c r="F76" s="1" t="s">
        <v>403</v>
      </c>
      <c r="G76" s="4">
        <v>50000</v>
      </c>
      <c r="H76" s="4">
        <v>50000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50000</v>
      </c>
      <c r="R76" s="4">
        <v>50000</v>
      </c>
    </row>
    <row r="77" spans="2:18">
      <c r="B77" s="716"/>
      <c r="C77" s="166"/>
      <c r="D77" s="1"/>
      <c r="E77" s="2">
        <v>425</v>
      </c>
      <c r="F77" s="1" t="s">
        <v>404</v>
      </c>
      <c r="G77" s="4">
        <v>17600000</v>
      </c>
      <c r="H77" s="4">
        <v>14100000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17600000</v>
      </c>
      <c r="R77" s="4">
        <v>14100000</v>
      </c>
    </row>
    <row r="78" spans="2:18">
      <c r="B78" s="716"/>
      <c r="C78" s="166"/>
      <c r="D78" s="1"/>
      <c r="E78" s="2">
        <v>426</v>
      </c>
      <c r="F78" s="1" t="s">
        <v>405</v>
      </c>
      <c r="G78" s="4">
        <v>7500000</v>
      </c>
      <c r="H78" s="4">
        <v>7500000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7500000</v>
      </c>
      <c r="R78" s="4">
        <v>7500000</v>
      </c>
    </row>
    <row r="79" spans="2:18">
      <c r="B79" s="716"/>
      <c r="C79" s="162"/>
      <c r="D79" s="99">
        <v>46</v>
      </c>
      <c r="E79" s="98"/>
      <c r="F79" s="99" t="s">
        <v>396</v>
      </c>
      <c r="G79" s="103">
        <v>0</v>
      </c>
      <c r="H79" s="103">
        <f>SUM(H80)</f>
        <v>3000000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03">
        <v>0</v>
      </c>
      <c r="R79" s="103">
        <f>SUM(R80)</f>
        <v>3000000</v>
      </c>
    </row>
    <row r="80" spans="2:18">
      <c r="B80" s="716"/>
      <c r="C80" s="166"/>
      <c r="E80" s="2">
        <v>465</v>
      </c>
      <c r="F80" s="1" t="s">
        <v>424</v>
      </c>
      <c r="G80" s="4">
        <v>0</v>
      </c>
      <c r="H80" s="4">
        <v>3000000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3000000</v>
      </c>
    </row>
    <row r="81" spans="2:18">
      <c r="B81" s="716"/>
      <c r="C81" s="150"/>
      <c r="D81" s="33">
        <v>13</v>
      </c>
      <c r="E81" s="67"/>
      <c r="F81" s="33" t="s">
        <v>933</v>
      </c>
      <c r="G81" s="34">
        <f>SUM(G82)</f>
        <v>4000000</v>
      </c>
      <c r="H81" s="34">
        <f>SUM(H82)</f>
        <v>4000000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f>SUM(P82)</f>
        <v>1119000</v>
      </c>
      <c r="Q81" s="34">
        <f>SUM(Q82)</f>
        <v>4000000</v>
      </c>
      <c r="R81" s="34">
        <f>SUM(R82)</f>
        <v>5119000</v>
      </c>
    </row>
    <row r="82" spans="2:18">
      <c r="B82" s="716"/>
      <c r="C82" s="162"/>
      <c r="D82" s="99">
        <v>48</v>
      </c>
      <c r="E82" s="98"/>
      <c r="F82" s="99" t="s">
        <v>430</v>
      </c>
      <c r="G82" s="103">
        <f>SUM(G83:G84)</f>
        <v>4000000</v>
      </c>
      <c r="H82" s="103">
        <f>SUM(H83:H84)</f>
        <v>4000000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f>SUM(P83:P84)</f>
        <v>1119000</v>
      </c>
      <c r="Q82" s="103">
        <f>SUM(Q83:Q84)</f>
        <v>4000000</v>
      </c>
      <c r="R82" s="103">
        <f>SUM(R83:R84)</f>
        <v>5119000</v>
      </c>
    </row>
    <row r="83" spans="2:18">
      <c r="B83" s="716"/>
      <c r="C83" s="166"/>
      <c r="E83" s="2">
        <v>480</v>
      </c>
      <c r="F83" s="1" t="s">
        <v>944</v>
      </c>
      <c r="G83" s="4">
        <v>2000000</v>
      </c>
      <c r="H83" s="4">
        <v>2000000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1119000</v>
      </c>
      <c r="Q83" s="4">
        <v>2000000</v>
      </c>
      <c r="R83" s="4">
        <v>3119000</v>
      </c>
    </row>
    <row r="84" spans="2:18">
      <c r="B84" s="716"/>
      <c r="C84" s="166"/>
      <c r="D84" s="1"/>
      <c r="E84" s="2">
        <v>483</v>
      </c>
      <c r="F84" s="1" t="s">
        <v>945</v>
      </c>
      <c r="G84" s="4">
        <v>2000000</v>
      </c>
      <c r="H84" s="4">
        <v>2000000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2000000</v>
      </c>
      <c r="R84" s="4">
        <v>2000000</v>
      </c>
    </row>
    <row r="85" spans="2:18">
      <c r="B85" s="716"/>
      <c r="C85" s="150"/>
      <c r="D85" s="33">
        <v>14</v>
      </c>
      <c r="E85" s="67"/>
      <c r="F85" s="33" t="s">
        <v>934</v>
      </c>
      <c r="G85" s="34">
        <f>SUM(G86+G88)</f>
        <v>105000000</v>
      </c>
      <c r="H85" s="34">
        <f>SUM(H86+H88)</f>
        <v>105000000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f>SUM(Q86+Q88)</f>
        <v>105000000</v>
      </c>
      <c r="R85" s="34">
        <f>SUM(R86+R88)</f>
        <v>105000000</v>
      </c>
    </row>
    <row r="86" spans="2:18" ht="30">
      <c r="B86" s="716"/>
      <c r="C86" s="162"/>
      <c r="D86" s="99">
        <v>43</v>
      </c>
      <c r="E86" s="201"/>
      <c r="F86" s="98" t="s">
        <v>519</v>
      </c>
      <c r="G86" s="103">
        <f>SUM(G87)</f>
        <v>104000000</v>
      </c>
      <c r="H86" s="103">
        <f>SUM(H87)</f>
        <v>104000000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0</v>
      </c>
      <c r="Q86" s="103">
        <f>SUM(Q87)</f>
        <v>104000000</v>
      </c>
      <c r="R86" s="103">
        <f>SUM(R87)</f>
        <v>104000000</v>
      </c>
    </row>
    <row r="87" spans="2:18">
      <c r="B87" s="716"/>
      <c r="C87" s="166"/>
      <c r="E87" s="2">
        <v>431</v>
      </c>
      <c r="F87" s="1" t="s">
        <v>520</v>
      </c>
      <c r="G87" s="4">
        <v>104000000</v>
      </c>
      <c r="H87" s="4">
        <v>104000000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104000000</v>
      </c>
      <c r="R87" s="4">
        <v>104000000</v>
      </c>
    </row>
    <row r="88" spans="2:18">
      <c r="B88" s="716"/>
      <c r="C88" s="162"/>
      <c r="D88" s="99">
        <v>46</v>
      </c>
      <c r="E88" s="98"/>
      <c r="F88" s="314" t="s">
        <v>396</v>
      </c>
      <c r="G88" s="103">
        <f>SUM(G89)</f>
        <v>1000000</v>
      </c>
      <c r="H88" s="103">
        <f>SUM(H89)</f>
        <v>1000000</v>
      </c>
      <c r="I88" s="103">
        <v>0</v>
      </c>
      <c r="J88" s="103">
        <v>0</v>
      </c>
      <c r="K88" s="103">
        <v>0</v>
      </c>
      <c r="L88" s="103">
        <v>0</v>
      </c>
      <c r="M88" s="103">
        <v>0</v>
      </c>
      <c r="N88" s="103">
        <v>0</v>
      </c>
      <c r="O88" s="103">
        <v>0</v>
      </c>
      <c r="P88" s="103">
        <v>0</v>
      </c>
      <c r="Q88" s="103">
        <f>SUM(Q89)</f>
        <v>1000000</v>
      </c>
      <c r="R88" s="103">
        <f>SUM(R89)</f>
        <v>1000000</v>
      </c>
    </row>
    <row r="89" spans="2:18">
      <c r="B89" s="716"/>
      <c r="C89" s="141"/>
      <c r="E89" s="2">
        <v>464</v>
      </c>
      <c r="F89" s="1" t="s">
        <v>423</v>
      </c>
      <c r="G89" s="4">
        <v>1000000</v>
      </c>
      <c r="H89" s="4">
        <v>1000000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1000000</v>
      </c>
      <c r="R89" s="4">
        <v>1000000</v>
      </c>
    </row>
    <row r="90" spans="2:18">
      <c r="B90" s="716"/>
      <c r="C90" s="321"/>
      <c r="D90" s="33" t="s">
        <v>709</v>
      </c>
      <c r="E90" s="67"/>
      <c r="F90" s="33" t="s">
        <v>717</v>
      </c>
      <c r="G90" s="34">
        <f>SUM(G91)</f>
        <v>7000000</v>
      </c>
      <c r="H90" s="34">
        <f>SUM(H91)</f>
        <v>7000000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f>SUM(Q91)</f>
        <v>7000000</v>
      </c>
      <c r="R90" s="34">
        <f>SUM(R91)</f>
        <v>7000000</v>
      </c>
    </row>
    <row r="91" spans="2:18">
      <c r="B91" s="716"/>
      <c r="C91" s="322"/>
      <c r="D91" s="99">
        <v>48</v>
      </c>
      <c r="E91" s="98"/>
      <c r="F91" s="99" t="s">
        <v>430</v>
      </c>
      <c r="G91" s="103">
        <f>SUM(G92:G93)</f>
        <v>7000000</v>
      </c>
      <c r="H91" s="103">
        <f>SUM(H92:H93)</f>
        <v>7000000</v>
      </c>
      <c r="I91" s="103">
        <v>0</v>
      </c>
      <c r="J91" s="103">
        <v>0</v>
      </c>
      <c r="K91" s="103">
        <v>0</v>
      </c>
      <c r="L91" s="103">
        <v>0</v>
      </c>
      <c r="M91" s="103">
        <v>0</v>
      </c>
      <c r="N91" s="103">
        <v>0</v>
      </c>
      <c r="O91" s="103">
        <v>0</v>
      </c>
      <c r="P91" s="103">
        <v>0</v>
      </c>
      <c r="Q91" s="103">
        <f>SUM(Q92:Q93)</f>
        <v>7000000</v>
      </c>
      <c r="R91" s="103">
        <f>SUM(R92:R93)</f>
        <v>7000000</v>
      </c>
    </row>
    <row r="92" spans="2:18">
      <c r="B92" s="716"/>
      <c r="C92" s="280"/>
      <c r="D92" s="1"/>
      <c r="E92" s="300">
        <v>480</v>
      </c>
      <c r="F92" s="1" t="s">
        <v>888</v>
      </c>
      <c r="G92" s="4">
        <v>4000000</v>
      </c>
      <c r="H92" s="4">
        <v>4000000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4000000</v>
      </c>
      <c r="R92" s="4">
        <v>4000000</v>
      </c>
    </row>
    <row r="93" spans="2:18">
      <c r="B93" s="716"/>
      <c r="C93" s="141"/>
      <c r="E93" s="2">
        <v>486</v>
      </c>
      <c r="F93" s="1" t="s">
        <v>946</v>
      </c>
      <c r="G93" s="4">
        <v>3000000</v>
      </c>
      <c r="H93" s="4">
        <v>3000000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3000000</v>
      </c>
      <c r="R93" s="4">
        <v>3000000</v>
      </c>
    </row>
    <row r="94" spans="2:18">
      <c r="B94" s="716"/>
      <c r="C94" s="308">
        <v>2</v>
      </c>
      <c r="D94" s="311"/>
      <c r="E94" s="310"/>
      <c r="F94" s="592" t="s">
        <v>935</v>
      </c>
      <c r="G94" s="102">
        <f t="shared" ref="G94:L94" si="1">SUM(G95+G109+G117+G127)</f>
        <v>4291185000</v>
      </c>
      <c r="H94" s="102">
        <f t="shared" si="1"/>
        <v>4300185000</v>
      </c>
      <c r="I94" s="102">
        <f t="shared" si="1"/>
        <v>30000000</v>
      </c>
      <c r="J94" s="102">
        <f t="shared" si="1"/>
        <v>28000000</v>
      </c>
      <c r="K94" s="102">
        <f t="shared" si="1"/>
        <v>4000000</v>
      </c>
      <c r="L94" s="102">
        <f t="shared" si="1"/>
        <v>4000000</v>
      </c>
      <c r="M94" s="102">
        <v>0</v>
      </c>
      <c r="N94" s="102">
        <v>0</v>
      </c>
      <c r="O94" s="102">
        <v>0</v>
      </c>
      <c r="P94" s="102">
        <v>0</v>
      </c>
      <c r="Q94" s="102">
        <f>SUM(Q95+Q109+Q117+Q127)</f>
        <v>4325185000</v>
      </c>
      <c r="R94" s="102">
        <f>SUM(R95+R109+R117+R127)</f>
        <v>4332185000</v>
      </c>
    </row>
    <row r="95" spans="2:18">
      <c r="B95" s="716"/>
      <c r="C95" s="150"/>
      <c r="D95" s="33">
        <v>20</v>
      </c>
      <c r="E95" s="67"/>
      <c r="F95" s="33" t="s">
        <v>935</v>
      </c>
      <c r="G95" s="34">
        <f>SUM(G96+G100+G106)</f>
        <v>3094085000</v>
      </c>
      <c r="H95" s="34">
        <f>SUM(H96+H100+H106)</f>
        <v>3154085000</v>
      </c>
      <c r="I95" s="34">
        <f>SUM(I96+I100+I106)</f>
        <v>1000000</v>
      </c>
      <c r="J95" s="34">
        <f>SUM(J96+J100+J106)</f>
        <v>1000000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f>SUM(Q96+Q100+Q106)</f>
        <v>3095085000</v>
      </c>
      <c r="R95" s="34">
        <f>SUM(R96+R100+R106)</f>
        <v>3155085000</v>
      </c>
    </row>
    <row r="96" spans="2:18">
      <c r="B96" s="716"/>
      <c r="C96" s="162"/>
      <c r="D96" s="99">
        <v>40</v>
      </c>
      <c r="E96" s="98"/>
      <c r="F96" s="99" t="s">
        <v>391</v>
      </c>
      <c r="G96" s="103">
        <f>SUM(G97:G99)</f>
        <v>2920085000</v>
      </c>
      <c r="H96" s="103">
        <f>SUM(H97:H99)</f>
        <v>2960085000</v>
      </c>
      <c r="I96" s="103">
        <v>0</v>
      </c>
      <c r="J96" s="103">
        <v>0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  <c r="P96" s="103">
        <v>0</v>
      </c>
      <c r="Q96" s="103">
        <f>SUM(Q97:Q99)</f>
        <v>2920085000</v>
      </c>
      <c r="R96" s="103">
        <f>SUM(R97:R99)</f>
        <v>2960085000</v>
      </c>
    </row>
    <row r="97" spans="2:18">
      <c r="B97" s="716"/>
      <c r="C97" s="166"/>
      <c r="D97" s="1"/>
      <c r="E97" s="2">
        <v>401</v>
      </c>
      <c r="F97" s="1" t="s">
        <v>399</v>
      </c>
      <c r="G97" s="4">
        <v>2040639000</v>
      </c>
      <c r="H97" s="4">
        <v>2060639000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2040639000</v>
      </c>
      <c r="R97" s="4">
        <v>2060639000</v>
      </c>
    </row>
    <row r="98" spans="2:18">
      <c r="B98" s="716"/>
      <c r="C98" s="166"/>
      <c r="D98" s="1"/>
      <c r="E98" s="2">
        <v>402</v>
      </c>
      <c r="F98" s="1" t="s">
        <v>361</v>
      </c>
      <c r="G98" s="4">
        <v>862498000</v>
      </c>
      <c r="H98" s="4">
        <v>882498000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862498000</v>
      </c>
      <c r="R98" s="4">
        <v>882498000</v>
      </c>
    </row>
    <row r="99" spans="2:18">
      <c r="B99" s="716"/>
      <c r="C99" s="166"/>
      <c r="D99" s="1"/>
      <c r="E99" s="2">
        <v>404</v>
      </c>
      <c r="F99" s="1" t="s">
        <v>392</v>
      </c>
      <c r="G99" s="4">
        <v>16948000</v>
      </c>
      <c r="H99" s="4">
        <v>16948000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16948000</v>
      </c>
      <c r="R99" s="4">
        <v>16948000</v>
      </c>
    </row>
    <row r="100" spans="2:18">
      <c r="B100" s="716"/>
      <c r="C100" s="162"/>
      <c r="D100" s="99">
        <v>42</v>
      </c>
      <c r="E100" s="99"/>
      <c r="F100" s="99" t="s">
        <v>394</v>
      </c>
      <c r="G100" s="103">
        <f>SUM(G101:G105)</f>
        <v>168500000</v>
      </c>
      <c r="H100" s="103">
        <f>SUM(H101:H105)</f>
        <v>188500000</v>
      </c>
      <c r="I100" s="103">
        <f>SUM(I101:I105)</f>
        <v>1000000</v>
      </c>
      <c r="J100" s="103">
        <f>SUM(J101:J105)</f>
        <v>773000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  <c r="P100" s="103">
        <v>0</v>
      </c>
      <c r="Q100" s="103">
        <f>SUM(Q101:Q105)</f>
        <v>169500000</v>
      </c>
      <c r="R100" s="103">
        <f>SUM(R101:R105)</f>
        <v>189273000</v>
      </c>
    </row>
    <row r="101" spans="2:18">
      <c r="B101" s="716"/>
      <c r="C101" s="166"/>
      <c r="D101" s="1"/>
      <c r="E101" s="2">
        <v>420</v>
      </c>
      <c r="F101" s="1" t="s">
        <v>400</v>
      </c>
      <c r="G101" s="4">
        <v>64055000</v>
      </c>
      <c r="H101" s="4">
        <v>84055000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64055000</v>
      </c>
      <c r="R101" s="4">
        <v>84055000</v>
      </c>
    </row>
    <row r="102" spans="2:18" ht="30">
      <c r="B102" s="716"/>
      <c r="C102" s="166"/>
      <c r="D102" s="1"/>
      <c r="E102" s="2">
        <v>421</v>
      </c>
      <c r="F102" s="14" t="s">
        <v>401</v>
      </c>
      <c r="G102" s="4">
        <v>10000000</v>
      </c>
      <c r="H102" s="4">
        <v>10000000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10000000</v>
      </c>
      <c r="R102" s="4">
        <v>10000000</v>
      </c>
    </row>
    <row r="103" spans="2:18">
      <c r="B103" s="716"/>
      <c r="C103" s="166"/>
      <c r="D103" s="1"/>
      <c r="E103" s="2">
        <v>423</v>
      </c>
      <c r="F103" s="1" t="s">
        <v>402</v>
      </c>
      <c r="G103" s="4">
        <v>15787000</v>
      </c>
      <c r="H103" s="4">
        <v>15787000</v>
      </c>
      <c r="I103" s="4">
        <v>500000</v>
      </c>
      <c r="J103" s="4">
        <v>273000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16287000</v>
      </c>
      <c r="R103" s="4">
        <v>16060000</v>
      </c>
    </row>
    <row r="104" spans="2:18">
      <c r="B104" s="716"/>
      <c r="C104" s="166"/>
      <c r="D104" s="1"/>
      <c r="E104" s="2">
        <v>425</v>
      </c>
      <c r="F104" s="1" t="s">
        <v>404</v>
      </c>
      <c r="G104" s="4">
        <v>68684000</v>
      </c>
      <c r="H104" s="4">
        <v>68684000</v>
      </c>
      <c r="I104" s="4">
        <v>500000</v>
      </c>
      <c r="J104" s="4">
        <v>500000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69184000</v>
      </c>
      <c r="R104" s="4">
        <v>69184000</v>
      </c>
    </row>
    <row r="105" spans="2:18">
      <c r="B105" s="716"/>
      <c r="C105" s="166"/>
      <c r="D105" s="1"/>
      <c r="E105" s="2">
        <v>426</v>
      </c>
      <c r="F105" s="1" t="s">
        <v>405</v>
      </c>
      <c r="G105" s="4">
        <v>9974000</v>
      </c>
      <c r="H105" s="4">
        <v>9974000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9974000</v>
      </c>
      <c r="R105" s="4">
        <v>9974000</v>
      </c>
    </row>
    <row r="106" spans="2:18">
      <c r="B106" s="716"/>
      <c r="C106" s="162"/>
      <c r="D106" s="99">
        <v>46</v>
      </c>
      <c r="E106" s="98"/>
      <c r="F106" s="99" t="s">
        <v>396</v>
      </c>
      <c r="G106" s="103">
        <f>SUM(G107:G108)</f>
        <v>5500000</v>
      </c>
      <c r="H106" s="103">
        <f>SUM(H107:H108)</f>
        <v>5500000</v>
      </c>
      <c r="I106" s="103">
        <v>0</v>
      </c>
      <c r="J106" s="103">
        <f>SUM(J107:J108)</f>
        <v>227000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f>SUM(Q107:Q108)</f>
        <v>5500000</v>
      </c>
      <c r="R106" s="103">
        <f>SUM(R107:R108)</f>
        <v>5727000</v>
      </c>
    </row>
    <row r="107" spans="2:18">
      <c r="B107" s="716"/>
      <c r="C107" s="166"/>
      <c r="D107" s="1"/>
      <c r="E107" s="2">
        <v>464</v>
      </c>
      <c r="F107" s="1" t="s">
        <v>423</v>
      </c>
      <c r="G107" s="4">
        <v>5500000</v>
      </c>
      <c r="H107" s="4">
        <v>5500000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5500000</v>
      </c>
      <c r="R107" s="4">
        <v>5500000</v>
      </c>
    </row>
    <row r="108" spans="2:18">
      <c r="B108" s="716"/>
      <c r="C108" s="166"/>
      <c r="E108" s="2">
        <v>465</v>
      </c>
      <c r="F108" s="1" t="s">
        <v>424</v>
      </c>
      <c r="G108" s="4">
        <v>0</v>
      </c>
      <c r="H108" s="4">
        <v>0</v>
      </c>
      <c r="I108" s="4">
        <v>0</v>
      </c>
      <c r="J108" s="4">
        <v>227000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227000</v>
      </c>
    </row>
    <row r="109" spans="2:18">
      <c r="B109" s="716"/>
      <c r="C109" s="150"/>
      <c r="D109" s="33">
        <v>21</v>
      </c>
      <c r="E109" s="67"/>
      <c r="F109" s="33" t="s">
        <v>936</v>
      </c>
      <c r="G109" s="34">
        <f>SUM(G110+G115)</f>
        <v>52100000</v>
      </c>
      <c r="H109" s="34">
        <f>SUM(H110+H115)</f>
        <v>52100000</v>
      </c>
      <c r="I109" s="34">
        <f>SUM(I110+I115)</f>
        <v>1000000</v>
      </c>
      <c r="J109" s="34">
        <f>SUM(J110+J115)</f>
        <v>999000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f>SUM(Q110+Q115)</f>
        <v>53100000</v>
      </c>
      <c r="R109" s="34">
        <f>SUM(R110+R115)</f>
        <v>53099000</v>
      </c>
    </row>
    <row r="110" spans="2:18">
      <c r="B110" s="716"/>
      <c r="C110" s="162"/>
      <c r="D110" s="99">
        <v>42</v>
      </c>
      <c r="E110" s="98"/>
      <c r="F110" s="99" t="s">
        <v>394</v>
      </c>
      <c r="G110" s="103">
        <f>SUM(G111:G114)</f>
        <v>47100000</v>
      </c>
      <c r="H110" s="103">
        <f>SUM(H111:H114)</f>
        <v>47100000</v>
      </c>
      <c r="I110" s="103">
        <f>SUM(I111:I114)</f>
        <v>1000000</v>
      </c>
      <c r="J110" s="103">
        <f>SUM(J111:J114)</f>
        <v>999000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f>SUM(Q111:Q114)</f>
        <v>48100000</v>
      </c>
      <c r="R110" s="103">
        <f>SUM(R111:R114)</f>
        <v>48099000</v>
      </c>
    </row>
    <row r="111" spans="2:18">
      <c r="B111" s="716"/>
      <c r="C111" s="166"/>
      <c r="D111" s="1"/>
      <c r="E111" s="2">
        <v>420</v>
      </c>
      <c r="F111" s="1" t="s">
        <v>400</v>
      </c>
      <c r="G111" s="4">
        <v>32220000</v>
      </c>
      <c r="H111" s="4">
        <v>32220000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32220000</v>
      </c>
      <c r="R111" s="4">
        <v>32220000</v>
      </c>
    </row>
    <row r="112" spans="2:18">
      <c r="B112" s="716"/>
      <c r="C112" s="166"/>
      <c r="D112" s="1"/>
      <c r="E112" s="2">
        <v>423</v>
      </c>
      <c r="F112" s="1" t="s">
        <v>402</v>
      </c>
      <c r="G112" s="4">
        <v>9382000</v>
      </c>
      <c r="H112" s="4">
        <v>9382000</v>
      </c>
      <c r="I112" s="4">
        <v>500000</v>
      </c>
      <c r="J112" s="4">
        <v>499000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9882000</v>
      </c>
      <c r="R112" s="4">
        <v>9881000</v>
      </c>
    </row>
    <row r="113" spans="2:18">
      <c r="B113" s="716"/>
      <c r="C113" s="166"/>
      <c r="D113" s="1"/>
      <c r="E113" s="2">
        <v>425</v>
      </c>
      <c r="F113" s="1" t="s">
        <v>404</v>
      </c>
      <c r="G113" s="4">
        <v>4868000</v>
      </c>
      <c r="H113" s="4">
        <v>4868000</v>
      </c>
      <c r="I113" s="4">
        <v>500000</v>
      </c>
      <c r="J113" s="4">
        <v>500000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5368000</v>
      </c>
      <c r="R113" s="4">
        <v>5368000</v>
      </c>
    </row>
    <row r="114" spans="2:18">
      <c r="B114" s="716"/>
      <c r="C114" s="166"/>
      <c r="D114" s="1"/>
      <c r="E114" s="2">
        <v>426</v>
      </c>
      <c r="F114" s="1" t="s">
        <v>405</v>
      </c>
      <c r="G114" s="4">
        <v>630000</v>
      </c>
      <c r="H114" s="4">
        <v>630000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630000</v>
      </c>
      <c r="R114" s="4">
        <v>630000</v>
      </c>
    </row>
    <row r="115" spans="2:18">
      <c r="B115" s="716"/>
      <c r="C115" s="162"/>
      <c r="D115" s="99">
        <v>46</v>
      </c>
      <c r="E115" s="98"/>
      <c r="F115" s="99" t="s">
        <v>396</v>
      </c>
      <c r="G115" s="103">
        <f>SUM(G116:G116)</f>
        <v>5000000</v>
      </c>
      <c r="H115" s="103">
        <f>SUM(H116)</f>
        <v>5000000</v>
      </c>
      <c r="I115" s="103">
        <v>0</v>
      </c>
      <c r="J115" s="103">
        <v>0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  <c r="P115" s="103">
        <v>0</v>
      </c>
      <c r="Q115" s="103">
        <f>SUM(Q116)</f>
        <v>5000000</v>
      </c>
      <c r="R115" s="103">
        <f>SUM(R116)</f>
        <v>5000000</v>
      </c>
    </row>
    <row r="116" spans="2:18">
      <c r="B116" s="716"/>
      <c r="C116" s="166"/>
      <c r="E116" s="2">
        <v>464</v>
      </c>
      <c r="F116" s="1" t="s">
        <v>423</v>
      </c>
      <c r="G116" s="4">
        <v>5000000</v>
      </c>
      <c r="H116" s="4">
        <v>5000000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5000000</v>
      </c>
      <c r="R116" s="4">
        <v>5000000</v>
      </c>
    </row>
    <row r="117" spans="2:18" ht="15" customHeight="1">
      <c r="B117" s="716"/>
      <c r="C117" s="150"/>
      <c r="D117" s="33">
        <v>22</v>
      </c>
      <c r="E117" s="316"/>
      <c r="F117" s="33" t="s">
        <v>937</v>
      </c>
      <c r="G117" s="34">
        <f t="shared" ref="G117:L117" si="2">SUM(G118+G125)</f>
        <v>1073000000</v>
      </c>
      <c r="H117" s="34">
        <f t="shared" si="2"/>
        <v>1022000000</v>
      </c>
      <c r="I117" s="34">
        <f t="shared" si="2"/>
        <v>28000000</v>
      </c>
      <c r="J117" s="34">
        <f t="shared" si="2"/>
        <v>26001000</v>
      </c>
      <c r="K117" s="34">
        <f t="shared" si="2"/>
        <v>4000000</v>
      </c>
      <c r="L117" s="34">
        <f t="shared" si="2"/>
        <v>4000000</v>
      </c>
      <c r="M117" s="34">
        <v>0</v>
      </c>
      <c r="N117" s="34">
        <v>0</v>
      </c>
      <c r="O117" s="34">
        <v>0</v>
      </c>
      <c r="P117" s="34">
        <v>0</v>
      </c>
      <c r="Q117" s="34">
        <f>SUM(Q118+Q125)</f>
        <v>1105000000</v>
      </c>
      <c r="R117" s="34">
        <f>SUM(R118+R125)</f>
        <v>1052001000</v>
      </c>
    </row>
    <row r="118" spans="2:18">
      <c r="B118" s="716"/>
      <c r="C118" s="162"/>
      <c r="D118" s="99">
        <v>42</v>
      </c>
      <c r="E118" s="99"/>
      <c r="F118" s="99" t="s">
        <v>394</v>
      </c>
      <c r="G118" s="103">
        <f t="shared" ref="G118:L118" si="3">SUM(G119:G124)</f>
        <v>1073000000</v>
      </c>
      <c r="H118" s="103">
        <f t="shared" si="3"/>
        <v>1000856000</v>
      </c>
      <c r="I118" s="103">
        <f t="shared" si="3"/>
        <v>28000000</v>
      </c>
      <c r="J118" s="103">
        <f t="shared" si="3"/>
        <v>5643000</v>
      </c>
      <c r="K118" s="103">
        <f t="shared" si="3"/>
        <v>4000000</v>
      </c>
      <c r="L118" s="103">
        <f t="shared" si="3"/>
        <v>3581000</v>
      </c>
      <c r="M118" s="103">
        <v>0</v>
      </c>
      <c r="N118" s="103">
        <v>0</v>
      </c>
      <c r="O118" s="103">
        <v>0</v>
      </c>
      <c r="P118" s="103">
        <v>0</v>
      </c>
      <c r="Q118" s="103">
        <f>SUM(Q119:Q124)</f>
        <v>1105000000</v>
      </c>
      <c r="R118" s="103">
        <f>SUM(R119:R124)</f>
        <v>1010080000</v>
      </c>
    </row>
    <row r="119" spans="2:18">
      <c r="B119" s="716"/>
      <c r="C119" s="141"/>
      <c r="D119" s="1"/>
      <c r="E119" s="2">
        <v>420</v>
      </c>
      <c r="F119" s="14" t="s">
        <v>400</v>
      </c>
      <c r="G119" s="4">
        <v>950000</v>
      </c>
      <c r="H119" s="4">
        <v>950000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950000</v>
      </c>
      <c r="R119" s="4">
        <v>950000</v>
      </c>
    </row>
    <row r="120" spans="2:18" ht="15" customHeight="1">
      <c r="B120" s="716"/>
      <c r="C120" s="141"/>
      <c r="D120" s="1"/>
      <c r="E120" s="313">
        <v>421</v>
      </c>
      <c r="F120" s="14" t="s">
        <v>948</v>
      </c>
      <c r="G120" s="4">
        <v>698650000</v>
      </c>
      <c r="H120" s="4">
        <v>688650000</v>
      </c>
      <c r="I120" s="4">
        <v>18000000</v>
      </c>
      <c r="J120" s="4">
        <v>5643000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716650000</v>
      </c>
      <c r="R120" s="4">
        <v>694293000</v>
      </c>
    </row>
    <row r="121" spans="2:18" ht="15" customHeight="1">
      <c r="B121" s="716"/>
      <c r="C121" s="166"/>
      <c r="D121" s="1"/>
      <c r="E121" s="309">
        <v>423</v>
      </c>
      <c r="F121" s="1" t="s">
        <v>881</v>
      </c>
      <c r="G121" s="4">
        <v>290911000</v>
      </c>
      <c r="H121" s="4">
        <v>251767000</v>
      </c>
      <c r="I121" s="4">
        <v>10000000</v>
      </c>
      <c r="J121" s="4">
        <v>0</v>
      </c>
      <c r="K121" s="4">
        <v>4000000</v>
      </c>
      <c r="L121" s="4">
        <v>3581000</v>
      </c>
      <c r="M121" s="4">
        <v>0</v>
      </c>
      <c r="N121" s="4">
        <v>0</v>
      </c>
      <c r="O121" s="4">
        <v>0</v>
      </c>
      <c r="P121" s="4">
        <v>0</v>
      </c>
      <c r="Q121" s="4">
        <v>304911000</v>
      </c>
      <c r="R121" s="4">
        <v>255348000</v>
      </c>
    </row>
    <row r="122" spans="2:18" ht="15" customHeight="1">
      <c r="B122" s="716"/>
      <c r="C122" s="166"/>
      <c r="D122" s="1"/>
      <c r="E122" s="313">
        <v>424</v>
      </c>
      <c r="F122" s="1" t="s">
        <v>947</v>
      </c>
      <c r="G122" s="4">
        <v>76379000</v>
      </c>
      <c r="H122" s="4">
        <v>53379000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76379000</v>
      </c>
      <c r="R122" s="4">
        <v>53379000</v>
      </c>
    </row>
    <row r="123" spans="2:18" ht="15" customHeight="1">
      <c r="B123" s="716"/>
      <c r="C123" s="166"/>
      <c r="D123" s="1"/>
      <c r="E123" s="309">
        <v>425</v>
      </c>
      <c r="F123" s="1" t="s">
        <v>949</v>
      </c>
      <c r="G123" s="4">
        <v>6080000</v>
      </c>
      <c r="H123" s="4">
        <v>6080000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6080000</v>
      </c>
      <c r="R123" s="4">
        <v>6080000</v>
      </c>
    </row>
    <row r="124" spans="2:18" ht="15" customHeight="1">
      <c r="B124" s="716"/>
      <c r="C124" s="166"/>
      <c r="D124" s="1"/>
      <c r="E124" s="317">
        <v>426</v>
      </c>
      <c r="F124" s="281" t="s">
        <v>950</v>
      </c>
      <c r="G124" s="282">
        <v>30000</v>
      </c>
      <c r="H124" s="282">
        <v>30000</v>
      </c>
      <c r="I124" s="282">
        <v>0</v>
      </c>
      <c r="J124" s="282">
        <v>0</v>
      </c>
      <c r="K124" s="282">
        <v>0</v>
      </c>
      <c r="L124" s="282">
        <v>0</v>
      </c>
      <c r="M124" s="282">
        <v>0</v>
      </c>
      <c r="N124" s="4">
        <v>0</v>
      </c>
      <c r="O124" s="4">
        <v>0</v>
      </c>
      <c r="P124" s="4">
        <v>0</v>
      </c>
      <c r="Q124" s="4">
        <v>30000</v>
      </c>
      <c r="R124" s="4">
        <v>30000</v>
      </c>
    </row>
    <row r="125" spans="2:18" ht="37.5" customHeight="1">
      <c r="B125" s="716"/>
      <c r="C125" s="162"/>
      <c r="D125" s="99">
        <v>46</v>
      </c>
      <c r="E125" s="98"/>
      <c r="F125" s="99" t="s">
        <v>396</v>
      </c>
      <c r="G125" s="103">
        <v>0</v>
      </c>
      <c r="H125" s="103">
        <f>SUM(H126)</f>
        <v>21144000</v>
      </c>
      <c r="I125" s="103">
        <v>0</v>
      </c>
      <c r="J125" s="103">
        <f>SUM(J126)</f>
        <v>20358000</v>
      </c>
      <c r="K125" s="103">
        <v>0</v>
      </c>
      <c r="L125" s="103">
        <f>SUM(L126)</f>
        <v>419000</v>
      </c>
      <c r="M125" s="103">
        <v>0</v>
      </c>
      <c r="N125" s="103">
        <v>0</v>
      </c>
      <c r="O125" s="103">
        <v>0</v>
      </c>
      <c r="P125" s="103">
        <v>0</v>
      </c>
      <c r="Q125" s="103">
        <v>0</v>
      </c>
      <c r="R125" s="103">
        <f>SUM(R126)</f>
        <v>41921000</v>
      </c>
    </row>
    <row r="126" spans="2:18" ht="15" customHeight="1">
      <c r="B126" s="716"/>
      <c r="C126" s="323"/>
      <c r="E126" s="226">
        <v>465</v>
      </c>
      <c r="F126" s="281" t="s">
        <v>951</v>
      </c>
      <c r="G126" s="282">
        <v>0</v>
      </c>
      <c r="H126" s="282">
        <v>21144000</v>
      </c>
      <c r="I126" s="282">
        <v>0</v>
      </c>
      <c r="J126" s="282">
        <v>20358000</v>
      </c>
      <c r="K126" s="282">
        <v>0</v>
      </c>
      <c r="L126" s="282">
        <v>419000</v>
      </c>
      <c r="M126" s="282">
        <v>0</v>
      </c>
      <c r="N126" s="4">
        <v>0</v>
      </c>
      <c r="O126" s="4">
        <v>0</v>
      </c>
      <c r="P126" s="4">
        <v>0</v>
      </c>
      <c r="Q126" s="4">
        <v>0</v>
      </c>
      <c r="R126" s="4">
        <v>41921000</v>
      </c>
    </row>
    <row r="127" spans="2:18" ht="34.5" customHeight="1">
      <c r="B127" s="716"/>
      <c r="C127" s="150"/>
      <c r="D127" s="33" t="s">
        <v>952</v>
      </c>
      <c r="E127" s="36"/>
      <c r="F127" s="36" t="s">
        <v>953</v>
      </c>
      <c r="G127" s="34">
        <f>SUM(G128)</f>
        <v>72000000</v>
      </c>
      <c r="H127" s="34">
        <f>SUM(H128)</f>
        <v>72000000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4">
        <f>SUM(Q128)</f>
        <v>72000000</v>
      </c>
      <c r="R127" s="34">
        <f>SUM(R128)</f>
        <v>72000000</v>
      </c>
    </row>
    <row r="128" spans="2:18" ht="34.5" customHeight="1">
      <c r="B128" s="716"/>
      <c r="C128" s="162"/>
      <c r="D128" s="98">
        <v>48</v>
      </c>
      <c r="E128" s="98" t="s">
        <v>1713</v>
      </c>
      <c r="F128" s="646" t="s">
        <v>1714</v>
      </c>
      <c r="G128" s="103">
        <f>SUM(G129:G130)</f>
        <v>72000000</v>
      </c>
      <c r="H128" s="103">
        <f>SUM(H129:H130)</f>
        <v>72000000</v>
      </c>
      <c r="I128" s="103">
        <v>0</v>
      </c>
      <c r="J128" s="103">
        <v>0</v>
      </c>
      <c r="K128" s="103">
        <v>0</v>
      </c>
      <c r="L128" s="103">
        <v>0</v>
      </c>
      <c r="M128" s="103">
        <v>0</v>
      </c>
      <c r="N128" s="103">
        <v>0</v>
      </c>
      <c r="O128" s="103">
        <v>0</v>
      </c>
      <c r="P128" s="103">
        <v>0</v>
      </c>
      <c r="Q128" s="103">
        <f>SUM(Q129:Q130)</f>
        <v>72000000</v>
      </c>
      <c r="R128" s="103">
        <f>SUM(R129:R130)</f>
        <v>72000000</v>
      </c>
    </row>
    <row r="129" spans="2:18" ht="15" customHeight="1">
      <c r="B129" s="716"/>
      <c r="C129" s="141"/>
      <c r="D129" s="1"/>
      <c r="E129" s="2">
        <v>480</v>
      </c>
      <c r="F129" s="14" t="s">
        <v>954</v>
      </c>
      <c r="G129" s="4">
        <v>62000000</v>
      </c>
      <c r="H129" s="4">
        <v>62000000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62000000</v>
      </c>
      <c r="R129" s="4">
        <v>62000000</v>
      </c>
    </row>
    <row r="130" spans="2:18" ht="15" customHeight="1">
      <c r="B130" s="716"/>
      <c r="C130" s="141"/>
      <c r="E130" s="2">
        <v>486</v>
      </c>
      <c r="F130" s="19" t="s">
        <v>955</v>
      </c>
      <c r="G130" s="4">
        <v>10000000</v>
      </c>
      <c r="H130" s="4">
        <v>10000000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10000000</v>
      </c>
      <c r="R130" s="4">
        <v>10000000</v>
      </c>
    </row>
    <row r="131" spans="2:18">
      <c r="B131" s="716"/>
      <c r="C131" s="308">
        <v>3</v>
      </c>
      <c r="D131" s="311"/>
      <c r="E131" s="310"/>
      <c r="F131" s="590" t="s">
        <v>956</v>
      </c>
      <c r="G131" s="102">
        <f>SUM(G132)</f>
        <v>65760000</v>
      </c>
      <c r="H131" s="102">
        <f>SUM(H132)</f>
        <v>55760000</v>
      </c>
      <c r="I131" s="102">
        <v>0</v>
      </c>
      <c r="J131" s="102">
        <v>0</v>
      </c>
      <c r="K131" s="102">
        <v>0</v>
      </c>
      <c r="L131" s="102">
        <v>0</v>
      </c>
      <c r="M131" s="102">
        <v>0</v>
      </c>
      <c r="N131" s="102">
        <v>0</v>
      </c>
      <c r="O131" s="102">
        <v>0</v>
      </c>
      <c r="P131" s="102">
        <v>0</v>
      </c>
      <c r="Q131" s="102">
        <f>SUM(Q132)</f>
        <v>65760000</v>
      </c>
      <c r="R131" s="102">
        <f>SUM(R132)</f>
        <v>55760000</v>
      </c>
    </row>
    <row r="132" spans="2:18">
      <c r="B132" s="716"/>
      <c r="C132" s="150"/>
      <c r="D132" s="33">
        <v>30</v>
      </c>
      <c r="E132" s="67"/>
      <c r="F132" s="67" t="s">
        <v>957</v>
      </c>
      <c r="G132" s="34">
        <f>SUM(G133+G135)</f>
        <v>65760000</v>
      </c>
      <c r="H132" s="34">
        <f>SUM(H133+H135)</f>
        <v>55760000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f>SUM(Q133+Q135)</f>
        <v>65760000</v>
      </c>
      <c r="R132" s="34">
        <f>SUM(R133+R135)</f>
        <v>55760000</v>
      </c>
    </row>
    <row r="133" spans="2:18">
      <c r="B133" s="716"/>
      <c r="C133" s="162"/>
      <c r="D133" s="99">
        <v>40</v>
      </c>
      <c r="E133" s="98"/>
      <c r="F133" s="99" t="s">
        <v>391</v>
      </c>
      <c r="G133" s="103">
        <f>SUM(G134)</f>
        <v>11760000</v>
      </c>
      <c r="H133" s="103">
        <f>SUM(H134)</f>
        <v>11760000</v>
      </c>
      <c r="I133" s="103">
        <v>0</v>
      </c>
      <c r="J133" s="103">
        <v>0</v>
      </c>
      <c r="K133" s="103">
        <v>0</v>
      </c>
      <c r="L133" s="103">
        <v>0</v>
      </c>
      <c r="M133" s="103">
        <v>0</v>
      </c>
      <c r="N133" s="103">
        <v>0</v>
      </c>
      <c r="O133" s="103">
        <v>0</v>
      </c>
      <c r="P133" s="103">
        <v>0</v>
      </c>
      <c r="Q133" s="103">
        <f>SUM(Q134)</f>
        <v>11760000</v>
      </c>
      <c r="R133" s="103">
        <f>SUM(R134)</f>
        <v>11760000</v>
      </c>
    </row>
    <row r="134" spans="2:18">
      <c r="B134" s="716"/>
      <c r="C134" s="166"/>
      <c r="E134" s="312">
        <v>402</v>
      </c>
      <c r="F134" s="1" t="s">
        <v>958</v>
      </c>
      <c r="G134" s="4">
        <v>11760000</v>
      </c>
      <c r="H134" s="4">
        <v>11760000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11760000</v>
      </c>
      <c r="R134" s="4">
        <v>11760000</v>
      </c>
    </row>
    <row r="135" spans="2:18">
      <c r="B135" s="716"/>
      <c r="C135" s="162"/>
      <c r="D135" s="99">
        <v>42</v>
      </c>
      <c r="E135" s="99"/>
      <c r="F135" s="99" t="s">
        <v>959</v>
      </c>
      <c r="G135" s="103">
        <f>SUM(G136)</f>
        <v>54000000</v>
      </c>
      <c r="H135" s="103">
        <f>SUM(H136)</f>
        <v>44000000</v>
      </c>
      <c r="I135" s="103">
        <v>0</v>
      </c>
      <c r="J135" s="103">
        <v>0</v>
      </c>
      <c r="K135" s="103">
        <v>0</v>
      </c>
      <c r="L135" s="103">
        <v>0</v>
      </c>
      <c r="M135" s="103">
        <v>0</v>
      </c>
      <c r="N135" s="103">
        <v>0</v>
      </c>
      <c r="O135" s="103">
        <v>0</v>
      </c>
      <c r="P135" s="103">
        <v>0</v>
      </c>
      <c r="Q135" s="103">
        <f>SUM(Q136)</f>
        <v>54000000</v>
      </c>
      <c r="R135" s="103">
        <f>SUM(R136)</f>
        <v>44000000</v>
      </c>
    </row>
    <row r="136" spans="2:18">
      <c r="B136" s="716"/>
      <c r="C136" s="141"/>
      <c r="E136" s="2">
        <v>426</v>
      </c>
      <c r="F136" s="1" t="s">
        <v>960</v>
      </c>
      <c r="G136" s="4">
        <v>54000000</v>
      </c>
      <c r="H136" s="4">
        <v>44000000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54000000</v>
      </c>
      <c r="R136" s="4">
        <v>44000000</v>
      </c>
    </row>
    <row r="137" spans="2:18">
      <c r="B137" s="716"/>
      <c r="C137" s="308">
        <v>5</v>
      </c>
      <c r="D137" s="311"/>
      <c r="E137" s="310"/>
      <c r="F137" s="592" t="s">
        <v>961</v>
      </c>
      <c r="G137" s="102">
        <f t="shared" ref="G137:L137" si="4">SUM(G138+G142+G150)</f>
        <v>68000000</v>
      </c>
      <c r="H137" s="102">
        <f t="shared" si="4"/>
        <v>72000000</v>
      </c>
      <c r="I137" s="102">
        <f t="shared" si="4"/>
        <v>28000000</v>
      </c>
      <c r="J137" s="102">
        <f t="shared" si="4"/>
        <v>30000000</v>
      </c>
      <c r="K137" s="102">
        <f t="shared" si="4"/>
        <v>25000000</v>
      </c>
      <c r="L137" s="102">
        <f t="shared" si="4"/>
        <v>25000000</v>
      </c>
      <c r="M137" s="102">
        <v>0</v>
      </c>
      <c r="N137" s="102">
        <v>0</v>
      </c>
      <c r="O137" s="102">
        <v>0</v>
      </c>
      <c r="P137" s="102">
        <v>0</v>
      </c>
      <c r="Q137" s="102">
        <f>SUM(Q138+Q142+Q150)</f>
        <v>121000000</v>
      </c>
      <c r="R137" s="102">
        <f>SUM(R138+R142+R150)</f>
        <v>127000000</v>
      </c>
    </row>
    <row r="138" spans="2:18" ht="30">
      <c r="B138" s="716"/>
      <c r="C138" s="150"/>
      <c r="D138" s="33">
        <v>50</v>
      </c>
      <c r="E138" s="67"/>
      <c r="F138" s="36" t="s">
        <v>962</v>
      </c>
      <c r="G138" s="34">
        <f>SUM(G139)</f>
        <v>12000000</v>
      </c>
      <c r="H138" s="34">
        <f>SUM(H139)</f>
        <v>12000000</v>
      </c>
      <c r="I138" s="34">
        <f>SUM(I139)</f>
        <v>15000000</v>
      </c>
      <c r="J138" s="34">
        <f>SUM(J139)</f>
        <v>17000000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f>SUM(Q139)</f>
        <v>27000000</v>
      </c>
      <c r="R138" s="34">
        <f>SUM(R139)</f>
        <v>29000000</v>
      </c>
    </row>
    <row r="139" spans="2:18">
      <c r="B139" s="716"/>
      <c r="C139" s="162"/>
      <c r="D139" s="99">
        <v>42</v>
      </c>
      <c r="E139" s="99"/>
      <c r="F139" s="99" t="s">
        <v>898</v>
      </c>
      <c r="G139" s="103">
        <f>SUM(G140:G141)</f>
        <v>12000000</v>
      </c>
      <c r="H139" s="103">
        <f>SUM(H140:H141)</f>
        <v>12000000</v>
      </c>
      <c r="I139" s="103">
        <f>SUM(I140:I141)</f>
        <v>15000000</v>
      </c>
      <c r="J139" s="103">
        <f>SUM(J140:J141)</f>
        <v>17000000</v>
      </c>
      <c r="K139" s="103">
        <v>0</v>
      </c>
      <c r="L139" s="103">
        <v>0</v>
      </c>
      <c r="M139" s="103">
        <v>0</v>
      </c>
      <c r="N139" s="103">
        <v>0</v>
      </c>
      <c r="O139" s="103">
        <v>0</v>
      </c>
      <c r="P139" s="103">
        <v>0</v>
      </c>
      <c r="Q139" s="103">
        <f>SUM(Q140:Q141)</f>
        <v>27000000</v>
      </c>
      <c r="R139" s="103">
        <f>SUM(R140:R141)</f>
        <v>29000000</v>
      </c>
    </row>
    <row r="140" spans="2:18">
      <c r="B140" s="716"/>
      <c r="C140" s="166"/>
      <c r="D140" s="1"/>
      <c r="E140" s="312">
        <v>424</v>
      </c>
      <c r="F140" s="1" t="s">
        <v>947</v>
      </c>
      <c r="G140" s="4">
        <v>11000000</v>
      </c>
      <c r="H140" s="4">
        <v>11000000</v>
      </c>
      <c r="I140" s="4">
        <v>10000000</v>
      </c>
      <c r="J140" s="4">
        <v>10000000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21000000</v>
      </c>
      <c r="R140" s="4">
        <v>21000000</v>
      </c>
    </row>
    <row r="141" spans="2:18">
      <c r="B141" s="716"/>
      <c r="C141" s="166"/>
      <c r="E141" s="2">
        <v>426</v>
      </c>
      <c r="F141" s="1" t="s">
        <v>963</v>
      </c>
      <c r="G141" s="4">
        <v>1000000</v>
      </c>
      <c r="H141" s="4">
        <v>1000000</v>
      </c>
      <c r="I141" s="4">
        <v>5000000</v>
      </c>
      <c r="J141" s="4">
        <v>7000000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6000000</v>
      </c>
      <c r="R141" s="4">
        <v>8000000</v>
      </c>
    </row>
    <row r="142" spans="2:18">
      <c r="B142" s="716"/>
      <c r="C142" s="150"/>
      <c r="D142" s="33">
        <v>51</v>
      </c>
      <c r="E142" s="67"/>
      <c r="F142" s="33" t="s">
        <v>964</v>
      </c>
      <c r="G142" s="34">
        <f>SUM(G143)</f>
        <v>10000000</v>
      </c>
      <c r="H142" s="34">
        <f>SUM(H143)</f>
        <v>10000000</v>
      </c>
      <c r="I142" s="34">
        <v>0</v>
      </c>
      <c r="J142" s="34">
        <v>0</v>
      </c>
      <c r="K142" s="34">
        <f>SUM(K143)</f>
        <v>25000000</v>
      </c>
      <c r="L142" s="34">
        <f>SUM(L143)</f>
        <v>25000000</v>
      </c>
      <c r="M142" s="34">
        <v>0</v>
      </c>
      <c r="N142" s="34">
        <v>0</v>
      </c>
      <c r="O142" s="34">
        <v>0</v>
      </c>
      <c r="P142" s="34">
        <v>0</v>
      </c>
      <c r="Q142" s="34">
        <f>SUM(Q143)</f>
        <v>35000000</v>
      </c>
      <c r="R142" s="34">
        <f>SUM(R143)</f>
        <v>35000000</v>
      </c>
    </row>
    <row r="143" spans="2:18">
      <c r="B143" s="716"/>
      <c r="C143" s="162"/>
      <c r="D143" s="99">
        <v>42</v>
      </c>
      <c r="E143" s="96" t="s">
        <v>1715</v>
      </c>
      <c r="F143" s="99" t="s">
        <v>1188</v>
      </c>
      <c r="G143" s="103">
        <f>SUM(G144:G149)</f>
        <v>10000000</v>
      </c>
      <c r="H143" s="103">
        <f>SUM(H144:H149)</f>
        <v>10000000</v>
      </c>
      <c r="I143" s="103">
        <v>0</v>
      </c>
      <c r="J143" s="103">
        <v>0</v>
      </c>
      <c r="K143" s="103">
        <f>SUM(K144:K149)</f>
        <v>25000000</v>
      </c>
      <c r="L143" s="103">
        <f>SUM(L144:L149)</f>
        <v>25000000</v>
      </c>
      <c r="M143" s="103">
        <v>0</v>
      </c>
      <c r="N143" s="103">
        <v>0</v>
      </c>
      <c r="O143" s="103">
        <v>0</v>
      </c>
      <c r="P143" s="103">
        <v>0</v>
      </c>
      <c r="Q143" s="103">
        <f>SUM(Q144:Q149)</f>
        <v>35000000</v>
      </c>
      <c r="R143" s="103">
        <f>SUM(R144:R149)</f>
        <v>35000000</v>
      </c>
    </row>
    <row r="144" spans="2:18">
      <c r="B144" s="716"/>
      <c r="C144" s="166"/>
      <c r="D144" s="1"/>
      <c r="E144" s="2">
        <v>420</v>
      </c>
      <c r="F144" s="1" t="s">
        <v>965</v>
      </c>
      <c r="G144" s="4">
        <v>0</v>
      </c>
      <c r="H144" s="4">
        <v>0</v>
      </c>
      <c r="I144" s="4">
        <v>0</v>
      </c>
      <c r="J144" s="4">
        <v>0</v>
      </c>
      <c r="K144" s="4">
        <v>2000000</v>
      </c>
      <c r="L144" s="4">
        <v>2000000</v>
      </c>
      <c r="M144" s="4">
        <v>0</v>
      </c>
      <c r="N144" s="4">
        <v>0</v>
      </c>
      <c r="O144" s="4">
        <v>0</v>
      </c>
      <c r="P144" s="4">
        <v>0</v>
      </c>
      <c r="Q144" s="4">
        <v>2000000</v>
      </c>
      <c r="R144" s="4">
        <v>2000000</v>
      </c>
    </row>
    <row r="145" spans="2:18" ht="30">
      <c r="B145" s="716"/>
      <c r="C145" s="166"/>
      <c r="D145" s="1"/>
      <c r="E145" s="312">
        <v>421</v>
      </c>
      <c r="F145" s="14" t="s">
        <v>966</v>
      </c>
      <c r="G145" s="4">
        <v>2000000</v>
      </c>
      <c r="H145" s="4">
        <v>2000000</v>
      </c>
      <c r="I145" s="4">
        <v>0</v>
      </c>
      <c r="J145" s="4">
        <v>0</v>
      </c>
      <c r="K145" s="4">
        <v>3530000</v>
      </c>
      <c r="L145" s="4">
        <v>3530000</v>
      </c>
      <c r="M145" s="4">
        <v>0</v>
      </c>
      <c r="N145" s="4">
        <v>0</v>
      </c>
      <c r="O145" s="4">
        <v>0</v>
      </c>
      <c r="P145" s="4">
        <v>0</v>
      </c>
      <c r="Q145" s="4">
        <v>5530000</v>
      </c>
      <c r="R145" s="4">
        <v>5530000</v>
      </c>
    </row>
    <row r="146" spans="2:18">
      <c r="B146" s="716"/>
      <c r="C146" s="166"/>
      <c r="D146" s="1"/>
      <c r="E146" s="2">
        <v>423</v>
      </c>
      <c r="F146" s="1" t="s">
        <v>967</v>
      </c>
      <c r="G146" s="4">
        <v>2200000</v>
      </c>
      <c r="H146" s="4">
        <v>2200000</v>
      </c>
      <c r="I146" s="4">
        <v>0</v>
      </c>
      <c r="J146" s="4">
        <v>0</v>
      </c>
      <c r="K146" s="4">
        <v>18200000</v>
      </c>
      <c r="L146" s="4">
        <v>18200000</v>
      </c>
      <c r="M146" s="4">
        <v>0</v>
      </c>
      <c r="N146" s="4">
        <v>0</v>
      </c>
      <c r="O146" s="4">
        <v>0</v>
      </c>
      <c r="P146" s="4">
        <v>0</v>
      </c>
      <c r="Q146" s="4">
        <v>20400000</v>
      </c>
      <c r="R146" s="4">
        <v>20400000</v>
      </c>
    </row>
    <row r="147" spans="2:18">
      <c r="B147" s="716"/>
      <c r="C147" s="166"/>
      <c r="D147" s="1"/>
      <c r="E147" s="312">
        <v>424</v>
      </c>
      <c r="F147" s="1" t="s">
        <v>882</v>
      </c>
      <c r="G147" s="4">
        <v>5000000</v>
      </c>
      <c r="H147" s="4">
        <v>5000000</v>
      </c>
      <c r="I147" s="4">
        <v>0</v>
      </c>
      <c r="J147" s="4">
        <v>0</v>
      </c>
      <c r="K147" s="4">
        <v>270000</v>
      </c>
      <c r="L147" s="4">
        <v>270000</v>
      </c>
      <c r="M147" s="4">
        <v>0</v>
      </c>
      <c r="N147" s="4">
        <v>0</v>
      </c>
      <c r="O147" s="4">
        <v>0</v>
      </c>
      <c r="P147" s="4">
        <v>0</v>
      </c>
      <c r="Q147" s="4">
        <v>5270000</v>
      </c>
      <c r="R147" s="4">
        <v>5270000</v>
      </c>
    </row>
    <row r="148" spans="2:18">
      <c r="B148" s="716"/>
      <c r="C148" s="166"/>
      <c r="D148" s="1"/>
      <c r="E148" s="2">
        <v>425</v>
      </c>
      <c r="F148" s="1" t="s">
        <v>969</v>
      </c>
      <c r="G148" s="4">
        <v>500000</v>
      </c>
      <c r="H148" s="4">
        <v>500000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500000</v>
      </c>
      <c r="R148" s="4">
        <v>500000</v>
      </c>
    </row>
    <row r="149" spans="2:18" ht="15" customHeight="1">
      <c r="B149" s="716"/>
      <c r="D149" s="1"/>
      <c r="E149" s="166">
        <v>426</v>
      </c>
      <c r="F149" s="1" t="s">
        <v>405</v>
      </c>
      <c r="G149" s="4">
        <v>300000</v>
      </c>
      <c r="H149" s="4">
        <v>300000</v>
      </c>
      <c r="I149" s="4">
        <v>0</v>
      </c>
      <c r="J149" s="4">
        <v>0</v>
      </c>
      <c r="K149" s="4">
        <v>1000000</v>
      </c>
      <c r="L149" s="4">
        <v>1000000</v>
      </c>
      <c r="M149" s="4">
        <v>0</v>
      </c>
      <c r="N149" s="4">
        <v>0</v>
      </c>
      <c r="O149" s="4">
        <v>0</v>
      </c>
      <c r="P149" s="4">
        <v>0</v>
      </c>
      <c r="Q149" s="4">
        <v>1300000</v>
      </c>
      <c r="R149" s="4">
        <v>1300000</v>
      </c>
    </row>
    <row r="150" spans="2:18" ht="30">
      <c r="B150" s="716"/>
      <c r="C150" s="269"/>
      <c r="D150" s="36" t="s">
        <v>968</v>
      </c>
      <c r="E150" s="67"/>
      <c r="F150" s="36" t="s">
        <v>719</v>
      </c>
      <c r="G150" s="34">
        <f t="shared" ref="G150:J151" si="5">SUM(G151)</f>
        <v>46000000</v>
      </c>
      <c r="H150" s="34">
        <f t="shared" si="5"/>
        <v>50000000</v>
      </c>
      <c r="I150" s="34">
        <f t="shared" si="5"/>
        <v>13000000</v>
      </c>
      <c r="J150" s="34">
        <f t="shared" si="5"/>
        <v>13000000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f>SUM(Q151)</f>
        <v>59000000</v>
      </c>
      <c r="R150" s="34">
        <f>SUM(R151)</f>
        <v>63000000</v>
      </c>
    </row>
    <row r="151" spans="2:18">
      <c r="B151" s="716"/>
      <c r="C151" s="162"/>
      <c r="D151" s="99">
        <v>48</v>
      </c>
      <c r="E151" s="98"/>
      <c r="F151" s="99" t="s">
        <v>430</v>
      </c>
      <c r="G151" s="103">
        <f t="shared" si="5"/>
        <v>46000000</v>
      </c>
      <c r="H151" s="103">
        <f t="shared" si="5"/>
        <v>50000000</v>
      </c>
      <c r="I151" s="103">
        <f t="shared" si="5"/>
        <v>13000000</v>
      </c>
      <c r="J151" s="103">
        <f t="shared" si="5"/>
        <v>13000000</v>
      </c>
      <c r="K151" s="103">
        <v>0</v>
      </c>
      <c r="L151" s="103">
        <v>0</v>
      </c>
      <c r="M151" s="103">
        <v>0</v>
      </c>
      <c r="N151" s="103">
        <v>0</v>
      </c>
      <c r="O151" s="103">
        <v>0</v>
      </c>
      <c r="P151" s="103">
        <v>0</v>
      </c>
      <c r="Q151" s="103">
        <f>SUM(Q152)</f>
        <v>59000000</v>
      </c>
      <c r="R151" s="103">
        <f>SUM(R152)</f>
        <v>63000000</v>
      </c>
    </row>
    <row r="152" spans="2:18">
      <c r="B152" s="716"/>
      <c r="C152" s="166"/>
      <c r="D152" s="1"/>
      <c r="E152" s="2">
        <v>482</v>
      </c>
      <c r="F152" s="1" t="s">
        <v>433</v>
      </c>
      <c r="G152" s="4">
        <v>46000000</v>
      </c>
      <c r="H152" s="4">
        <v>50000000</v>
      </c>
      <c r="I152" s="4">
        <v>13000000</v>
      </c>
      <c r="J152" s="4">
        <v>13000000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59000000</v>
      </c>
      <c r="R152" s="4">
        <v>63000000</v>
      </c>
    </row>
    <row r="153" spans="2:18">
      <c r="B153" s="716"/>
      <c r="C153" s="308">
        <v>6</v>
      </c>
      <c r="D153" s="311"/>
      <c r="E153" s="311"/>
      <c r="F153" s="592" t="s">
        <v>942</v>
      </c>
      <c r="G153" s="102">
        <f>SUM(G154)</f>
        <v>14000000</v>
      </c>
      <c r="H153" s="102">
        <f>SUM(H154)</f>
        <v>14000000</v>
      </c>
      <c r="I153" s="102">
        <f>SUM(I154)</f>
        <v>1500000</v>
      </c>
      <c r="J153" s="102">
        <f>SUM(J154)</f>
        <v>1500000</v>
      </c>
      <c r="K153" s="102">
        <v>0</v>
      </c>
      <c r="L153" s="102">
        <v>0</v>
      </c>
      <c r="M153" s="102">
        <v>0</v>
      </c>
      <c r="N153" s="102">
        <v>0</v>
      </c>
      <c r="O153" s="102">
        <v>0</v>
      </c>
      <c r="P153" s="102">
        <v>0</v>
      </c>
      <c r="Q153" s="102">
        <f>SUM(Q154)</f>
        <v>15500000</v>
      </c>
      <c r="R153" s="102">
        <f>SUM(R154)</f>
        <v>15500000</v>
      </c>
    </row>
    <row r="154" spans="2:18">
      <c r="B154" s="716"/>
      <c r="C154" s="150"/>
      <c r="D154" s="33">
        <v>60</v>
      </c>
      <c r="E154" s="67"/>
      <c r="F154" s="33" t="s">
        <v>942</v>
      </c>
      <c r="G154" s="34">
        <f>SUM(G155+G162)</f>
        <v>14000000</v>
      </c>
      <c r="H154" s="34">
        <f>SUM(H155+H162)</f>
        <v>14000000</v>
      </c>
      <c r="I154" s="34">
        <f>SUM(I155+I162)</f>
        <v>1500000</v>
      </c>
      <c r="J154" s="34">
        <f>SUM(J155+J162)</f>
        <v>1500000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f>SUM(Q155+Q162)</f>
        <v>15500000</v>
      </c>
      <c r="R154" s="34">
        <f>SUM(R155+R162)</f>
        <v>15500000</v>
      </c>
    </row>
    <row r="155" spans="2:18">
      <c r="B155" s="716"/>
      <c r="C155" s="162"/>
      <c r="D155" s="99">
        <v>42</v>
      </c>
      <c r="E155" s="99"/>
      <c r="F155" s="99" t="s">
        <v>394</v>
      </c>
      <c r="G155" s="103">
        <f>SUM(G156:G161)</f>
        <v>10000000</v>
      </c>
      <c r="H155" s="103">
        <f>SUM(H156:H161)</f>
        <v>10000000</v>
      </c>
      <c r="I155" s="103">
        <f>SUM(I156:I161)</f>
        <v>1500000</v>
      </c>
      <c r="J155" s="103">
        <f>SUM(J156:J161)</f>
        <v>1500000</v>
      </c>
      <c r="K155" s="103">
        <v>0</v>
      </c>
      <c r="L155" s="103">
        <v>0</v>
      </c>
      <c r="M155" s="103">
        <v>0</v>
      </c>
      <c r="N155" s="103">
        <v>0</v>
      </c>
      <c r="O155" s="103">
        <v>0</v>
      </c>
      <c r="P155" s="103">
        <v>0</v>
      </c>
      <c r="Q155" s="103">
        <f>SUM(Q156:Q161)</f>
        <v>11500000</v>
      </c>
      <c r="R155" s="103">
        <f>SUM(R156:R161)</f>
        <v>11500000</v>
      </c>
    </row>
    <row r="156" spans="2:18">
      <c r="B156" s="716"/>
      <c r="C156" s="166"/>
      <c r="D156" s="1"/>
      <c r="E156" s="2">
        <v>420</v>
      </c>
      <c r="F156" s="1" t="s">
        <v>400</v>
      </c>
      <c r="G156" s="4">
        <v>1100000</v>
      </c>
      <c r="H156" s="4">
        <v>1100000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1100000</v>
      </c>
      <c r="R156" s="4">
        <v>1100000</v>
      </c>
    </row>
    <row r="157" spans="2:18" ht="30">
      <c r="B157" s="716"/>
      <c r="C157" s="166"/>
      <c r="D157" s="1"/>
      <c r="E157" s="2">
        <v>421</v>
      </c>
      <c r="F157" s="14" t="s">
        <v>401</v>
      </c>
      <c r="G157" s="4">
        <v>20000</v>
      </c>
      <c r="H157" s="4">
        <v>20000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20000</v>
      </c>
      <c r="R157" s="4">
        <v>20000</v>
      </c>
    </row>
    <row r="158" spans="2:18">
      <c r="B158" s="716"/>
      <c r="C158" s="166"/>
      <c r="D158" s="1"/>
      <c r="E158" s="2">
        <v>423</v>
      </c>
      <c r="F158" s="1" t="s">
        <v>402</v>
      </c>
      <c r="G158" s="4">
        <v>3280000</v>
      </c>
      <c r="H158" s="4">
        <v>3280000</v>
      </c>
      <c r="I158" s="4">
        <v>500000</v>
      </c>
      <c r="J158" s="4">
        <v>500000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3780000</v>
      </c>
      <c r="R158" s="4">
        <v>3780000</v>
      </c>
    </row>
    <row r="159" spans="2:18">
      <c r="B159" s="716"/>
      <c r="C159" s="166"/>
      <c r="D159" s="1"/>
      <c r="E159" s="2">
        <v>424</v>
      </c>
      <c r="F159" s="1" t="s">
        <v>403</v>
      </c>
      <c r="G159" s="4">
        <v>300000</v>
      </c>
      <c r="H159" s="4">
        <v>300000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300000</v>
      </c>
      <c r="R159" s="4">
        <v>300000</v>
      </c>
    </row>
    <row r="160" spans="2:18">
      <c r="B160" s="716"/>
      <c r="C160" s="166"/>
      <c r="D160" s="1"/>
      <c r="E160" s="2">
        <v>425</v>
      </c>
      <c r="F160" s="1" t="s">
        <v>404</v>
      </c>
      <c r="G160" s="4">
        <v>3000000</v>
      </c>
      <c r="H160" s="4">
        <v>3000000</v>
      </c>
      <c r="I160" s="4">
        <v>1000000</v>
      </c>
      <c r="J160" s="4">
        <v>1000000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4000000</v>
      </c>
      <c r="R160" s="4">
        <v>4000000</v>
      </c>
    </row>
    <row r="161" spans="2:18">
      <c r="B161" s="716"/>
      <c r="C161" s="166"/>
      <c r="E161" s="2">
        <v>426</v>
      </c>
      <c r="F161" s="1" t="s">
        <v>405</v>
      </c>
      <c r="G161" s="4">
        <v>2300000</v>
      </c>
      <c r="H161" s="4">
        <v>2300000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2300000</v>
      </c>
      <c r="R161" s="4">
        <v>2300000</v>
      </c>
    </row>
    <row r="162" spans="2:18">
      <c r="B162" s="716"/>
      <c r="C162" s="162"/>
      <c r="D162" s="99">
        <v>46</v>
      </c>
      <c r="E162" s="98"/>
      <c r="F162" s="99" t="s">
        <v>396</v>
      </c>
      <c r="G162" s="103">
        <f>SUM(G163)</f>
        <v>4000000</v>
      </c>
      <c r="H162" s="103">
        <f>SUM(H163)</f>
        <v>4000000</v>
      </c>
      <c r="I162" s="103">
        <v>0</v>
      </c>
      <c r="J162" s="103">
        <v>0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f>SUM(Q163)</f>
        <v>4000000</v>
      </c>
      <c r="R162" s="103">
        <f>SUM(R163)</f>
        <v>4000000</v>
      </c>
    </row>
    <row r="163" spans="2:18">
      <c r="B163" s="716"/>
      <c r="C163" s="166"/>
      <c r="E163" s="2">
        <v>464</v>
      </c>
      <c r="F163" s="1" t="s">
        <v>423</v>
      </c>
      <c r="G163" s="4">
        <v>4000000</v>
      </c>
      <c r="H163" s="4">
        <v>4000000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4000000</v>
      </c>
      <c r="R163" s="4">
        <v>4000000</v>
      </c>
    </row>
    <row r="164" spans="2:18" ht="30">
      <c r="B164" s="716"/>
      <c r="C164" s="308" t="s">
        <v>626</v>
      </c>
      <c r="D164" s="158"/>
      <c r="E164" s="310"/>
      <c r="F164" s="590" t="s">
        <v>655</v>
      </c>
      <c r="G164" s="102">
        <f t="shared" ref="G164:H166" si="6">SUM(G165)</f>
        <v>365000000</v>
      </c>
      <c r="H164" s="102">
        <f t="shared" si="6"/>
        <v>365000000</v>
      </c>
      <c r="I164" s="102">
        <v>0</v>
      </c>
      <c r="J164" s="102">
        <v>0</v>
      </c>
      <c r="K164" s="102">
        <v>0</v>
      </c>
      <c r="L164" s="102">
        <v>0</v>
      </c>
      <c r="M164" s="102">
        <v>0</v>
      </c>
      <c r="N164" s="102">
        <v>0</v>
      </c>
      <c r="O164" s="102">
        <v>0</v>
      </c>
      <c r="P164" s="102">
        <v>0</v>
      </c>
      <c r="Q164" s="102">
        <f t="shared" ref="Q164:R166" si="7">SUM(Q165)</f>
        <v>365000000</v>
      </c>
      <c r="R164" s="102">
        <f t="shared" si="7"/>
        <v>365000000</v>
      </c>
    </row>
    <row r="165" spans="2:18">
      <c r="B165" s="716"/>
      <c r="C165" s="208"/>
      <c r="D165" s="33" t="s">
        <v>627</v>
      </c>
      <c r="E165" s="67"/>
      <c r="F165" s="33" t="s">
        <v>656</v>
      </c>
      <c r="G165" s="34">
        <f t="shared" si="6"/>
        <v>365000000</v>
      </c>
      <c r="H165" s="34">
        <f t="shared" si="6"/>
        <v>365000000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4">
        <f t="shared" si="7"/>
        <v>365000000</v>
      </c>
      <c r="R165" s="34">
        <f t="shared" si="7"/>
        <v>365000000</v>
      </c>
    </row>
    <row r="166" spans="2:18">
      <c r="B166" s="716"/>
      <c r="C166" s="162"/>
      <c r="D166" s="99">
        <v>48</v>
      </c>
      <c r="E166" s="96"/>
      <c r="F166" s="99" t="s">
        <v>430</v>
      </c>
      <c r="G166" s="103">
        <f t="shared" si="6"/>
        <v>365000000</v>
      </c>
      <c r="H166" s="103">
        <f t="shared" si="6"/>
        <v>365000000</v>
      </c>
      <c r="I166" s="103">
        <v>0</v>
      </c>
      <c r="J166" s="103">
        <v>0</v>
      </c>
      <c r="K166" s="103">
        <v>0</v>
      </c>
      <c r="L166" s="103">
        <v>0</v>
      </c>
      <c r="M166" s="103">
        <v>0</v>
      </c>
      <c r="N166" s="103">
        <v>0</v>
      </c>
      <c r="O166" s="103">
        <v>0</v>
      </c>
      <c r="P166" s="103">
        <v>0</v>
      </c>
      <c r="Q166" s="103">
        <f t="shared" si="7"/>
        <v>365000000</v>
      </c>
      <c r="R166" s="103">
        <f t="shared" si="7"/>
        <v>365000000</v>
      </c>
    </row>
    <row r="167" spans="2:18">
      <c r="B167" s="716"/>
      <c r="C167" s="324"/>
      <c r="E167" s="218">
        <v>480</v>
      </c>
      <c r="F167" s="1" t="s">
        <v>970</v>
      </c>
      <c r="G167" s="35">
        <v>365000000</v>
      </c>
      <c r="H167" s="35">
        <v>365000000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365000000</v>
      </c>
      <c r="R167" s="35">
        <v>365000000</v>
      </c>
    </row>
    <row r="168" spans="2:18" ht="38.25" customHeight="1">
      <c r="B168" s="716"/>
      <c r="C168" s="308" t="s">
        <v>640</v>
      </c>
      <c r="D168" s="311"/>
      <c r="E168" s="310"/>
      <c r="F168" s="590" t="s">
        <v>669</v>
      </c>
      <c r="G168" s="102">
        <f>SUM(G169)</f>
        <v>3000000</v>
      </c>
      <c r="H168" s="102">
        <f>SUM(H169)</f>
        <v>3000000</v>
      </c>
      <c r="I168" s="102">
        <v>0</v>
      </c>
      <c r="J168" s="102">
        <v>0</v>
      </c>
      <c r="K168" s="102">
        <v>0</v>
      </c>
      <c r="L168" s="102">
        <v>0</v>
      </c>
      <c r="M168" s="102">
        <v>0</v>
      </c>
      <c r="N168" s="102">
        <v>0</v>
      </c>
      <c r="O168" s="102">
        <v>0</v>
      </c>
      <c r="P168" s="102">
        <v>0</v>
      </c>
      <c r="Q168" s="102">
        <f>SUM(Q169)</f>
        <v>3000000</v>
      </c>
      <c r="R168" s="102">
        <f>SUM(R169)</f>
        <v>3000000</v>
      </c>
    </row>
    <row r="169" spans="2:18" ht="33.75" customHeight="1">
      <c r="B169" s="716"/>
      <c r="C169" s="150"/>
      <c r="D169" s="33" t="s">
        <v>641</v>
      </c>
      <c r="E169" s="67"/>
      <c r="F169" s="36" t="s">
        <v>670</v>
      </c>
      <c r="G169" s="34">
        <f>SUM(G170)</f>
        <v>3000000</v>
      </c>
      <c r="H169" s="34">
        <f>SUM(H170)</f>
        <v>3000000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4">
        <f>SUM(Q170)</f>
        <v>3000000</v>
      </c>
      <c r="R169" s="34">
        <f>SUM(R170)</f>
        <v>3000000</v>
      </c>
    </row>
    <row r="170" spans="2:18">
      <c r="B170" s="716"/>
      <c r="C170" s="162"/>
      <c r="D170" s="99">
        <v>42</v>
      </c>
      <c r="E170" s="98"/>
      <c r="F170" s="99" t="s">
        <v>394</v>
      </c>
      <c r="G170" s="103">
        <f>SUM(G171:G175)</f>
        <v>3000000</v>
      </c>
      <c r="H170" s="103">
        <f>SUM(H171:H175)</f>
        <v>3000000</v>
      </c>
      <c r="I170" s="103">
        <v>0</v>
      </c>
      <c r="J170" s="103">
        <v>0</v>
      </c>
      <c r="K170" s="103">
        <v>0</v>
      </c>
      <c r="L170" s="103">
        <v>0</v>
      </c>
      <c r="M170" s="103">
        <v>0</v>
      </c>
      <c r="N170" s="103">
        <v>0</v>
      </c>
      <c r="O170" s="103">
        <v>0</v>
      </c>
      <c r="P170" s="103">
        <v>0</v>
      </c>
      <c r="Q170" s="103">
        <f>SUM(Q171:Q175)</f>
        <v>3000000</v>
      </c>
      <c r="R170" s="103">
        <f>SUM(R171:R175)</f>
        <v>3000000</v>
      </c>
    </row>
    <row r="171" spans="2:18">
      <c r="B171" s="716"/>
      <c r="C171" s="166"/>
      <c r="D171" s="1"/>
      <c r="E171" s="2">
        <v>420</v>
      </c>
      <c r="F171" s="1" t="s">
        <v>400</v>
      </c>
      <c r="G171" s="4">
        <v>40000</v>
      </c>
      <c r="H171" s="4">
        <v>40000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40000</v>
      </c>
      <c r="R171" s="4">
        <v>40000</v>
      </c>
    </row>
    <row r="172" spans="2:18">
      <c r="B172" s="716"/>
      <c r="C172" s="166"/>
      <c r="D172" s="1"/>
      <c r="E172" s="2">
        <v>423</v>
      </c>
      <c r="F172" s="1" t="s">
        <v>402</v>
      </c>
      <c r="G172" s="4">
        <v>400000</v>
      </c>
      <c r="H172" s="4">
        <v>400000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400000</v>
      </c>
      <c r="R172" s="4">
        <v>400000</v>
      </c>
    </row>
    <row r="173" spans="2:18">
      <c r="B173" s="716"/>
      <c r="C173" s="166"/>
      <c r="D173" s="1"/>
      <c r="E173" s="2">
        <v>424</v>
      </c>
      <c r="F173" s="1" t="s">
        <v>403</v>
      </c>
      <c r="G173" s="4">
        <v>50000</v>
      </c>
      <c r="H173" s="4">
        <v>50000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50000</v>
      </c>
      <c r="R173" s="4">
        <v>50000</v>
      </c>
    </row>
    <row r="174" spans="2:18">
      <c r="B174" s="716"/>
      <c r="C174" s="166"/>
      <c r="D174" s="1"/>
      <c r="E174" s="2">
        <v>425</v>
      </c>
      <c r="F174" s="1" t="s">
        <v>404</v>
      </c>
      <c r="G174" s="4">
        <v>2300000</v>
      </c>
      <c r="H174" s="4">
        <v>2300000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2300000</v>
      </c>
      <c r="R174" s="4">
        <v>2300000</v>
      </c>
    </row>
    <row r="175" spans="2:18" ht="15.75" thickBot="1">
      <c r="B175" s="716"/>
      <c r="C175" s="166"/>
      <c r="D175" s="1"/>
      <c r="E175" s="2">
        <v>426</v>
      </c>
      <c r="F175" s="1" t="s">
        <v>405</v>
      </c>
      <c r="G175" s="4">
        <v>210000</v>
      </c>
      <c r="H175" s="4">
        <v>210000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210000</v>
      </c>
      <c r="R175" s="4">
        <v>210000</v>
      </c>
    </row>
    <row r="176" spans="2:18" ht="15.75" thickBot="1">
      <c r="B176" s="716"/>
      <c r="C176" s="800" t="s">
        <v>604</v>
      </c>
      <c r="D176" s="806"/>
      <c r="E176" s="766" t="s">
        <v>971</v>
      </c>
      <c r="F176" s="801"/>
      <c r="G176" s="193">
        <f t="shared" ref="G176:L176" si="8">SUM(G168+G164+G153+G137+G131+G94+G52)</f>
        <v>5552810000</v>
      </c>
      <c r="H176" s="164">
        <f t="shared" si="8"/>
        <v>5552810000</v>
      </c>
      <c r="I176" s="164">
        <f t="shared" si="8"/>
        <v>67000000</v>
      </c>
      <c r="J176" s="164">
        <f t="shared" si="8"/>
        <v>67000000</v>
      </c>
      <c r="K176" s="164">
        <f t="shared" si="8"/>
        <v>29000000</v>
      </c>
      <c r="L176" s="164">
        <f t="shared" si="8"/>
        <v>29000000</v>
      </c>
      <c r="M176" s="164">
        <v>0</v>
      </c>
      <c r="N176" s="164">
        <v>0</v>
      </c>
      <c r="O176" s="164">
        <f>SUM(O168+O164+O153+O137+O131+O94+O52)</f>
        <v>4000000</v>
      </c>
      <c r="P176" s="164">
        <f>SUM(P168+P164+P153+P137+P131+P94+P52)</f>
        <v>19128000</v>
      </c>
      <c r="Q176" s="164">
        <f>SUM(Q168+Q164+Q153+Q137+Q131+Q94+Q52)</f>
        <v>5652810000</v>
      </c>
      <c r="R176" s="165">
        <f>SUM(R168+R164+R153+R137+R131+R94+R52)</f>
        <v>5667938000</v>
      </c>
    </row>
  </sheetData>
  <mergeCells count="15">
    <mergeCell ref="C176:D176"/>
    <mergeCell ref="E176:F176"/>
    <mergeCell ref="B7:B17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B2" sqref="B2"/>
    </sheetView>
  </sheetViews>
  <sheetFormatPr defaultRowHeight="15"/>
  <cols>
    <col min="1" max="1" width="9.140625" customWidth="1"/>
    <col min="2" max="2" width="10.42578125" customWidth="1"/>
    <col min="3" max="3" width="13.7109375" customWidth="1"/>
    <col min="4" max="4" width="13.85546875" customWidth="1"/>
    <col min="5" max="5" width="25.28515625" customWidth="1"/>
    <col min="6" max="6" width="36.42578125" customWidth="1"/>
    <col min="7" max="7" width="17.28515625" customWidth="1"/>
    <col min="8" max="8" width="16.140625" customWidth="1"/>
    <col min="9" max="9" width="16.7109375" customWidth="1"/>
    <col min="10" max="10" width="16.140625" customWidth="1"/>
    <col min="11" max="11" width="17.140625" customWidth="1"/>
    <col min="12" max="12" width="16.28515625" customWidth="1"/>
    <col min="13" max="13" width="15.5703125" customWidth="1"/>
    <col min="14" max="14" width="16.140625" customWidth="1"/>
    <col min="15" max="15" width="17" customWidth="1"/>
    <col min="16" max="16" width="15.85546875" customWidth="1"/>
    <col min="17" max="17" width="15.28515625" customWidth="1"/>
    <col min="18" max="18" width="15.85546875" customWidth="1"/>
  </cols>
  <sheetData>
    <row r="2" spans="2:18" ht="15" customHeight="1">
      <c r="B2" s="642" t="s">
        <v>972</v>
      </c>
      <c r="C2" s="643"/>
      <c r="D2" s="643"/>
      <c r="E2" s="64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07" t="s">
        <v>356</v>
      </c>
      <c r="H5" s="307" t="s">
        <v>444</v>
      </c>
      <c r="I5" s="307" t="s">
        <v>358</v>
      </c>
      <c r="J5" s="307" t="s">
        <v>444</v>
      </c>
      <c r="K5" s="307" t="s">
        <v>356</v>
      </c>
      <c r="L5" s="307" t="s">
        <v>444</v>
      </c>
      <c r="M5" s="307" t="s">
        <v>356</v>
      </c>
      <c r="N5" s="307" t="s">
        <v>444</v>
      </c>
      <c r="O5" s="307" t="s">
        <v>356</v>
      </c>
      <c r="P5" s="307" t="s">
        <v>444</v>
      </c>
      <c r="Q5" s="307" t="s">
        <v>356</v>
      </c>
      <c r="R5" s="307" t="s">
        <v>444</v>
      </c>
    </row>
    <row r="6" spans="2:18" ht="15.75" thickBot="1">
      <c r="B6" s="311">
        <v>5002</v>
      </c>
      <c r="C6" s="814" t="s">
        <v>972</v>
      </c>
      <c r="D6" s="814"/>
      <c r="E6" s="814"/>
      <c r="F6" s="814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17006000</v>
      </c>
      <c r="H7" s="124">
        <f>SUM(H8)</f>
        <v>17006000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17006000</v>
      </c>
      <c r="R7" s="125">
        <f>SUM(R8)</f>
        <v>17006000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17006000</v>
      </c>
      <c r="H8" s="4">
        <v>17006000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17006000</v>
      </c>
      <c r="R8" s="109">
        <v>17006000</v>
      </c>
    </row>
    <row r="9" spans="2:18" ht="45">
      <c r="B9" s="802"/>
      <c r="C9" s="150">
        <v>2</v>
      </c>
      <c r="D9" s="33"/>
      <c r="E9" s="36"/>
      <c r="F9" s="36" t="s">
        <v>973</v>
      </c>
      <c r="G9" s="34">
        <f>SUM(G10)</f>
        <v>5392000</v>
      </c>
      <c r="H9" s="34">
        <f>SUM(H10)</f>
        <v>5392000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5392000</v>
      </c>
      <c r="R9" s="128">
        <f>SUM(R10)</f>
        <v>5392000</v>
      </c>
    </row>
    <row r="10" spans="2:18" ht="45.75" thickBot="1">
      <c r="B10" s="802"/>
      <c r="C10" s="167"/>
      <c r="D10" s="106">
        <v>20</v>
      </c>
      <c r="E10" s="104"/>
      <c r="F10" s="231" t="s">
        <v>973</v>
      </c>
      <c r="G10" s="110">
        <v>5392000</v>
      </c>
      <c r="H10" s="110">
        <v>5392000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5392000</v>
      </c>
      <c r="R10" s="111">
        <v>5392000</v>
      </c>
    </row>
    <row r="11" spans="2:18">
      <c r="B11" s="802"/>
      <c r="C11" s="255"/>
      <c r="D11" s="232">
        <v>40</v>
      </c>
      <c r="E11" s="233"/>
      <c r="F11" s="232" t="s">
        <v>391</v>
      </c>
      <c r="G11" s="234">
        <f>SUM(G12:G13)</f>
        <v>17248000</v>
      </c>
      <c r="H11" s="234">
        <f>SUM(H12:H13)</f>
        <v>17248000</v>
      </c>
      <c r="I11" s="234">
        <v>0</v>
      </c>
      <c r="J11" s="234">
        <v>0</v>
      </c>
      <c r="K11" s="234">
        <v>0</v>
      </c>
      <c r="L11" s="234">
        <v>0</v>
      </c>
      <c r="M11" s="234">
        <v>0</v>
      </c>
      <c r="N11" s="234">
        <v>0</v>
      </c>
      <c r="O11" s="234">
        <v>0</v>
      </c>
      <c r="P11" s="234">
        <v>0</v>
      </c>
      <c r="Q11" s="234">
        <f>SUM(Q12:Q13)</f>
        <v>17248000</v>
      </c>
      <c r="R11" s="235">
        <f>SUM(R12:R13)</f>
        <v>17248000</v>
      </c>
    </row>
    <row r="12" spans="2:18">
      <c r="B12" s="802"/>
      <c r="C12" s="166"/>
      <c r="E12" s="2">
        <v>401</v>
      </c>
      <c r="F12" s="1" t="s">
        <v>399</v>
      </c>
      <c r="G12" s="4">
        <v>13395000</v>
      </c>
      <c r="H12" s="4">
        <v>13395000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13395000</v>
      </c>
      <c r="R12" s="109">
        <v>13395000</v>
      </c>
    </row>
    <row r="13" spans="2:18">
      <c r="B13" s="802"/>
      <c r="C13" s="166"/>
      <c r="D13" s="1"/>
      <c r="E13" s="2">
        <v>402</v>
      </c>
      <c r="F13" s="1" t="s">
        <v>361</v>
      </c>
      <c r="G13" s="4">
        <v>3853000</v>
      </c>
      <c r="H13" s="4">
        <v>3853000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3853000</v>
      </c>
      <c r="R13" s="109">
        <v>3853000</v>
      </c>
    </row>
    <row r="14" spans="2:18">
      <c r="B14" s="802"/>
      <c r="C14" s="162"/>
      <c r="D14" s="99">
        <v>42</v>
      </c>
      <c r="E14" s="99"/>
      <c r="F14" s="99" t="s">
        <v>394</v>
      </c>
      <c r="G14" s="103">
        <f>SUM(G15:G20)</f>
        <v>5110000</v>
      </c>
      <c r="H14" s="103">
        <f>SUM(H15:H20)</f>
        <v>5110000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f>SUM(Q15:Q20)</f>
        <v>5110000</v>
      </c>
      <c r="R14" s="108">
        <f>SUM(R15:R20)</f>
        <v>5110000</v>
      </c>
    </row>
    <row r="15" spans="2:18">
      <c r="B15" s="802"/>
      <c r="C15" s="166"/>
      <c r="D15" s="1"/>
      <c r="E15" s="2">
        <v>420</v>
      </c>
      <c r="F15" s="1" t="s">
        <v>400</v>
      </c>
      <c r="G15" s="4">
        <v>650000</v>
      </c>
      <c r="H15" s="4">
        <v>650000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650000</v>
      </c>
      <c r="R15" s="109">
        <v>650000</v>
      </c>
    </row>
    <row r="16" spans="2:18" ht="30">
      <c r="B16" s="802"/>
      <c r="C16" s="166"/>
      <c r="D16" s="1"/>
      <c r="E16" s="2">
        <v>421</v>
      </c>
      <c r="F16" s="14" t="s">
        <v>401</v>
      </c>
      <c r="G16" s="4">
        <v>2100000</v>
      </c>
      <c r="H16" s="4">
        <v>2100000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2100000</v>
      </c>
      <c r="R16" s="109">
        <v>2100000</v>
      </c>
    </row>
    <row r="17" spans="2:18">
      <c r="B17" s="802"/>
      <c r="C17" s="166"/>
      <c r="D17" s="1"/>
      <c r="E17" s="2">
        <v>423</v>
      </c>
      <c r="F17" s="1" t="s">
        <v>402</v>
      </c>
      <c r="G17" s="4">
        <v>290000</v>
      </c>
      <c r="H17" s="4">
        <v>290000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290000</v>
      </c>
      <c r="R17" s="109">
        <v>290000</v>
      </c>
    </row>
    <row r="18" spans="2:18">
      <c r="B18" s="802"/>
      <c r="C18" s="166"/>
      <c r="D18" s="1"/>
      <c r="E18" s="2">
        <v>424</v>
      </c>
      <c r="F18" s="1" t="s">
        <v>403</v>
      </c>
      <c r="G18" s="4">
        <v>170000</v>
      </c>
      <c r="H18" s="4">
        <v>170000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170000</v>
      </c>
      <c r="R18" s="109">
        <v>170000</v>
      </c>
    </row>
    <row r="19" spans="2:18">
      <c r="B19" s="802"/>
      <c r="C19" s="166"/>
      <c r="D19" s="1"/>
      <c r="E19" s="2">
        <v>425</v>
      </c>
      <c r="F19" s="1" t="s">
        <v>404</v>
      </c>
      <c r="G19" s="4">
        <v>1600000</v>
      </c>
      <c r="H19" s="4">
        <v>1600000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1600000</v>
      </c>
      <c r="R19" s="109">
        <v>1600000</v>
      </c>
    </row>
    <row r="20" spans="2:18">
      <c r="B20" s="802"/>
      <c r="C20" s="166"/>
      <c r="D20" s="1"/>
      <c r="E20" s="2">
        <v>426</v>
      </c>
      <c r="F20" s="1" t="s">
        <v>405</v>
      </c>
      <c r="G20" s="4">
        <v>300000</v>
      </c>
      <c r="H20" s="4">
        <v>300000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109">
        <v>300000</v>
      </c>
    </row>
    <row r="21" spans="2:18">
      <c r="B21" s="802"/>
      <c r="C21" s="162"/>
      <c r="D21" s="99">
        <v>48</v>
      </c>
      <c r="E21" s="99"/>
      <c r="F21" s="99" t="s">
        <v>430</v>
      </c>
      <c r="G21" s="103">
        <f>SUM(G22)</f>
        <v>40000</v>
      </c>
      <c r="H21" s="103">
        <f>SUM(H22)</f>
        <v>40000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SUM(Q22)</f>
        <v>40000</v>
      </c>
      <c r="R21" s="108">
        <f>SUM(R22)</f>
        <v>40000</v>
      </c>
    </row>
    <row r="22" spans="2:18" ht="15.75" thickBot="1">
      <c r="B22" s="802"/>
      <c r="C22" s="167"/>
      <c r="D22" s="1"/>
      <c r="E22" s="106">
        <v>481</v>
      </c>
      <c r="F22" s="104" t="s">
        <v>432</v>
      </c>
      <c r="G22" s="110">
        <v>40000</v>
      </c>
      <c r="H22" s="110">
        <v>40000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40000</v>
      </c>
      <c r="R22" s="111">
        <v>40000</v>
      </c>
    </row>
    <row r="23" spans="2:18" ht="15" customHeight="1">
      <c r="B23" s="802"/>
      <c r="C23" s="169">
        <v>1</v>
      </c>
      <c r="D23" s="170"/>
      <c r="E23" s="170"/>
      <c r="F23" s="170" t="s">
        <v>820</v>
      </c>
      <c r="G23" s="172">
        <f>SUM(G24)</f>
        <v>17006000</v>
      </c>
      <c r="H23" s="172">
        <f>SUM(H24)</f>
        <v>17006000</v>
      </c>
      <c r="I23" s="172">
        <v>0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0</v>
      </c>
      <c r="P23" s="172">
        <v>0</v>
      </c>
      <c r="Q23" s="172">
        <f>SUM(Q24)</f>
        <v>17006000</v>
      </c>
      <c r="R23" s="172">
        <f>SUM(R24)</f>
        <v>17006000</v>
      </c>
    </row>
    <row r="24" spans="2:18" ht="15" customHeight="1">
      <c r="B24" s="802"/>
      <c r="C24" s="208"/>
      <c r="D24" s="33">
        <v>10</v>
      </c>
      <c r="E24" s="215"/>
      <c r="F24" s="33" t="s">
        <v>974</v>
      </c>
      <c r="G24" s="34">
        <f>SUM(G25+G28+G35)</f>
        <v>17006000</v>
      </c>
      <c r="H24" s="34">
        <f>SUM(H25+H28+H35)</f>
        <v>17006000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f>SUM(Q25+Q28+Q35)</f>
        <v>17006000</v>
      </c>
      <c r="R24" s="34">
        <f>SUM(R25+R28+R35)</f>
        <v>17006000</v>
      </c>
    </row>
    <row r="25" spans="2:18" ht="15" customHeight="1">
      <c r="B25" s="802"/>
      <c r="C25" s="162"/>
      <c r="D25" s="99">
        <v>40</v>
      </c>
      <c r="E25" s="314"/>
      <c r="F25" s="99" t="s">
        <v>391</v>
      </c>
      <c r="G25" s="103">
        <f>SUM(G26:G27)</f>
        <v>13456000</v>
      </c>
      <c r="H25" s="103">
        <f>SUM(H26:H27)</f>
        <v>13456000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13456000</v>
      </c>
      <c r="R25" s="103">
        <f>SUM(R26:R27)</f>
        <v>13456000</v>
      </c>
    </row>
    <row r="26" spans="2:18" ht="15" customHeight="1">
      <c r="B26" s="802"/>
      <c r="C26" s="166"/>
      <c r="E26" s="2">
        <v>401</v>
      </c>
      <c r="F26" s="1" t="s">
        <v>399</v>
      </c>
      <c r="G26" s="4">
        <v>9838000</v>
      </c>
      <c r="H26" s="4">
        <v>9838000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9838000</v>
      </c>
      <c r="R26" s="4">
        <v>9838000</v>
      </c>
    </row>
    <row r="27" spans="2:18" ht="15" customHeight="1">
      <c r="B27" s="802"/>
      <c r="C27" s="166"/>
      <c r="D27" s="1"/>
      <c r="E27" s="312">
        <v>402</v>
      </c>
      <c r="F27" s="1" t="s">
        <v>877</v>
      </c>
      <c r="G27" s="4">
        <v>3618000</v>
      </c>
      <c r="H27" s="4">
        <v>3618000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3618000</v>
      </c>
      <c r="R27" s="4">
        <v>3618000</v>
      </c>
    </row>
    <row r="28" spans="2:18">
      <c r="B28" s="802"/>
      <c r="C28" s="162"/>
      <c r="D28" s="99">
        <v>42</v>
      </c>
      <c r="E28" s="314"/>
      <c r="F28" s="99" t="s">
        <v>394</v>
      </c>
      <c r="G28" s="103">
        <f>SUM(G29:G34)</f>
        <v>3510000</v>
      </c>
      <c r="H28" s="103">
        <f>SUM(H29:H34)</f>
        <v>3510000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3510000</v>
      </c>
      <c r="R28" s="103">
        <f>SUM(R29:R34)</f>
        <v>3510000</v>
      </c>
    </row>
    <row r="29" spans="2:18">
      <c r="B29" s="802"/>
      <c r="C29" s="166"/>
      <c r="D29" s="1"/>
      <c r="E29" s="2">
        <v>420</v>
      </c>
      <c r="F29" s="1" t="s">
        <v>400</v>
      </c>
      <c r="G29" s="4">
        <v>650000</v>
      </c>
      <c r="H29" s="4">
        <v>650000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650000</v>
      </c>
      <c r="R29" s="4">
        <v>650000</v>
      </c>
    </row>
    <row r="30" spans="2:18" ht="30">
      <c r="B30" s="802"/>
      <c r="C30" s="141"/>
      <c r="D30" s="1"/>
      <c r="E30" s="312">
        <v>421</v>
      </c>
      <c r="F30" s="14" t="s">
        <v>880</v>
      </c>
      <c r="G30" s="4">
        <v>1900000</v>
      </c>
      <c r="H30" s="4">
        <v>1900000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1900000</v>
      </c>
      <c r="R30" s="4">
        <v>1900000</v>
      </c>
    </row>
    <row r="31" spans="2:18">
      <c r="B31" s="802"/>
      <c r="C31" s="141"/>
      <c r="D31" s="1"/>
      <c r="E31" s="2">
        <v>423</v>
      </c>
      <c r="F31" s="1" t="s">
        <v>975</v>
      </c>
      <c r="G31" s="4">
        <v>290000</v>
      </c>
      <c r="H31" s="4">
        <v>290000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290000</v>
      </c>
      <c r="R31" s="4">
        <v>290000</v>
      </c>
    </row>
    <row r="32" spans="2:18" ht="15" customHeight="1">
      <c r="B32" s="802"/>
      <c r="C32" s="166"/>
      <c r="D32" s="1"/>
      <c r="E32" s="2">
        <v>424</v>
      </c>
      <c r="F32" s="325" t="s">
        <v>403</v>
      </c>
      <c r="G32" s="4">
        <v>170000</v>
      </c>
      <c r="H32" s="4">
        <v>170000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170000</v>
      </c>
      <c r="R32" s="4">
        <v>170000</v>
      </c>
    </row>
    <row r="33" spans="2:18">
      <c r="B33" s="802"/>
      <c r="C33" s="166"/>
      <c r="D33" s="1"/>
      <c r="E33" s="2">
        <v>425</v>
      </c>
      <c r="F33" s="1" t="s">
        <v>976</v>
      </c>
      <c r="G33" s="4">
        <v>200000</v>
      </c>
      <c r="H33" s="4">
        <v>200000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200000</v>
      </c>
      <c r="R33" s="4">
        <v>200000</v>
      </c>
    </row>
    <row r="34" spans="2:18">
      <c r="B34" s="802"/>
      <c r="C34" s="166"/>
      <c r="D34" s="1"/>
      <c r="E34" s="2">
        <v>426</v>
      </c>
      <c r="F34" s="1" t="s">
        <v>405</v>
      </c>
      <c r="G34" s="4">
        <v>300000</v>
      </c>
      <c r="H34" s="4">
        <v>300000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300000</v>
      </c>
      <c r="R34" s="4">
        <v>300000</v>
      </c>
    </row>
    <row r="35" spans="2:18">
      <c r="B35" s="802"/>
      <c r="C35" s="162"/>
      <c r="D35" s="99">
        <v>48</v>
      </c>
      <c r="E35" s="99"/>
      <c r="F35" s="99" t="s">
        <v>977</v>
      </c>
      <c r="G35" s="103">
        <f>SUM(G36)</f>
        <v>40000</v>
      </c>
      <c r="H35" s="103">
        <f>SUM(H36)</f>
        <v>40000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SUM(Q36)</f>
        <v>40000</v>
      </c>
      <c r="R35" s="103">
        <f>SUM(R36)</f>
        <v>40000</v>
      </c>
    </row>
    <row r="36" spans="2:18">
      <c r="B36" s="802"/>
      <c r="C36" s="166"/>
      <c r="E36" s="2">
        <v>481</v>
      </c>
      <c r="F36" s="1" t="s">
        <v>432</v>
      </c>
      <c r="G36" s="4">
        <v>40000</v>
      </c>
      <c r="H36" s="4">
        <v>40000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40000</v>
      </c>
      <c r="R36" s="4">
        <v>40000</v>
      </c>
    </row>
    <row r="37" spans="2:18" ht="30">
      <c r="B37" s="802"/>
      <c r="C37" s="308">
        <v>2</v>
      </c>
      <c r="D37" s="158"/>
      <c r="E37" s="310"/>
      <c r="F37" s="590" t="s">
        <v>1716</v>
      </c>
      <c r="G37" s="102">
        <f>SUM(G38)</f>
        <v>5392000</v>
      </c>
      <c r="H37" s="102">
        <f>SUM(H38)</f>
        <v>5392000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f>SUM(Q38)</f>
        <v>5392000</v>
      </c>
      <c r="R37" s="102">
        <f>SUM(R38)</f>
        <v>5392000</v>
      </c>
    </row>
    <row r="38" spans="2:18">
      <c r="B38" s="802"/>
      <c r="C38" s="208"/>
      <c r="D38" s="33">
        <v>20</v>
      </c>
      <c r="E38" s="67" t="s">
        <v>978</v>
      </c>
      <c r="F38" s="36" t="s">
        <v>1717</v>
      </c>
      <c r="G38" s="34">
        <f>SUM(G39+G42)</f>
        <v>5392000</v>
      </c>
      <c r="H38" s="34">
        <f>SUM(H39+H42)</f>
        <v>5392000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f>SUM(Q39+Q42)</f>
        <v>5392000</v>
      </c>
      <c r="R38" s="34">
        <f>SUM(R39+R42)</f>
        <v>5392000</v>
      </c>
    </row>
    <row r="39" spans="2:18">
      <c r="B39" s="802"/>
      <c r="C39" s="162"/>
      <c r="D39" s="99">
        <v>40</v>
      </c>
      <c r="E39" s="98" t="s">
        <v>1718</v>
      </c>
      <c r="F39" s="99" t="s">
        <v>1719</v>
      </c>
      <c r="G39" s="103">
        <f>SUM(G40:G41)</f>
        <v>3792000</v>
      </c>
      <c r="H39" s="103">
        <f>SUM(H40:H41)</f>
        <v>3792000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SUM(Q40:Q41)</f>
        <v>3792000</v>
      </c>
      <c r="R39" s="103">
        <f>SUM(R40:R41)</f>
        <v>3792000</v>
      </c>
    </row>
    <row r="40" spans="2:18">
      <c r="B40" s="802"/>
      <c r="C40" s="166"/>
      <c r="E40" s="2">
        <v>401</v>
      </c>
      <c r="F40" s="1" t="s">
        <v>979</v>
      </c>
      <c r="G40" s="4">
        <v>3557000</v>
      </c>
      <c r="H40" s="4">
        <v>3557000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3557000</v>
      </c>
      <c r="R40" s="4">
        <v>3557000</v>
      </c>
    </row>
    <row r="41" spans="2:18">
      <c r="B41" s="802"/>
      <c r="C41" s="166"/>
      <c r="D41" s="1"/>
      <c r="E41" s="2">
        <v>402</v>
      </c>
      <c r="F41" s="1" t="s">
        <v>980</v>
      </c>
      <c r="G41" s="4">
        <v>235000</v>
      </c>
      <c r="H41" s="4">
        <v>235000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235000</v>
      </c>
      <c r="R41" s="4">
        <v>235000</v>
      </c>
    </row>
    <row r="42" spans="2:18">
      <c r="B42" s="802"/>
      <c r="C42" s="162"/>
      <c r="D42" s="99">
        <v>42</v>
      </c>
      <c r="E42" s="96" t="s">
        <v>1720</v>
      </c>
      <c r="F42" s="99" t="s">
        <v>1721</v>
      </c>
      <c r="G42" s="103">
        <f>SUM(G43:G44)</f>
        <v>1600000</v>
      </c>
      <c r="H42" s="103">
        <f>SUM(H43:H44)</f>
        <v>1600000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f>SUM(Q43:Q44)</f>
        <v>1600000</v>
      </c>
      <c r="R42" s="103">
        <f>SUM(R43:R44)</f>
        <v>1600000</v>
      </c>
    </row>
    <row r="43" spans="2:18" ht="30">
      <c r="B43" s="802"/>
      <c r="C43" s="166"/>
      <c r="D43" s="1"/>
      <c r="E43" s="2">
        <v>421</v>
      </c>
      <c r="F43" s="14" t="s">
        <v>981</v>
      </c>
      <c r="G43" s="4">
        <v>200000</v>
      </c>
      <c r="H43" s="4">
        <v>200000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200000</v>
      </c>
      <c r="R43" s="4">
        <v>200000</v>
      </c>
    </row>
    <row r="44" spans="2:18" ht="15.75" thickBot="1">
      <c r="B44" s="802"/>
      <c r="C44" s="166"/>
      <c r="E44" s="2">
        <v>425</v>
      </c>
      <c r="F44" s="1" t="s">
        <v>404</v>
      </c>
      <c r="G44" s="4">
        <v>1400000</v>
      </c>
      <c r="H44" s="4">
        <v>1400000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1400000</v>
      </c>
      <c r="R44" s="4">
        <v>1400000</v>
      </c>
    </row>
    <row r="45" spans="2:18" ht="35.25" customHeight="1" thickBot="1">
      <c r="B45" s="802"/>
      <c r="C45" s="800" t="s">
        <v>604</v>
      </c>
      <c r="D45" s="801"/>
      <c r="E45" s="766" t="s">
        <v>972</v>
      </c>
      <c r="F45" s="801"/>
      <c r="G45" s="193">
        <f>SUM(G37+G23)</f>
        <v>22398000</v>
      </c>
      <c r="H45" s="164">
        <f>SUM(H37+H23)</f>
        <v>22398000</v>
      </c>
      <c r="I45" s="164">
        <v>0</v>
      </c>
      <c r="J45" s="164">
        <v>0</v>
      </c>
      <c r="K45" s="164">
        <v>0</v>
      </c>
      <c r="L45" s="164">
        <v>0</v>
      </c>
      <c r="M45" s="164">
        <v>0</v>
      </c>
      <c r="N45" s="164">
        <v>0</v>
      </c>
      <c r="O45" s="164">
        <v>0</v>
      </c>
      <c r="P45" s="164">
        <v>0</v>
      </c>
      <c r="Q45" s="164">
        <f>SUM(Q37+Q23)</f>
        <v>22398000</v>
      </c>
      <c r="R45" s="165">
        <f>SUM(R37+R23)</f>
        <v>22398000</v>
      </c>
    </row>
  </sheetData>
  <mergeCells count="15">
    <mergeCell ref="B7:B45"/>
    <mergeCell ref="C45:D45"/>
    <mergeCell ref="E45:F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B2:R53"/>
  <sheetViews>
    <sheetView workbookViewId="0">
      <selection activeCell="D9" sqref="D9"/>
    </sheetView>
  </sheetViews>
  <sheetFormatPr defaultRowHeight="15"/>
  <cols>
    <col min="2" max="2" width="10.7109375" customWidth="1"/>
    <col min="3" max="3" width="12.85546875" customWidth="1"/>
    <col min="4" max="4" width="14.85546875" customWidth="1"/>
    <col min="5" max="5" width="25.7109375" customWidth="1"/>
    <col min="6" max="6" width="35.85546875" customWidth="1"/>
    <col min="7" max="7" width="14.5703125" customWidth="1"/>
    <col min="8" max="8" width="14.28515625" customWidth="1"/>
    <col min="9" max="9" width="14.140625" customWidth="1"/>
    <col min="10" max="10" width="15.28515625" customWidth="1"/>
    <col min="11" max="11" width="16" customWidth="1"/>
    <col min="12" max="12" width="15.140625" customWidth="1"/>
    <col min="13" max="13" width="15" customWidth="1"/>
    <col min="14" max="14" width="16.28515625" customWidth="1"/>
    <col min="15" max="15" width="15.28515625" customWidth="1"/>
    <col min="16" max="16" width="14.5703125" customWidth="1"/>
    <col min="17" max="17" width="14.42578125" customWidth="1"/>
    <col min="18" max="18" width="14.85546875" customWidth="1"/>
  </cols>
  <sheetData>
    <row r="2" spans="2:18" ht="15" customHeight="1">
      <c r="B2" s="603" t="s">
        <v>982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07" t="s">
        <v>356</v>
      </c>
      <c r="H5" s="307" t="s">
        <v>444</v>
      </c>
      <c r="I5" s="307" t="s">
        <v>358</v>
      </c>
      <c r="J5" s="307" t="s">
        <v>444</v>
      </c>
      <c r="K5" s="307" t="s">
        <v>356</v>
      </c>
      <c r="L5" s="307" t="s">
        <v>444</v>
      </c>
      <c r="M5" s="307" t="s">
        <v>356</v>
      </c>
      <c r="N5" s="307" t="s">
        <v>444</v>
      </c>
      <c r="O5" s="307" t="s">
        <v>356</v>
      </c>
      <c r="P5" s="307" t="s">
        <v>444</v>
      </c>
      <c r="Q5" s="307" t="s">
        <v>356</v>
      </c>
      <c r="R5" s="307" t="s">
        <v>444</v>
      </c>
    </row>
    <row r="6" spans="2:18" ht="15.75" thickBot="1">
      <c r="B6" s="311">
        <v>5003</v>
      </c>
      <c r="C6" s="805" t="s">
        <v>982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230"/>
      <c r="F7" s="230" t="s">
        <v>983</v>
      </c>
      <c r="G7" s="124">
        <f>SUM(G8)</f>
        <v>182741000</v>
      </c>
      <c r="H7" s="124">
        <f>SUM(H8)</f>
        <v>188691000</v>
      </c>
      <c r="I7" s="124">
        <f>SUM(I8)</f>
        <v>75000000</v>
      </c>
      <c r="J7" s="124">
        <f>SUM(J8)</f>
        <v>75000000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257741000</v>
      </c>
      <c r="R7" s="125">
        <f>SUM(R8)</f>
        <v>263691000</v>
      </c>
    </row>
    <row r="8" spans="2:18">
      <c r="B8" s="802"/>
      <c r="C8" s="166"/>
      <c r="D8" s="2">
        <v>20</v>
      </c>
      <c r="E8" s="2"/>
      <c r="F8" s="1" t="s">
        <v>983</v>
      </c>
      <c r="G8" s="4">
        <v>182741000</v>
      </c>
      <c r="H8" s="4">
        <v>188691000</v>
      </c>
      <c r="I8" s="4">
        <v>75000000</v>
      </c>
      <c r="J8" s="4">
        <v>75000000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257741000</v>
      </c>
      <c r="R8" s="109">
        <v>263691000</v>
      </c>
    </row>
    <row r="9" spans="2:18">
      <c r="B9" s="802"/>
      <c r="C9" s="150" t="s">
        <v>643</v>
      </c>
      <c r="D9" s="33"/>
      <c r="E9" s="33"/>
      <c r="F9" s="33" t="s">
        <v>672</v>
      </c>
      <c r="G9" s="34">
        <f>SUM(G10)</f>
        <v>2000000</v>
      </c>
      <c r="H9" s="34">
        <f>SUM(H10)</f>
        <v>2000000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2000000</v>
      </c>
      <c r="R9" s="128">
        <f>SUM(R10)</f>
        <v>2000000</v>
      </c>
    </row>
    <row r="10" spans="2:18" ht="30.75" thickBot="1">
      <c r="B10" s="802"/>
      <c r="C10" s="167"/>
      <c r="D10" s="106" t="s">
        <v>644</v>
      </c>
      <c r="E10" s="104"/>
      <c r="F10" s="231" t="s">
        <v>673</v>
      </c>
      <c r="G10" s="110">
        <v>2000000</v>
      </c>
      <c r="H10" s="110">
        <v>2000000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2000000</v>
      </c>
      <c r="R10" s="111">
        <v>2000000</v>
      </c>
    </row>
    <row r="11" spans="2:18">
      <c r="B11" s="815"/>
      <c r="C11" s="403"/>
      <c r="D11" s="232">
        <v>40</v>
      </c>
      <c r="E11" s="232"/>
      <c r="F11" s="232" t="s">
        <v>391</v>
      </c>
      <c r="G11" s="234">
        <f>SUM(G12:G13)</f>
        <v>125641000</v>
      </c>
      <c r="H11" s="234">
        <f>SUM(H12:H13)</f>
        <v>123191000</v>
      </c>
      <c r="I11" s="234">
        <v>0</v>
      </c>
      <c r="J11" s="234">
        <v>0</v>
      </c>
      <c r="K11" s="234">
        <v>0</v>
      </c>
      <c r="L11" s="234">
        <v>0</v>
      </c>
      <c r="M11" s="234">
        <v>0</v>
      </c>
      <c r="N11" s="234">
        <v>0</v>
      </c>
      <c r="O11" s="234">
        <v>0</v>
      </c>
      <c r="P11" s="234">
        <v>0</v>
      </c>
      <c r="Q11" s="234">
        <f>SUM(Q12:Q13)</f>
        <v>125641000</v>
      </c>
      <c r="R11" s="235">
        <f>SUM(R12:R13)</f>
        <v>123191000</v>
      </c>
    </row>
    <row r="12" spans="2:18">
      <c r="B12" s="815"/>
      <c r="C12" s="290"/>
      <c r="D12" s="1"/>
      <c r="E12" s="2">
        <v>401</v>
      </c>
      <c r="F12" s="1" t="s">
        <v>399</v>
      </c>
      <c r="G12" s="4">
        <v>91279000</v>
      </c>
      <c r="H12" s="4">
        <v>88699000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91279000</v>
      </c>
      <c r="R12" s="109">
        <v>88699000</v>
      </c>
    </row>
    <row r="13" spans="2:18">
      <c r="B13" s="815"/>
      <c r="C13" s="290"/>
      <c r="D13" s="365"/>
      <c r="E13" s="2">
        <v>402</v>
      </c>
      <c r="F13" s="1" t="s">
        <v>361</v>
      </c>
      <c r="G13" s="4">
        <v>34362000</v>
      </c>
      <c r="H13" s="4">
        <v>34492000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34362000</v>
      </c>
      <c r="R13" s="109">
        <v>34492000</v>
      </c>
    </row>
    <row r="14" spans="2:18">
      <c r="B14" s="815"/>
      <c r="C14" s="292"/>
      <c r="D14" s="99">
        <v>42</v>
      </c>
      <c r="E14" s="314"/>
      <c r="F14" s="99" t="s">
        <v>394</v>
      </c>
      <c r="G14" s="103">
        <f>SUM(G15:G20)</f>
        <v>58500000</v>
      </c>
      <c r="H14" s="103">
        <f>SUM(H15:H20)</f>
        <v>66900000</v>
      </c>
      <c r="I14" s="103">
        <f>SUM(I15:I20)</f>
        <v>28500000</v>
      </c>
      <c r="J14" s="103">
        <f>SUM(J15:J20)</f>
        <v>28482000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f>SUM(Q15:Q20)</f>
        <v>87000000</v>
      </c>
      <c r="R14" s="108">
        <f>SUM(R15:R20)</f>
        <v>95382000</v>
      </c>
    </row>
    <row r="15" spans="2:18">
      <c r="B15" s="815"/>
      <c r="C15" s="290"/>
      <c r="D15" s="1"/>
      <c r="E15" s="2">
        <v>420</v>
      </c>
      <c r="F15" s="1" t="s">
        <v>400</v>
      </c>
      <c r="G15" s="4">
        <v>800000</v>
      </c>
      <c r="H15" s="4">
        <v>800000</v>
      </c>
      <c r="I15" s="4">
        <v>1500000</v>
      </c>
      <c r="J15" s="4">
        <v>1500000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2300000</v>
      </c>
      <c r="R15" s="109">
        <v>2300000</v>
      </c>
    </row>
    <row r="16" spans="2:18" ht="30">
      <c r="B16" s="815"/>
      <c r="C16" s="290"/>
      <c r="D16" s="1"/>
      <c r="E16" s="2">
        <v>421</v>
      </c>
      <c r="F16" s="14" t="s">
        <v>401</v>
      </c>
      <c r="G16" s="4">
        <v>18600000</v>
      </c>
      <c r="H16" s="4">
        <v>27000000</v>
      </c>
      <c r="I16" s="4">
        <v>6000000</v>
      </c>
      <c r="J16" s="4">
        <v>6000000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24600000</v>
      </c>
      <c r="R16" s="109">
        <v>33000000</v>
      </c>
    </row>
    <row r="17" spans="2:18">
      <c r="B17" s="815"/>
      <c r="C17" s="290"/>
      <c r="D17" s="1"/>
      <c r="E17" s="2">
        <v>423</v>
      </c>
      <c r="F17" s="1" t="s">
        <v>402</v>
      </c>
      <c r="G17" s="4">
        <v>1500000</v>
      </c>
      <c r="H17" s="4">
        <v>1500000</v>
      </c>
      <c r="I17" s="4">
        <v>3000000</v>
      </c>
      <c r="J17" s="4">
        <v>3000000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4500000</v>
      </c>
      <c r="R17" s="109">
        <v>4500000</v>
      </c>
    </row>
    <row r="18" spans="2:18">
      <c r="B18" s="815"/>
      <c r="C18" s="290"/>
      <c r="D18" s="1"/>
      <c r="E18" s="2">
        <v>424</v>
      </c>
      <c r="F18" s="1" t="s">
        <v>403</v>
      </c>
      <c r="G18" s="4">
        <v>14000000</v>
      </c>
      <c r="H18" s="4">
        <v>14000000</v>
      </c>
      <c r="I18" s="4">
        <v>10000000</v>
      </c>
      <c r="J18" s="4">
        <v>10000000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24000000</v>
      </c>
      <c r="R18" s="109">
        <v>24000000</v>
      </c>
    </row>
    <row r="19" spans="2:18">
      <c r="B19" s="815"/>
      <c r="C19" s="290"/>
      <c r="D19" s="1"/>
      <c r="E19" s="2">
        <v>425</v>
      </c>
      <c r="F19" s="1" t="s">
        <v>404</v>
      </c>
      <c r="G19" s="4">
        <v>18800000</v>
      </c>
      <c r="H19" s="4">
        <v>18800000</v>
      </c>
      <c r="I19" s="4">
        <v>5000000</v>
      </c>
      <c r="J19" s="4">
        <v>4982000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23800000</v>
      </c>
      <c r="R19" s="109">
        <v>23782000</v>
      </c>
    </row>
    <row r="20" spans="2:18">
      <c r="B20" s="815"/>
      <c r="C20" s="290"/>
      <c r="D20" s="1"/>
      <c r="E20" s="2">
        <v>426</v>
      </c>
      <c r="F20" s="1" t="s">
        <v>405</v>
      </c>
      <c r="G20" s="4">
        <v>4800000</v>
      </c>
      <c r="H20" s="4">
        <v>4800000</v>
      </c>
      <c r="I20" s="4">
        <v>3000000</v>
      </c>
      <c r="J20" s="4">
        <v>3000000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7800000</v>
      </c>
      <c r="R20" s="109">
        <v>7800000</v>
      </c>
    </row>
    <row r="21" spans="2:18">
      <c r="B21" s="815"/>
      <c r="C21" s="292"/>
      <c r="D21" s="99">
        <v>46</v>
      </c>
      <c r="E21" s="314"/>
      <c r="F21" s="99" t="s">
        <v>396</v>
      </c>
      <c r="G21" s="103">
        <f>SUM(G22:G24)</f>
        <v>600000</v>
      </c>
      <c r="H21" s="103">
        <f>SUM(H22:H24)</f>
        <v>600000</v>
      </c>
      <c r="I21" s="103">
        <f>SUM(I22:I24)</f>
        <v>6500000</v>
      </c>
      <c r="J21" s="103">
        <f>SUM(J22:J24)</f>
        <v>6519000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SUM(Q22:Q24)</f>
        <v>7100000</v>
      </c>
      <c r="R21" s="108">
        <f>SUM(R22:R24)</f>
        <v>7119000</v>
      </c>
    </row>
    <row r="22" spans="2:18">
      <c r="B22" s="815"/>
      <c r="C22" s="290"/>
      <c r="D22" s="1"/>
      <c r="E22" s="2">
        <v>463</v>
      </c>
      <c r="F22" s="1" t="s">
        <v>415</v>
      </c>
      <c r="G22" s="4">
        <v>0</v>
      </c>
      <c r="H22" s="4">
        <v>0</v>
      </c>
      <c r="I22" s="4">
        <v>3500000</v>
      </c>
      <c r="J22" s="4">
        <v>3500000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3500000</v>
      </c>
      <c r="R22" s="109">
        <v>3500000</v>
      </c>
    </row>
    <row r="23" spans="2:18">
      <c r="B23" s="815"/>
      <c r="C23" s="290"/>
      <c r="D23" s="1"/>
      <c r="E23" s="2">
        <v>464</v>
      </c>
      <c r="F23" s="1" t="s">
        <v>423</v>
      </c>
      <c r="G23" s="4">
        <v>600000</v>
      </c>
      <c r="H23" s="4">
        <v>600000</v>
      </c>
      <c r="I23" s="4">
        <v>3000000</v>
      </c>
      <c r="J23" s="4">
        <v>3000000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3600000</v>
      </c>
      <c r="R23" s="109">
        <v>3600000</v>
      </c>
    </row>
    <row r="24" spans="2:18">
      <c r="B24" s="815"/>
      <c r="C24" s="290"/>
      <c r="D24" s="1"/>
      <c r="E24" s="2">
        <v>465</v>
      </c>
      <c r="F24" s="1" t="s">
        <v>424</v>
      </c>
      <c r="G24" s="4">
        <v>0</v>
      </c>
      <c r="H24" s="4">
        <v>0</v>
      </c>
      <c r="I24" s="4">
        <v>0</v>
      </c>
      <c r="J24" s="4">
        <v>19000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109">
        <v>19000</v>
      </c>
    </row>
    <row r="25" spans="2:18">
      <c r="B25" s="815"/>
      <c r="C25" s="292"/>
      <c r="D25" s="99">
        <v>48</v>
      </c>
      <c r="E25" s="314"/>
      <c r="F25" s="99" t="s">
        <v>430</v>
      </c>
      <c r="G25" s="103">
        <v>0</v>
      </c>
      <c r="H25" s="103">
        <v>0</v>
      </c>
      <c r="I25" s="103">
        <f>SUM(I26:I28)</f>
        <v>40000000</v>
      </c>
      <c r="J25" s="103">
        <f>SUM(J26:J28)</f>
        <v>39999000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SUM(Q26:Q28)</f>
        <v>40000000</v>
      </c>
      <c r="R25" s="108">
        <f>SUM(R26:R28)</f>
        <v>39999000</v>
      </c>
    </row>
    <row r="26" spans="2:18">
      <c r="B26" s="815"/>
      <c r="C26" s="290"/>
      <c r="D26" s="1"/>
      <c r="E26" s="2">
        <v>480</v>
      </c>
      <c r="F26" s="1" t="s">
        <v>431</v>
      </c>
      <c r="G26" s="4">
        <v>0</v>
      </c>
      <c r="H26" s="4">
        <v>0</v>
      </c>
      <c r="I26" s="4">
        <v>7000000</v>
      </c>
      <c r="J26" s="4">
        <v>6999000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7000000</v>
      </c>
      <c r="R26" s="109">
        <v>6999000</v>
      </c>
    </row>
    <row r="27" spans="2:18">
      <c r="B27" s="815"/>
      <c r="C27" s="290"/>
      <c r="D27" s="1"/>
      <c r="E27" s="2">
        <v>482</v>
      </c>
      <c r="F27" s="1" t="s">
        <v>433</v>
      </c>
      <c r="G27" s="4">
        <v>0</v>
      </c>
      <c r="H27" s="4">
        <v>0</v>
      </c>
      <c r="I27" s="4">
        <v>15000000</v>
      </c>
      <c r="J27" s="4">
        <v>15000000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15000000</v>
      </c>
      <c r="R27" s="109">
        <v>15000000</v>
      </c>
    </row>
    <row r="28" spans="2:18" ht="15.75" thickBot="1">
      <c r="B28" s="815"/>
      <c r="C28" s="306"/>
      <c r="D28" s="673"/>
      <c r="E28" s="106">
        <v>486</v>
      </c>
      <c r="F28" s="104" t="s">
        <v>437</v>
      </c>
      <c r="G28" s="110">
        <v>0</v>
      </c>
      <c r="H28" s="110">
        <v>0</v>
      </c>
      <c r="I28" s="110">
        <v>18000000</v>
      </c>
      <c r="J28" s="110">
        <v>18000000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18000000</v>
      </c>
      <c r="R28" s="111">
        <v>18000000</v>
      </c>
    </row>
    <row r="29" spans="2:18">
      <c r="B29" s="802"/>
      <c r="C29" s="169">
        <v>2</v>
      </c>
      <c r="D29" s="170"/>
      <c r="E29" s="170"/>
      <c r="F29" s="170" t="s">
        <v>983</v>
      </c>
      <c r="G29" s="172">
        <f>SUM(G30)</f>
        <v>182741000</v>
      </c>
      <c r="H29" s="172">
        <f>SUM(H30)</f>
        <v>188691000</v>
      </c>
      <c r="I29" s="172">
        <f>SUM(I30)</f>
        <v>75000000</v>
      </c>
      <c r="J29" s="172">
        <f>SUM(J30)</f>
        <v>75000000</v>
      </c>
      <c r="K29" s="172">
        <v>0</v>
      </c>
      <c r="L29" s="172">
        <v>0</v>
      </c>
      <c r="M29" s="172">
        <v>0</v>
      </c>
      <c r="N29" s="172">
        <v>0</v>
      </c>
      <c r="O29" s="172">
        <v>0</v>
      </c>
      <c r="P29" s="172">
        <v>0</v>
      </c>
      <c r="Q29" s="172">
        <f>SUM(Q30)</f>
        <v>257741000</v>
      </c>
      <c r="R29" s="172">
        <f>SUM(R30)</f>
        <v>263691000</v>
      </c>
    </row>
    <row r="30" spans="2:18">
      <c r="B30" s="802"/>
      <c r="C30" s="150"/>
      <c r="D30" s="33">
        <v>20</v>
      </c>
      <c r="E30" s="33"/>
      <c r="F30" s="33" t="s">
        <v>983</v>
      </c>
      <c r="G30" s="34">
        <f>SUM(G31+G34+G41+G45)</f>
        <v>182741000</v>
      </c>
      <c r="H30" s="34">
        <f>SUM(H31+H34+H41+H45)</f>
        <v>188691000</v>
      </c>
      <c r="I30" s="34">
        <f>SUM(I31+I34+I41+I45)</f>
        <v>75000000</v>
      </c>
      <c r="J30" s="34">
        <f>SUM(J31+J34+J41+J45)</f>
        <v>75000000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f>SUM(Q31+Q34+Q41+Q45)</f>
        <v>257741000</v>
      </c>
      <c r="R30" s="34">
        <f>SUM(R31+R34+R41+R45)</f>
        <v>263691000</v>
      </c>
    </row>
    <row r="31" spans="2:18">
      <c r="B31" s="802"/>
      <c r="C31" s="162"/>
      <c r="D31" s="99">
        <v>40</v>
      </c>
      <c r="E31" s="99"/>
      <c r="F31" s="99" t="s">
        <v>391</v>
      </c>
      <c r="G31" s="103">
        <f>SUM(G32:G33)</f>
        <v>125641000</v>
      </c>
      <c r="H31" s="103">
        <f>SUM(H32:H33)</f>
        <v>123191000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SUM(Q32:Q33)</f>
        <v>125641000</v>
      </c>
      <c r="R31" s="103">
        <f>SUM(R32:R33)</f>
        <v>123191000</v>
      </c>
    </row>
    <row r="32" spans="2:18">
      <c r="B32" s="802"/>
      <c r="C32" s="166"/>
      <c r="D32" s="1"/>
      <c r="E32" s="2">
        <v>401</v>
      </c>
      <c r="F32" s="1" t="s">
        <v>399</v>
      </c>
      <c r="G32" s="4">
        <v>91279000</v>
      </c>
      <c r="H32" s="4">
        <v>88699000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91279000</v>
      </c>
      <c r="R32" s="4">
        <v>88699000</v>
      </c>
    </row>
    <row r="33" spans="2:18">
      <c r="B33" s="802"/>
      <c r="C33" s="166"/>
      <c r="E33" s="2">
        <v>402</v>
      </c>
      <c r="F33" s="1" t="s">
        <v>361</v>
      </c>
      <c r="G33" s="4">
        <v>34362000</v>
      </c>
      <c r="H33" s="4">
        <v>34492000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34362000</v>
      </c>
      <c r="R33" s="4">
        <v>34492000</v>
      </c>
    </row>
    <row r="34" spans="2:18">
      <c r="B34" s="802"/>
      <c r="C34" s="162"/>
      <c r="D34" s="99">
        <v>42</v>
      </c>
      <c r="E34" s="99"/>
      <c r="F34" s="99" t="s">
        <v>394</v>
      </c>
      <c r="G34" s="103">
        <f>SUM(G35:G40)</f>
        <v>56500000</v>
      </c>
      <c r="H34" s="103">
        <f>SUM(H35:H40)</f>
        <v>64900000</v>
      </c>
      <c r="I34" s="103">
        <f>SUM(I35:I40)</f>
        <v>28500000</v>
      </c>
      <c r="J34" s="103">
        <f>SUM(J35:J40)</f>
        <v>28482000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SUM(Q35:Q40)</f>
        <v>85000000</v>
      </c>
      <c r="R34" s="103">
        <f>SUM(R35:R40)</f>
        <v>93382000</v>
      </c>
    </row>
    <row r="35" spans="2:18">
      <c r="B35" s="802"/>
      <c r="C35" s="166"/>
      <c r="D35" s="1"/>
      <c r="E35" s="2">
        <v>420</v>
      </c>
      <c r="F35" s="1" t="s">
        <v>400</v>
      </c>
      <c r="G35" s="4">
        <v>800000</v>
      </c>
      <c r="H35" s="4">
        <v>800000</v>
      </c>
      <c r="I35" s="4">
        <v>1500000</v>
      </c>
      <c r="J35" s="4">
        <v>1500000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2300000</v>
      </c>
      <c r="R35" s="4">
        <v>2300000</v>
      </c>
    </row>
    <row r="36" spans="2:18" ht="30">
      <c r="B36" s="802"/>
      <c r="C36" s="166"/>
      <c r="D36" s="1"/>
      <c r="E36" s="2">
        <v>421</v>
      </c>
      <c r="F36" s="14" t="s">
        <v>401</v>
      </c>
      <c r="G36" s="4">
        <v>18600000</v>
      </c>
      <c r="H36" s="4">
        <v>27000000</v>
      </c>
      <c r="I36" s="4">
        <v>6000000</v>
      </c>
      <c r="J36" s="4">
        <v>6000000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24600000</v>
      </c>
      <c r="R36" s="4">
        <v>33000000</v>
      </c>
    </row>
    <row r="37" spans="2:18">
      <c r="B37" s="802"/>
      <c r="C37" s="166"/>
      <c r="D37" s="1"/>
      <c r="E37" s="2">
        <v>423</v>
      </c>
      <c r="F37" s="1" t="s">
        <v>402</v>
      </c>
      <c r="G37" s="4">
        <v>1500000</v>
      </c>
      <c r="H37" s="4">
        <v>1500000</v>
      </c>
      <c r="I37" s="4">
        <v>3000000</v>
      </c>
      <c r="J37" s="4">
        <v>3000000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4500000</v>
      </c>
      <c r="R37" s="4">
        <v>4500000</v>
      </c>
    </row>
    <row r="38" spans="2:18">
      <c r="B38" s="802"/>
      <c r="C38" s="166"/>
      <c r="D38" s="1"/>
      <c r="E38" s="2">
        <v>424</v>
      </c>
      <c r="F38" s="1" t="s">
        <v>403</v>
      </c>
      <c r="G38" s="4">
        <v>14000000</v>
      </c>
      <c r="H38" s="4">
        <v>14000000</v>
      </c>
      <c r="I38" s="4">
        <v>10000000</v>
      </c>
      <c r="J38" s="4">
        <v>10000000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24000000</v>
      </c>
      <c r="R38" s="4">
        <v>24000000</v>
      </c>
    </row>
    <row r="39" spans="2:18">
      <c r="B39" s="802"/>
      <c r="C39" s="166"/>
      <c r="D39" s="1"/>
      <c r="E39" s="2">
        <v>425</v>
      </c>
      <c r="F39" s="1" t="s">
        <v>404</v>
      </c>
      <c r="G39" s="4">
        <v>18800000</v>
      </c>
      <c r="H39" s="4">
        <v>18800000</v>
      </c>
      <c r="I39" s="4">
        <v>5000000</v>
      </c>
      <c r="J39" s="4">
        <v>4982000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23800000</v>
      </c>
      <c r="R39" s="4">
        <v>23782000</v>
      </c>
    </row>
    <row r="40" spans="2:18">
      <c r="B40" s="802"/>
      <c r="C40" s="166"/>
      <c r="E40" s="2">
        <v>426</v>
      </c>
      <c r="F40" s="1" t="s">
        <v>405</v>
      </c>
      <c r="G40" s="4">
        <v>2800000</v>
      </c>
      <c r="H40" s="4">
        <v>2800000</v>
      </c>
      <c r="I40" s="4">
        <v>3000000</v>
      </c>
      <c r="J40" s="4">
        <v>3000000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5800000</v>
      </c>
      <c r="R40" s="4">
        <v>5800000</v>
      </c>
    </row>
    <row r="41" spans="2:18">
      <c r="B41" s="802"/>
      <c r="C41" s="162"/>
      <c r="D41" s="99">
        <v>46</v>
      </c>
      <c r="E41" s="99"/>
      <c r="F41" s="99" t="s">
        <v>396</v>
      </c>
      <c r="G41" s="103">
        <f>SUM(G42:G44)</f>
        <v>600000</v>
      </c>
      <c r="H41" s="103">
        <f>SUM(H42:H44)</f>
        <v>600000</v>
      </c>
      <c r="I41" s="103">
        <f>SUM(I42:I44)</f>
        <v>6500000</v>
      </c>
      <c r="J41" s="103">
        <f>SUM(J42:J44)</f>
        <v>6519000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SUM(Q42:Q44)</f>
        <v>7100000</v>
      </c>
      <c r="R41" s="103">
        <f>SUM(R42:R44)</f>
        <v>7119000</v>
      </c>
    </row>
    <row r="42" spans="2:18">
      <c r="B42" s="802"/>
      <c r="C42" s="166"/>
      <c r="D42" s="1"/>
      <c r="E42" s="2">
        <v>463</v>
      </c>
      <c r="F42" s="1" t="s">
        <v>415</v>
      </c>
      <c r="G42" s="4">
        <v>0</v>
      </c>
      <c r="H42" s="4">
        <v>0</v>
      </c>
      <c r="I42" s="4">
        <v>3500000</v>
      </c>
      <c r="J42" s="4">
        <v>3500000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3500000</v>
      </c>
      <c r="R42" s="4">
        <v>3500000</v>
      </c>
    </row>
    <row r="43" spans="2:18">
      <c r="B43" s="802"/>
      <c r="C43" s="166"/>
      <c r="D43" s="1"/>
      <c r="E43" s="2">
        <v>464</v>
      </c>
      <c r="F43" s="1" t="s">
        <v>423</v>
      </c>
      <c r="G43" s="4">
        <v>600000</v>
      </c>
      <c r="H43" s="4">
        <v>600000</v>
      </c>
      <c r="I43" s="4">
        <v>3000000</v>
      </c>
      <c r="J43" s="4">
        <v>3000000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3600000</v>
      </c>
      <c r="R43" s="4">
        <v>3600000</v>
      </c>
    </row>
    <row r="44" spans="2:18">
      <c r="B44" s="802"/>
      <c r="C44" s="166"/>
      <c r="E44" s="2">
        <v>465</v>
      </c>
      <c r="F44" s="1" t="s">
        <v>424</v>
      </c>
      <c r="G44" s="4">
        <v>0</v>
      </c>
      <c r="H44" s="4">
        <v>0</v>
      </c>
      <c r="I44" s="4">
        <v>0</v>
      </c>
      <c r="J44" s="4">
        <v>19000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19000</v>
      </c>
    </row>
    <row r="45" spans="2:18">
      <c r="B45" s="802"/>
      <c r="C45" s="162"/>
      <c r="D45" s="99">
        <v>48</v>
      </c>
      <c r="E45" s="99"/>
      <c r="F45" s="99" t="s">
        <v>430</v>
      </c>
      <c r="G45" s="103">
        <v>0</v>
      </c>
      <c r="H45" s="103">
        <v>0</v>
      </c>
      <c r="I45" s="103">
        <f>SUM(I46:I48)</f>
        <v>40000000</v>
      </c>
      <c r="J45" s="103">
        <f>SUM(J46:J48)</f>
        <v>39999000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SUM(Q46:Q48)</f>
        <v>40000000</v>
      </c>
      <c r="R45" s="103">
        <f>SUM(R46:R48)</f>
        <v>39999000</v>
      </c>
    </row>
    <row r="46" spans="2:18">
      <c r="B46" s="802"/>
      <c r="C46" s="166"/>
      <c r="D46" s="1"/>
      <c r="E46" s="2">
        <v>480</v>
      </c>
      <c r="F46" s="1" t="s">
        <v>431</v>
      </c>
      <c r="G46" s="4">
        <v>0</v>
      </c>
      <c r="H46" s="4">
        <v>0</v>
      </c>
      <c r="I46" s="4">
        <v>7000000</v>
      </c>
      <c r="J46" s="4">
        <v>6999000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7000000</v>
      </c>
      <c r="R46" s="4">
        <v>6999000</v>
      </c>
    </row>
    <row r="47" spans="2:18">
      <c r="B47" s="802"/>
      <c r="C47" s="166"/>
      <c r="D47" s="1"/>
      <c r="E47" s="2">
        <v>482</v>
      </c>
      <c r="F47" s="1" t="s">
        <v>433</v>
      </c>
      <c r="G47" s="4">
        <v>0</v>
      </c>
      <c r="H47" s="4">
        <v>0</v>
      </c>
      <c r="I47" s="4">
        <v>15000000</v>
      </c>
      <c r="J47" s="4">
        <v>15000000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15000000</v>
      </c>
      <c r="R47" s="4">
        <v>15000000</v>
      </c>
    </row>
    <row r="48" spans="2:18">
      <c r="B48" s="802"/>
      <c r="C48" s="166"/>
      <c r="D48" s="1"/>
      <c r="E48" s="2">
        <v>486</v>
      </c>
      <c r="F48" s="1" t="s">
        <v>437</v>
      </c>
      <c r="G48" s="4">
        <v>0</v>
      </c>
      <c r="H48" s="4">
        <v>0</v>
      </c>
      <c r="I48" s="4">
        <v>18000000</v>
      </c>
      <c r="J48" s="4">
        <v>18000000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18000000</v>
      </c>
      <c r="R48" s="4">
        <v>18000000</v>
      </c>
    </row>
    <row r="49" spans="2:18">
      <c r="B49" s="802"/>
      <c r="C49" s="308" t="s">
        <v>643</v>
      </c>
      <c r="D49" s="311"/>
      <c r="E49" s="311"/>
      <c r="F49" s="592" t="s">
        <v>672</v>
      </c>
      <c r="G49" s="102">
        <f t="shared" ref="G49:H51" si="0">SUM(G50)</f>
        <v>2000000</v>
      </c>
      <c r="H49" s="102">
        <f t="shared" si="0"/>
        <v>2000000</v>
      </c>
      <c r="I49" s="102">
        <v>0</v>
      </c>
      <c r="J49" s="102">
        <v>0</v>
      </c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f t="shared" ref="Q49:R51" si="1">SUM(Q50)</f>
        <v>2000000</v>
      </c>
      <c r="R49" s="102">
        <f t="shared" si="1"/>
        <v>2000000</v>
      </c>
    </row>
    <row r="50" spans="2:18" ht="30">
      <c r="B50" s="802"/>
      <c r="C50" s="150"/>
      <c r="D50" s="33" t="s">
        <v>984</v>
      </c>
      <c r="E50" s="33"/>
      <c r="F50" s="36" t="s">
        <v>985</v>
      </c>
      <c r="G50" s="34">
        <f t="shared" si="0"/>
        <v>2000000</v>
      </c>
      <c r="H50" s="34">
        <f t="shared" si="0"/>
        <v>2000000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f t="shared" si="1"/>
        <v>2000000</v>
      </c>
      <c r="R50" s="34">
        <f t="shared" si="1"/>
        <v>2000000</v>
      </c>
    </row>
    <row r="51" spans="2:18">
      <c r="B51" s="802"/>
      <c r="C51" s="162"/>
      <c r="D51" s="99">
        <v>42</v>
      </c>
      <c r="E51" s="99"/>
      <c r="F51" s="99" t="s">
        <v>394</v>
      </c>
      <c r="G51" s="103">
        <f t="shared" si="0"/>
        <v>2000000</v>
      </c>
      <c r="H51" s="103">
        <f t="shared" si="0"/>
        <v>2000000</v>
      </c>
      <c r="I51" s="103">
        <v>0</v>
      </c>
      <c r="J51" s="103">
        <v>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f t="shared" si="1"/>
        <v>2000000</v>
      </c>
      <c r="R51" s="103">
        <f t="shared" si="1"/>
        <v>2000000</v>
      </c>
    </row>
    <row r="52" spans="2:18" ht="15.75" thickBot="1">
      <c r="B52" s="802"/>
      <c r="C52" s="166"/>
      <c r="D52" s="2"/>
      <c r="E52" s="2">
        <v>426</v>
      </c>
      <c r="F52" s="1" t="s">
        <v>405</v>
      </c>
      <c r="G52" s="4">
        <v>2000000</v>
      </c>
      <c r="H52" s="4">
        <v>2000000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2000000</v>
      </c>
      <c r="R52" s="4">
        <v>2000000</v>
      </c>
    </row>
    <row r="53" spans="2:18" ht="15.75" thickBot="1">
      <c r="B53" s="802"/>
      <c r="C53" s="800" t="s">
        <v>604</v>
      </c>
      <c r="D53" s="801"/>
      <c r="E53" s="766" t="s">
        <v>986</v>
      </c>
      <c r="F53" s="801"/>
      <c r="G53" s="193">
        <f>SUM(G49+G29)</f>
        <v>184741000</v>
      </c>
      <c r="H53" s="164">
        <f>SUM(H49+H29)</f>
        <v>190691000</v>
      </c>
      <c r="I53" s="164">
        <f>SUM(I49+I29)</f>
        <v>75000000</v>
      </c>
      <c r="J53" s="164">
        <f>SUM(J49+J29)</f>
        <v>75000000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4">
        <f>SUM(Q49+Q29)</f>
        <v>259741000</v>
      </c>
      <c r="R53" s="165">
        <f>SUM(R49+R29)</f>
        <v>265691000</v>
      </c>
    </row>
  </sheetData>
  <mergeCells count="15">
    <mergeCell ref="C53:D53"/>
    <mergeCell ref="E53:F53"/>
    <mergeCell ref="B7:B5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B2:Y49"/>
  <sheetViews>
    <sheetView workbookViewId="0">
      <selection activeCell="D11" sqref="D11"/>
    </sheetView>
  </sheetViews>
  <sheetFormatPr defaultRowHeight="15"/>
  <cols>
    <col min="2" max="2" width="11" customWidth="1"/>
    <col min="3" max="3" width="15" customWidth="1"/>
    <col min="4" max="4" width="14.28515625" customWidth="1"/>
    <col min="5" max="5" width="21.42578125" customWidth="1"/>
    <col min="6" max="6" width="35.42578125" customWidth="1"/>
    <col min="7" max="7" width="14.85546875" customWidth="1"/>
    <col min="8" max="8" width="13.5703125" customWidth="1"/>
    <col min="9" max="9" width="15.5703125" customWidth="1"/>
    <col min="10" max="10" width="14.28515625" customWidth="1"/>
    <col min="11" max="12" width="15.5703125" customWidth="1"/>
    <col min="13" max="13" width="15.28515625" customWidth="1"/>
    <col min="14" max="14" width="13.7109375" customWidth="1"/>
    <col min="15" max="15" width="14.7109375" customWidth="1"/>
    <col min="16" max="16" width="15" customWidth="1"/>
    <col min="17" max="17" width="14.85546875" customWidth="1"/>
    <col min="18" max="18" width="15.42578125" customWidth="1"/>
  </cols>
  <sheetData>
    <row r="2" spans="2:25" ht="15" customHeight="1">
      <c r="B2" s="603" t="s">
        <v>987</v>
      </c>
      <c r="C2" s="641"/>
      <c r="D2" s="641"/>
      <c r="E2" s="604"/>
    </row>
    <row r="3" spans="2:25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25" ht="36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25">
      <c r="B5" s="700"/>
      <c r="C5" s="700"/>
      <c r="D5" s="700"/>
      <c r="E5" s="700"/>
      <c r="F5" s="703"/>
      <c r="G5" s="307" t="s">
        <v>356</v>
      </c>
      <c r="H5" s="307" t="s">
        <v>444</v>
      </c>
      <c r="I5" s="307" t="s">
        <v>358</v>
      </c>
      <c r="J5" s="307" t="s">
        <v>444</v>
      </c>
      <c r="K5" s="307" t="s">
        <v>356</v>
      </c>
      <c r="L5" s="307" t="s">
        <v>444</v>
      </c>
      <c r="M5" s="307" t="s">
        <v>356</v>
      </c>
      <c r="N5" s="307" t="s">
        <v>444</v>
      </c>
      <c r="O5" s="307" t="s">
        <v>356</v>
      </c>
      <c r="P5" s="307" t="s">
        <v>444</v>
      </c>
      <c r="Q5" s="307" t="s">
        <v>356</v>
      </c>
      <c r="R5" s="307" t="s">
        <v>444</v>
      </c>
    </row>
    <row r="6" spans="2:25" ht="15.75" thickBot="1">
      <c r="B6" s="311">
        <v>5004</v>
      </c>
      <c r="C6" s="805" t="s">
        <v>987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25">
      <c r="B7" s="804"/>
      <c r="C7" s="140">
        <v>2</v>
      </c>
      <c r="D7" s="230"/>
      <c r="E7" s="305"/>
      <c r="F7" s="230" t="s">
        <v>988</v>
      </c>
      <c r="G7" s="330">
        <f>SUM(G8)</f>
        <v>149446000</v>
      </c>
      <c r="H7" s="330">
        <f>SUM(H8)</f>
        <v>150394000</v>
      </c>
      <c r="I7" s="331">
        <f>SUM(I8)</f>
        <v>50000</v>
      </c>
      <c r="J7" s="331">
        <f>SUM(J8)</f>
        <v>50000</v>
      </c>
      <c r="K7" s="330">
        <v>0</v>
      </c>
      <c r="L7" s="330">
        <v>0</v>
      </c>
      <c r="M7" s="330">
        <v>0</v>
      </c>
      <c r="N7" s="330">
        <v>0</v>
      </c>
      <c r="O7" s="330">
        <v>0</v>
      </c>
      <c r="P7" s="331">
        <v>0</v>
      </c>
      <c r="Q7" s="330">
        <f>SUM(Q8)</f>
        <v>149496000</v>
      </c>
      <c r="R7" s="332">
        <f>SUM(R8)</f>
        <v>150444000</v>
      </c>
      <c r="T7" s="29"/>
      <c r="U7" s="29"/>
      <c r="V7" s="29"/>
      <c r="W7" s="29"/>
      <c r="X7" s="29"/>
      <c r="Y7" s="29"/>
    </row>
    <row r="8" spans="2:25">
      <c r="B8" s="804"/>
      <c r="C8" s="166"/>
      <c r="D8" s="2">
        <v>20</v>
      </c>
      <c r="E8" s="1"/>
      <c r="F8" s="1" t="s">
        <v>988</v>
      </c>
      <c r="G8" s="326">
        <v>149446000</v>
      </c>
      <c r="H8" s="326">
        <v>150394000</v>
      </c>
      <c r="I8" s="327">
        <v>50000</v>
      </c>
      <c r="J8" s="327">
        <v>50000</v>
      </c>
      <c r="K8" s="326">
        <v>0</v>
      </c>
      <c r="L8" s="326">
        <v>0</v>
      </c>
      <c r="M8" s="326">
        <v>0</v>
      </c>
      <c r="N8" s="326">
        <v>0</v>
      </c>
      <c r="O8" s="326">
        <v>0</v>
      </c>
      <c r="P8" s="327">
        <v>0</v>
      </c>
      <c r="Q8" s="326">
        <v>149496000</v>
      </c>
      <c r="R8" s="333">
        <v>150444000</v>
      </c>
      <c r="T8" s="29"/>
      <c r="U8" s="29"/>
      <c r="V8" s="29"/>
      <c r="W8" s="29"/>
      <c r="X8" s="29"/>
      <c r="Y8" s="29"/>
    </row>
    <row r="9" spans="2:25" ht="30">
      <c r="B9" s="804"/>
      <c r="C9" s="150" t="s">
        <v>640</v>
      </c>
      <c r="D9" s="33"/>
      <c r="E9" s="36"/>
      <c r="F9" s="36" t="s">
        <v>669</v>
      </c>
      <c r="G9" s="328">
        <f>SUM(G10)</f>
        <v>2400000</v>
      </c>
      <c r="H9" s="328">
        <f>SUM(H10)</f>
        <v>355000</v>
      </c>
      <c r="I9" s="329">
        <v>0</v>
      </c>
      <c r="J9" s="329">
        <v>0</v>
      </c>
      <c r="K9" s="328">
        <v>0</v>
      </c>
      <c r="L9" s="328">
        <v>0</v>
      </c>
      <c r="M9" s="328">
        <v>0</v>
      </c>
      <c r="N9" s="328">
        <v>0</v>
      </c>
      <c r="O9" s="328">
        <v>0</v>
      </c>
      <c r="P9" s="329">
        <v>0</v>
      </c>
      <c r="Q9" s="328">
        <f>SUM(Q10)</f>
        <v>240000</v>
      </c>
      <c r="R9" s="334">
        <f>SUM(R10)</f>
        <v>355000</v>
      </c>
      <c r="T9" s="29"/>
      <c r="U9" s="29"/>
      <c r="V9" s="29"/>
      <c r="W9" s="29"/>
      <c r="X9" s="29"/>
      <c r="Y9" s="29"/>
    </row>
    <row r="10" spans="2:25" ht="30.75" thickBot="1">
      <c r="B10" s="804"/>
      <c r="C10" s="167"/>
      <c r="D10" s="106" t="s">
        <v>641</v>
      </c>
      <c r="E10" s="104"/>
      <c r="F10" s="231" t="s">
        <v>670</v>
      </c>
      <c r="G10" s="335">
        <v>2400000</v>
      </c>
      <c r="H10" s="335">
        <v>355000</v>
      </c>
      <c r="I10" s="335">
        <v>0</v>
      </c>
      <c r="J10" s="335">
        <v>0</v>
      </c>
      <c r="K10" s="335">
        <v>0</v>
      </c>
      <c r="L10" s="335">
        <v>0</v>
      </c>
      <c r="M10" s="335">
        <v>0</v>
      </c>
      <c r="N10" s="335">
        <v>0</v>
      </c>
      <c r="O10" s="335">
        <v>0</v>
      </c>
      <c r="P10" s="335">
        <v>0</v>
      </c>
      <c r="Q10" s="335">
        <v>240000</v>
      </c>
      <c r="R10" s="336">
        <v>355000</v>
      </c>
      <c r="T10" s="29"/>
      <c r="U10" s="29"/>
      <c r="V10" s="29"/>
      <c r="W10" s="29"/>
      <c r="X10" s="29"/>
      <c r="Y10" s="29"/>
    </row>
    <row r="11" spans="2:25">
      <c r="B11" s="804"/>
      <c r="C11" s="255"/>
      <c r="D11" s="675">
        <v>40</v>
      </c>
      <c r="E11" s="233"/>
      <c r="F11" s="232" t="s">
        <v>391</v>
      </c>
      <c r="G11" s="339">
        <f>SUM(G12:G13)</f>
        <v>134101000</v>
      </c>
      <c r="H11" s="339">
        <f>SUM(H12:H13)</f>
        <v>135164000</v>
      </c>
      <c r="I11" s="339">
        <v>0</v>
      </c>
      <c r="J11" s="339">
        <v>0</v>
      </c>
      <c r="K11" s="339">
        <v>0</v>
      </c>
      <c r="L11" s="339">
        <v>0</v>
      </c>
      <c r="M11" s="339">
        <v>0</v>
      </c>
      <c r="N11" s="234">
        <v>0</v>
      </c>
      <c r="O11" s="234">
        <v>0</v>
      </c>
      <c r="P11" s="234">
        <v>0</v>
      </c>
      <c r="Q11" s="234">
        <f>SUM(Q12:Q13)</f>
        <v>134101000</v>
      </c>
      <c r="R11" s="235">
        <f>SUM(R12:R13)</f>
        <v>135164000</v>
      </c>
      <c r="T11" s="29"/>
    </row>
    <row r="12" spans="2:25">
      <c r="B12" s="804"/>
      <c r="C12" s="674"/>
      <c r="D12" s="1"/>
      <c r="E12" s="166">
        <v>401</v>
      </c>
      <c r="F12" s="1" t="s">
        <v>399</v>
      </c>
      <c r="G12" s="337">
        <v>98117000</v>
      </c>
      <c r="H12" s="337">
        <v>98552000</v>
      </c>
      <c r="I12" s="337">
        <v>0</v>
      </c>
      <c r="J12" s="337">
        <v>0</v>
      </c>
      <c r="K12" s="337">
        <v>0</v>
      </c>
      <c r="L12" s="337">
        <v>0</v>
      </c>
      <c r="M12" s="337">
        <v>0</v>
      </c>
      <c r="N12" s="35">
        <v>0</v>
      </c>
      <c r="O12" s="35">
        <v>0</v>
      </c>
      <c r="P12" s="35">
        <v>0</v>
      </c>
      <c r="Q12" s="35">
        <v>98117000</v>
      </c>
      <c r="R12" s="340">
        <v>98552000</v>
      </c>
      <c r="T12" s="29"/>
    </row>
    <row r="13" spans="2:25" ht="15" customHeight="1">
      <c r="B13" s="804"/>
      <c r="C13" s="166"/>
      <c r="E13" s="2">
        <v>402</v>
      </c>
      <c r="F13" s="1" t="s">
        <v>361</v>
      </c>
      <c r="G13" s="7">
        <v>35984000</v>
      </c>
      <c r="H13" s="7">
        <v>36612000</v>
      </c>
      <c r="I13" s="7">
        <v>0</v>
      </c>
      <c r="J13" s="7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35984000</v>
      </c>
      <c r="R13" s="109">
        <v>36612000</v>
      </c>
    </row>
    <row r="14" spans="2:25">
      <c r="B14" s="804"/>
      <c r="C14" s="162"/>
      <c r="D14" s="99">
        <v>42</v>
      </c>
      <c r="E14" s="98"/>
      <c r="F14" s="99" t="s">
        <v>394</v>
      </c>
      <c r="G14" s="338">
        <f>SUM(G15:G20)</f>
        <v>14360000</v>
      </c>
      <c r="H14" s="338">
        <f>SUM(H15:H20)</f>
        <v>14360000</v>
      </c>
      <c r="I14" s="338">
        <f>SUM(I15:I20)</f>
        <v>50000</v>
      </c>
      <c r="J14" s="338">
        <f>SUM(J15:J20)</f>
        <v>50000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f>SUM(Q15:Q20)</f>
        <v>14410000</v>
      </c>
      <c r="R14" s="108">
        <f>SUM(R15:R20)</f>
        <v>14410000</v>
      </c>
    </row>
    <row r="15" spans="2:25">
      <c r="B15" s="804"/>
      <c r="C15" s="166"/>
      <c r="D15" s="1"/>
      <c r="E15" s="2">
        <v>420</v>
      </c>
      <c r="F15" s="1" t="s">
        <v>400</v>
      </c>
      <c r="G15" s="7">
        <v>430000</v>
      </c>
      <c r="H15" s="7">
        <v>570000</v>
      </c>
      <c r="I15" s="7">
        <v>0</v>
      </c>
      <c r="J15" s="7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430000</v>
      </c>
      <c r="R15" s="109">
        <v>570000</v>
      </c>
    </row>
    <row r="16" spans="2:25" ht="30.75" customHeight="1">
      <c r="B16" s="804"/>
      <c r="C16" s="166"/>
      <c r="D16" s="1"/>
      <c r="E16" s="2">
        <v>421</v>
      </c>
      <c r="F16" s="14" t="s">
        <v>401</v>
      </c>
      <c r="G16" s="7">
        <v>9620000</v>
      </c>
      <c r="H16" s="7">
        <v>9620000</v>
      </c>
      <c r="I16" s="7">
        <v>0</v>
      </c>
      <c r="J16" s="7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9620000</v>
      </c>
      <c r="R16" s="109">
        <v>9620000</v>
      </c>
    </row>
    <row r="17" spans="2:18">
      <c r="B17" s="804"/>
      <c r="C17" s="166"/>
      <c r="D17" s="1"/>
      <c r="E17" s="2">
        <v>423</v>
      </c>
      <c r="F17" s="1" t="s">
        <v>402</v>
      </c>
      <c r="G17" s="4">
        <v>755000</v>
      </c>
      <c r="H17" s="4">
        <v>755000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755000</v>
      </c>
      <c r="R17" s="109">
        <v>755000</v>
      </c>
    </row>
    <row r="18" spans="2:18">
      <c r="B18" s="804"/>
      <c r="C18" s="166"/>
      <c r="D18" s="1"/>
      <c r="E18" s="2">
        <v>424</v>
      </c>
      <c r="F18" s="1" t="s">
        <v>403</v>
      </c>
      <c r="G18" s="4">
        <v>1790000</v>
      </c>
      <c r="H18" s="4">
        <v>1690000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1790000</v>
      </c>
      <c r="R18" s="109">
        <v>1690000</v>
      </c>
    </row>
    <row r="19" spans="2:18">
      <c r="B19" s="804"/>
      <c r="C19" s="166"/>
      <c r="D19" s="1"/>
      <c r="E19" s="2">
        <v>425</v>
      </c>
      <c r="F19" s="1" t="s">
        <v>404</v>
      </c>
      <c r="G19" s="4">
        <v>1415000</v>
      </c>
      <c r="H19" s="4">
        <v>1400000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1415000</v>
      </c>
      <c r="R19" s="109">
        <v>1400000</v>
      </c>
    </row>
    <row r="20" spans="2:18">
      <c r="B20" s="804"/>
      <c r="C20" s="166"/>
      <c r="D20" s="1"/>
      <c r="E20" s="2">
        <v>426</v>
      </c>
      <c r="F20" s="1" t="s">
        <v>405</v>
      </c>
      <c r="G20" s="4">
        <v>350000</v>
      </c>
      <c r="H20" s="4">
        <v>325000</v>
      </c>
      <c r="I20" s="4">
        <v>50000</v>
      </c>
      <c r="J20" s="4">
        <v>50000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400000</v>
      </c>
      <c r="R20" s="109">
        <v>375000</v>
      </c>
    </row>
    <row r="21" spans="2:18">
      <c r="B21" s="804"/>
      <c r="C21" s="162"/>
      <c r="D21" s="99">
        <v>46</v>
      </c>
      <c r="E21" s="98"/>
      <c r="F21" s="99" t="s">
        <v>396</v>
      </c>
      <c r="G21" s="103">
        <f>SUM(G22)</f>
        <v>625000</v>
      </c>
      <c r="H21" s="103">
        <f>SUM(H22)</f>
        <v>625000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SUM(Q22)</f>
        <v>625000</v>
      </c>
      <c r="R21" s="108">
        <f>SUM(R22)</f>
        <v>625000</v>
      </c>
    </row>
    <row r="22" spans="2:18">
      <c r="B22" s="804"/>
      <c r="C22" s="166"/>
      <c r="E22" s="2">
        <v>464</v>
      </c>
      <c r="F22" s="1" t="s">
        <v>423</v>
      </c>
      <c r="G22" s="4">
        <v>625000</v>
      </c>
      <c r="H22" s="4">
        <v>625000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625000</v>
      </c>
      <c r="R22" s="109">
        <v>625000</v>
      </c>
    </row>
    <row r="23" spans="2:18">
      <c r="B23" s="804"/>
      <c r="C23" s="162"/>
      <c r="D23" s="99">
        <v>48</v>
      </c>
      <c r="E23" s="98"/>
      <c r="F23" s="99" t="s">
        <v>430</v>
      </c>
      <c r="G23" s="103">
        <f>SUM(G24:G25)</f>
        <v>600000</v>
      </c>
      <c r="H23" s="103">
        <f>SUM(H24:H25)</f>
        <v>600000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600000</v>
      </c>
      <c r="R23" s="108">
        <f>SUM(R24:R25)</f>
        <v>600000</v>
      </c>
    </row>
    <row r="24" spans="2:18">
      <c r="B24" s="804"/>
      <c r="C24" s="166"/>
      <c r="D24" s="2"/>
      <c r="E24" s="2">
        <v>480</v>
      </c>
      <c r="F24" s="1" t="s">
        <v>431</v>
      </c>
      <c r="G24" s="4">
        <v>300000</v>
      </c>
      <c r="H24" s="4">
        <v>300000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300000</v>
      </c>
      <c r="R24" s="109">
        <v>300000</v>
      </c>
    </row>
    <row r="25" spans="2:18" ht="15.75" thickBot="1">
      <c r="B25" s="804"/>
      <c r="C25" s="167"/>
      <c r="D25" s="106"/>
      <c r="E25" s="106">
        <v>485</v>
      </c>
      <c r="F25" s="104" t="s">
        <v>436</v>
      </c>
      <c r="G25" s="110">
        <v>300000</v>
      </c>
      <c r="H25" s="110">
        <v>300000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300000</v>
      </c>
      <c r="R25" s="111">
        <v>300000</v>
      </c>
    </row>
    <row r="26" spans="2:18">
      <c r="B26" s="804"/>
      <c r="C26" s="169">
        <v>2</v>
      </c>
      <c r="D26" s="170"/>
      <c r="E26" s="319"/>
      <c r="F26" s="170" t="s">
        <v>989</v>
      </c>
      <c r="G26" s="172">
        <f>SUM(G27)</f>
        <v>149446000</v>
      </c>
      <c r="H26" s="172">
        <f>SUM(H27)</f>
        <v>150394000</v>
      </c>
      <c r="I26" s="172">
        <f>SUM(I27)</f>
        <v>50000</v>
      </c>
      <c r="J26" s="172">
        <f>SUM(J27)</f>
        <v>50000</v>
      </c>
      <c r="K26" s="172">
        <v>0</v>
      </c>
      <c r="L26" s="172">
        <v>0</v>
      </c>
      <c r="M26" s="172">
        <v>0</v>
      </c>
      <c r="N26" s="172">
        <v>0</v>
      </c>
      <c r="O26" s="172">
        <v>0</v>
      </c>
      <c r="P26" s="172">
        <v>0</v>
      </c>
      <c r="Q26" s="172">
        <f>SUM(Q27)</f>
        <v>149496000</v>
      </c>
      <c r="R26" s="172">
        <f>SUM(R27)</f>
        <v>150444000</v>
      </c>
    </row>
    <row r="27" spans="2:18">
      <c r="B27" s="804"/>
      <c r="C27" s="150"/>
      <c r="D27" s="33">
        <v>20</v>
      </c>
      <c r="E27" s="67"/>
      <c r="F27" s="33" t="s">
        <v>990</v>
      </c>
      <c r="G27" s="34">
        <f>SUM(G28+G31+G38+G40)</f>
        <v>149446000</v>
      </c>
      <c r="H27" s="34">
        <f>SUM(H28+H31+H38+H40)</f>
        <v>150394000</v>
      </c>
      <c r="I27" s="34">
        <f>SUM(I28+I31+I38+I40)</f>
        <v>50000</v>
      </c>
      <c r="J27" s="34">
        <f>SUM(J28+J31+J38+J40)</f>
        <v>50000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f>SUM(Q28+Q31+Q38+Q40)</f>
        <v>149496000</v>
      </c>
      <c r="R27" s="34">
        <f>SUM(R28+R31+R38+R40)</f>
        <v>150444000</v>
      </c>
    </row>
    <row r="28" spans="2:18">
      <c r="B28" s="804"/>
      <c r="C28" s="162"/>
      <c r="D28" s="99">
        <v>40</v>
      </c>
      <c r="E28" s="98"/>
      <c r="F28" s="99" t="s">
        <v>991</v>
      </c>
      <c r="G28" s="103">
        <f>SUM(G29:G30)</f>
        <v>134101000</v>
      </c>
      <c r="H28" s="103">
        <f>SUM(H29:H30)</f>
        <v>135164000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SUM(Q29:Q30)</f>
        <v>134101000</v>
      </c>
      <c r="R28" s="103">
        <f>SUM(R29:R30)</f>
        <v>135164000</v>
      </c>
    </row>
    <row r="29" spans="2:18">
      <c r="B29" s="804"/>
      <c r="C29" s="166"/>
      <c r="D29" s="1"/>
      <c r="E29" s="2">
        <v>401</v>
      </c>
      <c r="F29" s="1" t="s">
        <v>399</v>
      </c>
      <c r="G29" s="4">
        <v>98117000</v>
      </c>
      <c r="H29" s="4">
        <v>98552000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98117000</v>
      </c>
      <c r="R29" s="4">
        <v>98552000</v>
      </c>
    </row>
    <row r="30" spans="2:18">
      <c r="B30" s="804"/>
      <c r="C30" s="166"/>
      <c r="E30" s="312">
        <v>402</v>
      </c>
      <c r="F30" s="1" t="s">
        <v>958</v>
      </c>
      <c r="G30" s="4">
        <v>35984000</v>
      </c>
      <c r="H30" s="4">
        <v>36612000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35984000</v>
      </c>
      <c r="R30" s="4">
        <v>36612000</v>
      </c>
    </row>
    <row r="31" spans="2:18">
      <c r="B31" s="804"/>
      <c r="C31" s="162"/>
      <c r="D31" s="99">
        <v>42</v>
      </c>
      <c r="E31" s="99" t="s">
        <v>828</v>
      </c>
      <c r="F31" s="99" t="s">
        <v>898</v>
      </c>
      <c r="G31" s="103">
        <f>SUM(G32:G37)</f>
        <v>14120000</v>
      </c>
      <c r="H31" s="103">
        <f>SUM(H32:H37)</f>
        <v>14005000</v>
      </c>
      <c r="I31" s="103">
        <f>SUM(I32:I37)</f>
        <v>50000</v>
      </c>
      <c r="J31" s="103">
        <f>SUM(J32:J37)</f>
        <v>50000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14170000</v>
      </c>
      <c r="R31" s="103">
        <f>SUM(R32:R37)</f>
        <v>14055000</v>
      </c>
    </row>
    <row r="32" spans="2:18">
      <c r="B32" s="804"/>
      <c r="C32" s="166"/>
      <c r="D32" s="1"/>
      <c r="E32" s="2">
        <v>420</v>
      </c>
      <c r="F32" s="1" t="s">
        <v>400</v>
      </c>
      <c r="G32" s="4">
        <v>350000</v>
      </c>
      <c r="H32" s="4">
        <v>390000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350000</v>
      </c>
      <c r="R32" s="4">
        <v>390000</v>
      </c>
    </row>
    <row r="33" spans="2:18" ht="30">
      <c r="B33" s="804"/>
      <c r="C33" s="166"/>
      <c r="D33" s="1"/>
      <c r="E33" s="2">
        <v>421</v>
      </c>
      <c r="F33" s="14" t="s">
        <v>401</v>
      </c>
      <c r="G33" s="4">
        <v>9620000</v>
      </c>
      <c r="H33" s="4">
        <v>9620000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9620000</v>
      </c>
      <c r="R33" s="4">
        <v>9620000</v>
      </c>
    </row>
    <row r="34" spans="2:18">
      <c r="B34" s="804"/>
      <c r="C34" s="166"/>
      <c r="D34" s="1"/>
      <c r="E34" s="2">
        <v>423</v>
      </c>
      <c r="F34" s="1" t="s">
        <v>402</v>
      </c>
      <c r="G34" s="4">
        <v>635000</v>
      </c>
      <c r="H34" s="4">
        <v>635000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635000</v>
      </c>
      <c r="R34" s="4">
        <v>635000</v>
      </c>
    </row>
    <row r="35" spans="2:18">
      <c r="B35" s="804"/>
      <c r="C35" s="166"/>
      <c r="D35" s="1"/>
      <c r="E35" s="2">
        <v>424</v>
      </c>
      <c r="F35" s="1" t="s">
        <v>403</v>
      </c>
      <c r="G35" s="4">
        <v>1790000</v>
      </c>
      <c r="H35" s="4">
        <v>1690000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1790000</v>
      </c>
      <c r="R35" s="4">
        <v>1690000</v>
      </c>
    </row>
    <row r="36" spans="2:18">
      <c r="B36" s="804"/>
      <c r="C36" s="166"/>
      <c r="D36" s="1"/>
      <c r="E36" s="2">
        <v>425</v>
      </c>
      <c r="F36" s="1" t="s">
        <v>404</v>
      </c>
      <c r="G36" s="4">
        <v>1415000</v>
      </c>
      <c r="H36" s="4">
        <v>1400000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1415000</v>
      </c>
      <c r="R36" s="4">
        <v>1400000</v>
      </c>
    </row>
    <row r="37" spans="2:18">
      <c r="B37" s="804"/>
      <c r="C37" s="166"/>
      <c r="E37" s="2">
        <v>426</v>
      </c>
      <c r="F37" s="1" t="s">
        <v>405</v>
      </c>
      <c r="G37" s="4">
        <v>310000</v>
      </c>
      <c r="H37" s="4">
        <v>270000</v>
      </c>
      <c r="I37" s="4">
        <v>50000</v>
      </c>
      <c r="J37" s="4">
        <v>50000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360000</v>
      </c>
      <c r="R37" s="4">
        <v>320000</v>
      </c>
    </row>
    <row r="38" spans="2:18">
      <c r="B38" s="804"/>
      <c r="C38" s="162"/>
      <c r="D38" s="99">
        <v>46</v>
      </c>
      <c r="E38" s="98"/>
      <c r="F38" s="99" t="s">
        <v>396</v>
      </c>
      <c r="G38" s="103">
        <f>SUM(G39)</f>
        <v>625000</v>
      </c>
      <c r="H38" s="103">
        <f>SUM(H39)</f>
        <v>625000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SUM(Q39)</f>
        <v>625000</v>
      </c>
      <c r="R38" s="103">
        <f>SUM(R39)</f>
        <v>625000</v>
      </c>
    </row>
    <row r="39" spans="2:18">
      <c r="B39" s="804"/>
      <c r="C39" s="166"/>
      <c r="E39" s="2">
        <v>464</v>
      </c>
      <c r="F39" s="1" t="s">
        <v>423</v>
      </c>
      <c r="G39" s="4">
        <v>625000</v>
      </c>
      <c r="H39" s="4">
        <v>625000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625000</v>
      </c>
      <c r="R39" s="4">
        <v>625000</v>
      </c>
    </row>
    <row r="40" spans="2:18">
      <c r="B40" s="804"/>
      <c r="C40" s="162"/>
      <c r="D40" s="99">
        <v>48</v>
      </c>
      <c r="E40" s="98"/>
      <c r="F40" s="99" t="s">
        <v>430</v>
      </c>
      <c r="G40" s="103">
        <f>SUM(G41:G42)</f>
        <v>600000</v>
      </c>
      <c r="H40" s="103">
        <f>SUM(H41:H42)</f>
        <v>600000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SUM(Q41:Q42)</f>
        <v>600000</v>
      </c>
      <c r="R40" s="103">
        <f>SUM(R41:R42)</f>
        <v>600000</v>
      </c>
    </row>
    <row r="41" spans="2:18">
      <c r="B41" s="804"/>
      <c r="C41" s="166"/>
      <c r="D41" s="1"/>
      <c r="E41" s="2">
        <v>480</v>
      </c>
      <c r="F41" s="1" t="s">
        <v>431</v>
      </c>
      <c r="G41" s="4">
        <v>300000</v>
      </c>
      <c r="H41" s="4">
        <v>300000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300000</v>
      </c>
      <c r="R41" s="4">
        <v>300000</v>
      </c>
    </row>
    <row r="42" spans="2:18">
      <c r="B42" s="804"/>
      <c r="C42" s="166"/>
      <c r="D42" s="1"/>
      <c r="E42" s="2">
        <v>485</v>
      </c>
      <c r="F42" s="1" t="s">
        <v>436</v>
      </c>
      <c r="G42" s="4">
        <v>300000</v>
      </c>
      <c r="H42" s="4">
        <v>300000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300000</v>
      </c>
      <c r="R42" s="4">
        <v>300000</v>
      </c>
    </row>
    <row r="43" spans="2:18" ht="48.75" customHeight="1">
      <c r="B43" s="804"/>
      <c r="C43" s="308" t="s">
        <v>640</v>
      </c>
      <c r="D43" s="311"/>
      <c r="E43" s="310"/>
      <c r="F43" s="590" t="s">
        <v>669</v>
      </c>
      <c r="G43" s="102">
        <f>SUM(G44)</f>
        <v>240000</v>
      </c>
      <c r="H43" s="102">
        <f>SUM(H44)</f>
        <v>355000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f>SUM(Q44)</f>
        <v>240000</v>
      </c>
      <c r="R43" s="102">
        <f>SUM(R44)</f>
        <v>355000</v>
      </c>
    </row>
    <row r="44" spans="2:18" ht="30">
      <c r="B44" s="804"/>
      <c r="C44" s="150"/>
      <c r="D44" s="36" t="s">
        <v>993</v>
      </c>
      <c r="E44" s="67"/>
      <c r="F44" s="36" t="s">
        <v>670</v>
      </c>
      <c r="G44" s="34">
        <f>SUM(G46:G48)</f>
        <v>240000</v>
      </c>
      <c r="H44" s="34">
        <f>SUM(H45)</f>
        <v>355000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f>SUM(Q45)</f>
        <v>240000</v>
      </c>
      <c r="R44" s="34">
        <f>SUM(R45)</f>
        <v>355000</v>
      </c>
    </row>
    <row r="45" spans="2:18">
      <c r="B45" s="804"/>
      <c r="C45" s="162"/>
      <c r="D45" s="99">
        <v>42</v>
      </c>
      <c r="E45" s="96"/>
      <c r="F45" s="99" t="s">
        <v>898</v>
      </c>
      <c r="G45" s="103">
        <f>SUM(G46:G48)</f>
        <v>240000</v>
      </c>
      <c r="H45" s="103">
        <f>SUM(H46:H48)</f>
        <v>355000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SUM(Q46:Q48)</f>
        <v>240000</v>
      </c>
      <c r="R45" s="103">
        <f>SUM(R46:R48)</f>
        <v>355000</v>
      </c>
    </row>
    <row r="46" spans="2:18">
      <c r="B46" s="804"/>
      <c r="C46" s="166"/>
      <c r="D46" s="1"/>
      <c r="E46" s="2">
        <v>420</v>
      </c>
      <c r="F46" s="1" t="s">
        <v>400</v>
      </c>
      <c r="G46" s="4">
        <v>80000</v>
      </c>
      <c r="H46" s="4">
        <v>180000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80000</v>
      </c>
      <c r="R46" s="4">
        <v>180000</v>
      </c>
    </row>
    <row r="47" spans="2:18">
      <c r="B47" s="804"/>
      <c r="C47" s="166"/>
      <c r="D47" s="1"/>
      <c r="E47" s="2">
        <v>423</v>
      </c>
      <c r="F47" s="1" t="s">
        <v>402</v>
      </c>
      <c r="G47" s="4">
        <v>120000</v>
      </c>
      <c r="H47" s="4">
        <v>120000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120000</v>
      </c>
      <c r="R47" s="4">
        <v>120000</v>
      </c>
    </row>
    <row r="48" spans="2:18" ht="15.75" thickBot="1">
      <c r="B48" s="804"/>
      <c r="C48" s="166"/>
      <c r="D48" s="1"/>
      <c r="E48" s="2">
        <v>426</v>
      </c>
      <c r="F48" s="1" t="s">
        <v>405</v>
      </c>
      <c r="G48" s="4">
        <v>40000</v>
      </c>
      <c r="H48" s="4">
        <v>55000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40000</v>
      </c>
      <c r="R48" s="4">
        <v>55000</v>
      </c>
    </row>
    <row r="49" spans="2:18" ht="15.75" thickBot="1">
      <c r="B49" s="804"/>
      <c r="C49" s="800" t="s">
        <v>604</v>
      </c>
      <c r="D49" s="806"/>
      <c r="E49" s="766" t="s">
        <v>994</v>
      </c>
      <c r="F49" s="801"/>
      <c r="G49" s="193">
        <f>SUM(G43+G26)</f>
        <v>149686000</v>
      </c>
      <c r="H49" s="164">
        <f>SUM(H43+H26)</f>
        <v>150749000</v>
      </c>
      <c r="I49" s="164">
        <f>SUM(I43+I26)</f>
        <v>50000</v>
      </c>
      <c r="J49" s="164">
        <f>SUM(J43+J26)</f>
        <v>50000</v>
      </c>
      <c r="K49" s="164">
        <v>0</v>
      </c>
      <c r="L49" s="164">
        <v>0</v>
      </c>
      <c r="M49" s="164">
        <v>0</v>
      </c>
      <c r="N49" s="164">
        <v>0</v>
      </c>
      <c r="O49" s="164">
        <v>0</v>
      </c>
      <c r="P49" s="164">
        <v>0</v>
      </c>
      <c r="Q49" s="164">
        <f>SUM(Q43+Q26)</f>
        <v>149736000</v>
      </c>
      <c r="R49" s="165">
        <f>SUM(R43+R26)</f>
        <v>150799000</v>
      </c>
    </row>
  </sheetData>
  <mergeCells count="15">
    <mergeCell ref="C49:D49"/>
    <mergeCell ref="E49:F49"/>
    <mergeCell ref="B7:B4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B1:R174"/>
  <sheetViews>
    <sheetView workbookViewId="0">
      <selection activeCell="C2" sqref="C2"/>
    </sheetView>
  </sheetViews>
  <sheetFormatPr defaultRowHeight="15"/>
  <cols>
    <col min="2" max="2" width="12.85546875" customWidth="1"/>
    <col min="3" max="3" width="13.140625" customWidth="1"/>
    <col min="4" max="4" width="14.28515625" customWidth="1"/>
    <col min="5" max="5" width="23.85546875" customWidth="1"/>
    <col min="6" max="6" width="35.140625" customWidth="1"/>
    <col min="7" max="7" width="17.5703125" customWidth="1"/>
    <col min="8" max="8" width="17" customWidth="1"/>
    <col min="9" max="9" width="15.5703125" customWidth="1"/>
    <col min="10" max="13" width="15.28515625" customWidth="1"/>
    <col min="14" max="18" width="16.42578125" customWidth="1"/>
  </cols>
  <sheetData>
    <row r="1" spans="2:18" ht="15.75" thickBot="1"/>
    <row r="2" spans="2:18" ht="15" customHeight="1">
      <c r="B2" s="676" t="s">
        <v>995</v>
      </c>
      <c r="C2" s="658"/>
      <c r="D2" s="658"/>
      <c r="E2" s="659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 ht="15.75" thickBot="1">
      <c r="B5" s="700"/>
      <c r="C5" s="700"/>
      <c r="D5" s="700"/>
      <c r="E5" s="700"/>
      <c r="F5" s="703"/>
      <c r="G5" s="307" t="s">
        <v>356</v>
      </c>
      <c r="H5" s="307" t="s">
        <v>444</v>
      </c>
      <c r="I5" s="307" t="s">
        <v>358</v>
      </c>
      <c r="J5" s="307" t="s">
        <v>444</v>
      </c>
      <c r="K5" s="307" t="s">
        <v>356</v>
      </c>
      <c r="L5" s="307" t="s">
        <v>444</v>
      </c>
      <c r="M5" s="307" t="s">
        <v>356</v>
      </c>
      <c r="N5" s="307" t="s">
        <v>444</v>
      </c>
      <c r="O5" s="307" t="s">
        <v>356</v>
      </c>
      <c r="P5" s="307" t="s">
        <v>444</v>
      </c>
      <c r="Q5" s="307" t="s">
        <v>356</v>
      </c>
      <c r="R5" s="307" t="s">
        <v>444</v>
      </c>
    </row>
    <row r="6" spans="2:18">
      <c r="B6" s="341">
        <v>6001</v>
      </c>
      <c r="C6" s="816" t="s">
        <v>995</v>
      </c>
      <c r="D6" s="817"/>
      <c r="E6" s="817"/>
      <c r="F6" s="81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342"/>
    </row>
    <row r="7" spans="2:18">
      <c r="B7" s="802"/>
      <c r="C7" s="150">
        <v>1</v>
      </c>
      <c r="D7" s="33"/>
      <c r="E7" s="33" t="s">
        <v>820</v>
      </c>
      <c r="F7" s="67"/>
      <c r="G7" s="34">
        <f>SUM(G8:G9)</f>
        <v>93044000</v>
      </c>
      <c r="H7" s="34">
        <f>SUM(H8:H9)</f>
        <v>96560000</v>
      </c>
      <c r="I7" s="34">
        <v>0</v>
      </c>
      <c r="J7" s="34">
        <v>0</v>
      </c>
      <c r="K7" s="34">
        <f>SUM(K8:K9)</f>
        <v>78600000</v>
      </c>
      <c r="L7" s="34">
        <f>SUM(L8:L9)</f>
        <v>38600000</v>
      </c>
      <c r="M7" s="34">
        <v>0</v>
      </c>
      <c r="N7" s="34">
        <v>0</v>
      </c>
      <c r="O7" s="34">
        <v>0</v>
      </c>
      <c r="P7" s="34">
        <v>0</v>
      </c>
      <c r="Q7" s="34">
        <f>SUM(Q8:Q9)</f>
        <v>171644000</v>
      </c>
      <c r="R7" s="128">
        <f>SUM(R8:R9)</f>
        <v>135160000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77369000</v>
      </c>
      <c r="H8" s="4">
        <v>80457000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77369000</v>
      </c>
      <c r="R8" s="109">
        <v>80457000</v>
      </c>
    </row>
    <row r="9" spans="2:18">
      <c r="B9" s="802"/>
      <c r="C9" s="166"/>
      <c r="D9" s="2">
        <v>11</v>
      </c>
      <c r="E9" s="1"/>
      <c r="F9" s="1" t="s">
        <v>857</v>
      </c>
      <c r="G9" s="4">
        <v>15675000</v>
      </c>
      <c r="H9" s="4">
        <v>16103000</v>
      </c>
      <c r="I9" s="4">
        <v>0</v>
      </c>
      <c r="J9" s="4">
        <v>0</v>
      </c>
      <c r="K9" s="4">
        <v>78600000</v>
      </c>
      <c r="L9" s="4">
        <v>38600000</v>
      </c>
      <c r="M9" s="4">
        <v>0</v>
      </c>
      <c r="N9" s="4">
        <v>0</v>
      </c>
      <c r="O9" s="4">
        <v>0</v>
      </c>
      <c r="P9" s="4">
        <v>0</v>
      </c>
      <c r="Q9" s="4">
        <v>94275000</v>
      </c>
      <c r="R9" s="109">
        <v>54703000</v>
      </c>
    </row>
    <row r="10" spans="2:18">
      <c r="B10" s="802"/>
      <c r="C10" s="150">
        <v>2</v>
      </c>
      <c r="D10" s="33"/>
      <c r="E10" s="33" t="s">
        <v>996</v>
      </c>
      <c r="F10" s="67"/>
      <c r="G10" s="34">
        <f>SUM(G11:G16)</f>
        <v>7532723000</v>
      </c>
      <c r="H10" s="34">
        <f>SUM(H11:H16)</f>
        <v>7933324000</v>
      </c>
      <c r="I10" s="34">
        <f>SUM(I11:I16)</f>
        <v>1397087000</v>
      </c>
      <c r="J10" s="34">
        <f>SUM(J11:J16)</f>
        <v>1397087000</v>
      </c>
      <c r="K10" s="34">
        <v>0</v>
      </c>
      <c r="L10" s="34">
        <v>0</v>
      </c>
      <c r="M10" s="34">
        <v>0</v>
      </c>
      <c r="N10" s="34">
        <v>0</v>
      </c>
      <c r="O10" s="34">
        <f>SUM(O11:O16)</f>
        <v>1000000</v>
      </c>
      <c r="P10" s="34">
        <f>SUM(P11:P16)</f>
        <v>16327000</v>
      </c>
      <c r="Q10" s="34">
        <f>SUM(Q11:Q16)</f>
        <v>8930810000</v>
      </c>
      <c r="R10" s="128">
        <f>SUM(R11:R16)</f>
        <v>9346738000</v>
      </c>
    </row>
    <row r="11" spans="2:18">
      <c r="B11" s="802"/>
      <c r="C11" s="166"/>
      <c r="D11" s="2">
        <v>20</v>
      </c>
      <c r="E11" s="1"/>
      <c r="F11" s="1" t="s">
        <v>997</v>
      </c>
      <c r="G11" s="4">
        <v>5747369000</v>
      </c>
      <c r="H11" s="4">
        <v>6087370000</v>
      </c>
      <c r="I11" s="4">
        <v>1397087000</v>
      </c>
      <c r="J11" s="4">
        <v>1397087000</v>
      </c>
      <c r="K11" s="4">
        <v>0</v>
      </c>
      <c r="L11" s="4">
        <v>0</v>
      </c>
      <c r="M11" s="4">
        <v>0</v>
      </c>
      <c r="N11" s="4">
        <v>0</v>
      </c>
      <c r="O11" s="4">
        <v>1000000</v>
      </c>
      <c r="P11" s="4">
        <v>16327000</v>
      </c>
      <c r="Q11" s="4">
        <v>7145456000</v>
      </c>
      <c r="R11" s="109">
        <v>7500784000</v>
      </c>
    </row>
    <row r="12" spans="2:18">
      <c r="B12" s="802"/>
      <c r="C12" s="166"/>
      <c r="D12" s="2">
        <v>21</v>
      </c>
      <c r="E12" s="1"/>
      <c r="F12" s="1" t="s">
        <v>998</v>
      </c>
      <c r="G12" s="4">
        <v>237952000</v>
      </c>
      <c r="H12" s="4">
        <v>237952000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237952000</v>
      </c>
      <c r="R12" s="109">
        <v>237952000</v>
      </c>
    </row>
    <row r="13" spans="2:18" ht="30">
      <c r="B13" s="802"/>
      <c r="C13" s="166"/>
      <c r="D13" s="2">
        <v>22</v>
      </c>
      <c r="E13" s="1"/>
      <c r="F13" s="14" t="s">
        <v>999</v>
      </c>
      <c r="G13" s="4">
        <v>905065000</v>
      </c>
      <c r="H13" s="4">
        <v>950665000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905065000</v>
      </c>
      <c r="R13" s="109">
        <v>950665000</v>
      </c>
    </row>
    <row r="14" spans="2:18" ht="30">
      <c r="B14" s="802"/>
      <c r="C14" s="166"/>
      <c r="D14" s="2">
        <v>23</v>
      </c>
      <c r="E14" s="1"/>
      <c r="F14" s="14" t="s">
        <v>1000</v>
      </c>
      <c r="G14" s="4">
        <v>860000</v>
      </c>
      <c r="H14" s="4">
        <v>860000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860000</v>
      </c>
      <c r="R14" s="109">
        <v>860000</v>
      </c>
    </row>
    <row r="15" spans="2:18">
      <c r="B15" s="802"/>
      <c r="C15" s="166"/>
      <c r="D15" s="2" t="s">
        <v>711</v>
      </c>
      <c r="E15" s="1"/>
      <c r="F15" s="1" t="s">
        <v>720</v>
      </c>
      <c r="G15" s="4">
        <v>611477000</v>
      </c>
      <c r="H15" s="4">
        <v>626477000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611477000</v>
      </c>
      <c r="R15" s="109">
        <v>626477000</v>
      </c>
    </row>
    <row r="16" spans="2:18" ht="30">
      <c r="B16" s="802"/>
      <c r="C16" s="166"/>
      <c r="D16" s="2" t="s">
        <v>713</v>
      </c>
      <c r="E16" s="1"/>
      <c r="F16" s="14" t="s">
        <v>721</v>
      </c>
      <c r="G16" s="4">
        <v>30000000</v>
      </c>
      <c r="H16" s="4">
        <v>30000000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30000000</v>
      </c>
      <c r="R16" s="109">
        <v>30000000</v>
      </c>
    </row>
    <row r="17" spans="2:18">
      <c r="B17" s="802"/>
      <c r="C17" s="150">
        <v>3</v>
      </c>
      <c r="D17" s="33"/>
      <c r="E17" s="33" t="s">
        <v>1001</v>
      </c>
      <c r="F17" s="67"/>
      <c r="G17" s="34">
        <f>SUM(G18)</f>
        <v>45605000</v>
      </c>
      <c r="H17" s="34">
        <f>SUM(H18)</f>
        <v>46489000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f>SUM(Q18)</f>
        <v>45605000</v>
      </c>
      <c r="R17" s="128">
        <f>SUM(R18)</f>
        <v>46489000</v>
      </c>
    </row>
    <row r="18" spans="2:18">
      <c r="B18" s="802"/>
      <c r="C18" s="166"/>
      <c r="D18" s="2">
        <v>30</v>
      </c>
      <c r="E18" s="1"/>
      <c r="F18" s="1" t="s">
        <v>1001</v>
      </c>
      <c r="G18" s="4">
        <v>45605000</v>
      </c>
      <c r="H18" s="4">
        <v>46489000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45605000</v>
      </c>
      <c r="R18" s="109">
        <v>46489000</v>
      </c>
    </row>
    <row r="19" spans="2:18">
      <c r="B19" s="802"/>
      <c r="C19" s="150">
        <v>4</v>
      </c>
      <c r="D19" s="33"/>
      <c r="E19" s="33" t="s">
        <v>1002</v>
      </c>
      <c r="F19" s="67"/>
      <c r="G19" s="34">
        <f>SUM(G20)</f>
        <v>156740000</v>
      </c>
      <c r="H19" s="34">
        <f>SUM(H20)</f>
        <v>156740000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f>SUM(Q20)</f>
        <v>156740000</v>
      </c>
      <c r="R19" s="128">
        <f>SUM(R20)</f>
        <v>156740000</v>
      </c>
    </row>
    <row r="20" spans="2:18">
      <c r="B20" s="802"/>
      <c r="C20" s="166"/>
      <c r="D20" s="2">
        <v>40</v>
      </c>
      <c r="E20" s="1"/>
      <c r="F20" s="1" t="s">
        <v>1002</v>
      </c>
      <c r="G20" s="4">
        <v>156740000</v>
      </c>
      <c r="H20" s="4">
        <v>156740000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156740000</v>
      </c>
      <c r="R20" s="109">
        <v>156740000</v>
      </c>
    </row>
    <row r="21" spans="2:18">
      <c r="B21" s="802"/>
      <c r="C21" s="150">
        <v>5</v>
      </c>
      <c r="D21" s="33"/>
      <c r="E21" s="33" t="s">
        <v>656</v>
      </c>
      <c r="F21" s="67"/>
      <c r="G21" s="34">
        <f>SUM(G22)</f>
        <v>175000</v>
      </c>
      <c r="H21" s="34">
        <f>SUM(H22)</f>
        <v>175000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f>SUM(Q22)</f>
        <v>175000</v>
      </c>
      <c r="R21" s="128">
        <f>SUM(R22)</f>
        <v>175000</v>
      </c>
    </row>
    <row r="22" spans="2:18">
      <c r="B22" s="802"/>
      <c r="C22" s="166"/>
      <c r="D22" s="2">
        <v>50</v>
      </c>
      <c r="E22" s="1"/>
      <c r="F22" s="1" t="s">
        <v>656</v>
      </c>
      <c r="G22" s="4">
        <v>175000</v>
      </c>
      <c r="H22" s="4">
        <v>175000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175000</v>
      </c>
      <c r="R22" s="109">
        <v>175000</v>
      </c>
    </row>
    <row r="23" spans="2:18">
      <c r="B23" s="802"/>
      <c r="C23" s="150" t="s">
        <v>621</v>
      </c>
      <c r="D23" s="33"/>
      <c r="E23" s="67"/>
      <c r="F23" s="67" t="s">
        <v>651</v>
      </c>
      <c r="G23" s="34">
        <f>SUM(G24)</f>
        <v>292916000</v>
      </c>
      <c r="H23" s="34">
        <f>SUM(H24)</f>
        <v>305916000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f>SUM(Q24)</f>
        <v>292916000</v>
      </c>
      <c r="R23" s="128">
        <f>SUM(R24)</f>
        <v>305916000</v>
      </c>
    </row>
    <row r="24" spans="2:18" ht="30">
      <c r="B24" s="802"/>
      <c r="C24" s="166"/>
      <c r="D24" s="2" t="s">
        <v>623</v>
      </c>
      <c r="E24" s="1"/>
      <c r="F24" s="14" t="s">
        <v>652</v>
      </c>
      <c r="G24" s="4">
        <v>292916000</v>
      </c>
      <c r="H24" s="4">
        <v>305916000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292916000</v>
      </c>
      <c r="R24" s="109">
        <v>305916000</v>
      </c>
    </row>
    <row r="25" spans="2:18" ht="45">
      <c r="B25" s="802"/>
      <c r="C25" s="150" t="s">
        <v>628</v>
      </c>
      <c r="D25" s="33"/>
      <c r="E25" s="36" t="s">
        <v>657</v>
      </c>
      <c r="F25" s="67"/>
      <c r="G25" s="34">
        <f>SUM(G26:G27)</f>
        <v>2592000</v>
      </c>
      <c r="H25" s="34">
        <f>SUM(H26:H27)</f>
        <v>2592000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f>SUM(Q26:Q27)</f>
        <v>2592000</v>
      </c>
      <c r="R25" s="128">
        <f>SUM(R26:R27)</f>
        <v>2592000</v>
      </c>
    </row>
    <row r="26" spans="2:18" ht="30">
      <c r="B26" s="802"/>
      <c r="C26" s="166"/>
      <c r="D26" s="2" t="s">
        <v>629</v>
      </c>
      <c r="E26" s="1"/>
      <c r="F26" s="14" t="s">
        <v>658</v>
      </c>
      <c r="G26" s="4">
        <v>2332000</v>
      </c>
      <c r="H26" s="4">
        <v>2332000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2332000</v>
      </c>
      <c r="R26" s="109">
        <v>2332000</v>
      </c>
    </row>
    <row r="27" spans="2:18" ht="30.75" thickBot="1">
      <c r="B27" s="802"/>
      <c r="C27" s="166"/>
      <c r="D27" s="2" t="s">
        <v>630</v>
      </c>
      <c r="E27" s="1"/>
      <c r="F27" s="14" t="s">
        <v>659</v>
      </c>
      <c r="G27" s="4">
        <v>260000</v>
      </c>
      <c r="H27" s="4">
        <v>260000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260000</v>
      </c>
      <c r="R27" s="109">
        <v>260000</v>
      </c>
    </row>
    <row r="28" spans="2:18" ht="15.75" thickBot="1">
      <c r="B28" s="802"/>
      <c r="C28" s="800" t="s">
        <v>604</v>
      </c>
      <c r="D28" s="801"/>
      <c r="E28" s="766" t="s">
        <v>994</v>
      </c>
      <c r="F28" s="801"/>
      <c r="G28" s="193">
        <f t="shared" ref="G28:L28" si="0">SUM(G25+G23+G21+G19+G17+G10+G7)</f>
        <v>8123795000</v>
      </c>
      <c r="H28" s="164">
        <f t="shared" si="0"/>
        <v>8541796000</v>
      </c>
      <c r="I28" s="164">
        <f t="shared" si="0"/>
        <v>1397087000</v>
      </c>
      <c r="J28" s="164">
        <f t="shared" si="0"/>
        <v>1397087000</v>
      </c>
      <c r="K28" s="164">
        <f t="shared" si="0"/>
        <v>78600000</v>
      </c>
      <c r="L28" s="164">
        <f t="shared" si="0"/>
        <v>38600000</v>
      </c>
      <c r="M28" s="164">
        <v>0</v>
      </c>
      <c r="N28" s="164">
        <v>0</v>
      </c>
      <c r="O28" s="164">
        <f>SUM(O25+O23+O21+O19+O17+O10+O7)</f>
        <v>1000000</v>
      </c>
      <c r="P28" s="164">
        <f>SUM(P25+P23+P21+P19+P17+P10+P7)</f>
        <v>16327000</v>
      </c>
      <c r="Q28" s="164">
        <f>SUM(Q25+Q23+Q21+Q19+Q17+Q10+Q7)</f>
        <v>9600482000</v>
      </c>
      <c r="R28" s="165">
        <f>SUM(R25+R23+R21+R19+R17+R10+R7)</f>
        <v>9993810000</v>
      </c>
    </row>
    <row r="29" spans="2:18">
      <c r="B29" s="802"/>
      <c r="C29" s="255"/>
      <c r="D29" s="232">
        <v>40</v>
      </c>
      <c r="E29" s="233"/>
      <c r="F29" s="232" t="s">
        <v>391</v>
      </c>
      <c r="G29" s="234">
        <f>SUM(G30:G32)</f>
        <v>5998242000</v>
      </c>
      <c r="H29" s="234">
        <f>SUM(H30:H32)</f>
        <v>6218242000</v>
      </c>
      <c r="I29" s="234">
        <v>0</v>
      </c>
      <c r="J29" s="234">
        <v>0</v>
      </c>
      <c r="K29" s="234">
        <v>0</v>
      </c>
      <c r="L29" s="234">
        <v>0</v>
      </c>
      <c r="M29" s="234">
        <v>0</v>
      </c>
      <c r="N29" s="234">
        <v>0</v>
      </c>
      <c r="O29" s="234">
        <v>0</v>
      </c>
      <c r="P29" s="234">
        <v>0</v>
      </c>
      <c r="Q29" s="234">
        <f>SUM(Q30:Q32)</f>
        <v>5998242000</v>
      </c>
      <c r="R29" s="235">
        <f>SUM(R30:R32)</f>
        <v>6218242000</v>
      </c>
    </row>
    <row r="30" spans="2:18">
      <c r="B30" s="802"/>
      <c r="C30" s="166"/>
      <c r="D30" s="1"/>
      <c r="E30" s="2">
        <v>401</v>
      </c>
      <c r="F30" s="1" t="s">
        <v>399</v>
      </c>
      <c r="G30" s="4">
        <v>4118985000</v>
      </c>
      <c r="H30" s="4">
        <v>4284181000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4118985000</v>
      </c>
      <c r="R30" s="109">
        <v>4284181000</v>
      </c>
    </row>
    <row r="31" spans="2:18">
      <c r="B31" s="802"/>
      <c r="C31" s="166"/>
      <c r="D31" s="1"/>
      <c r="E31" s="2">
        <v>402</v>
      </c>
      <c r="F31" s="1" t="s">
        <v>361</v>
      </c>
      <c r="G31" s="4">
        <v>1879157000</v>
      </c>
      <c r="H31" s="4">
        <v>1933961000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1879157000</v>
      </c>
      <c r="R31" s="109">
        <v>1933961000</v>
      </c>
    </row>
    <row r="32" spans="2:18">
      <c r="B32" s="802"/>
      <c r="C32" s="166"/>
      <c r="E32" s="2">
        <v>404</v>
      </c>
      <c r="F32" s="1" t="s">
        <v>392</v>
      </c>
      <c r="G32" s="4">
        <v>100000</v>
      </c>
      <c r="H32" s="4">
        <v>100000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100000</v>
      </c>
      <c r="R32" s="109">
        <v>100000</v>
      </c>
    </row>
    <row r="33" spans="2:18">
      <c r="B33" s="802"/>
      <c r="C33" s="162"/>
      <c r="D33" s="99">
        <v>42</v>
      </c>
      <c r="E33" s="99"/>
      <c r="F33" s="99" t="s">
        <v>394</v>
      </c>
      <c r="G33" s="103">
        <f t="shared" ref="G33:L33" si="1">SUM(G34:G39)</f>
        <v>1066828000</v>
      </c>
      <c r="H33" s="103">
        <f t="shared" si="1"/>
        <v>1203467000</v>
      </c>
      <c r="I33" s="103">
        <f t="shared" si="1"/>
        <v>1157087000</v>
      </c>
      <c r="J33" s="103">
        <f t="shared" si="1"/>
        <v>1078337000</v>
      </c>
      <c r="K33" s="103">
        <f t="shared" si="1"/>
        <v>73600000</v>
      </c>
      <c r="L33" s="103">
        <f t="shared" si="1"/>
        <v>33600000</v>
      </c>
      <c r="M33" s="103">
        <v>0</v>
      </c>
      <c r="N33" s="103">
        <v>0</v>
      </c>
      <c r="O33" s="103">
        <v>0</v>
      </c>
      <c r="P33" s="103">
        <v>0</v>
      </c>
      <c r="Q33" s="103">
        <f>SUM(Q34:Q39)</f>
        <v>2297515000</v>
      </c>
      <c r="R33" s="108">
        <f>SUM(R34:R39)</f>
        <v>2315404000</v>
      </c>
    </row>
    <row r="34" spans="2:18">
      <c r="B34" s="802"/>
      <c r="C34" s="166"/>
      <c r="D34" s="1"/>
      <c r="E34" s="2">
        <v>420</v>
      </c>
      <c r="F34" s="1" t="s">
        <v>400</v>
      </c>
      <c r="G34" s="4">
        <v>16300000</v>
      </c>
      <c r="H34" s="4">
        <v>16300000</v>
      </c>
      <c r="I34" s="4">
        <v>65000000</v>
      </c>
      <c r="J34" s="4">
        <v>65000000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81300000</v>
      </c>
      <c r="R34" s="109">
        <v>81300000</v>
      </c>
    </row>
    <row r="35" spans="2:18" ht="30">
      <c r="B35" s="802"/>
      <c r="C35" s="166"/>
      <c r="D35" s="1"/>
      <c r="E35" s="2">
        <v>421</v>
      </c>
      <c r="F35" s="14" t="s">
        <v>401</v>
      </c>
      <c r="G35" s="4">
        <v>432022000</v>
      </c>
      <c r="H35" s="4">
        <v>399942000</v>
      </c>
      <c r="I35" s="4">
        <v>150000000</v>
      </c>
      <c r="J35" s="4">
        <v>150000000</v>
      </c>
      <c r="K35" s="4">
        <v>19000000</v>
      </c>
      <c r="L35" s="4">
        <v>9000000</v>
      </c>
      <c r="M35" s="4">
        <v>0</v>
      </c>
      <c r="N35" s="4">
        <v>0</v>
      </c>
      <c r="O35" s="4">
        <v>0</v>
      </c>
      <c r="P35" s="4">
        <v>0</v>
      </c>
      <c r="Q35" s="4">
        <v>601022000</v>
      </c>
      <c r="R35" s="109">
        <v>558942000</v>
      </c>
    </row>
    <row r="36" spans="2:18">
      <c r="B36" s="802"/>
      <c r="C36" s="166"/>
      <c r="D36" s="1"/>
      <c r="E36" s="2">
        <v>423</v>
      </c>
      <c r="F36" s="1" t="s">
        <v>402</v>
      </c>
      <c r="G36" s="4">
        <v>200290000</v>
      </c>
      <c r="H36" s="4">
        <v>351695000</v>
      </c>
      <c r="I36" s="4">
        <v>522087000</v>
      </c>
      <c r="J36" s="4">
        <v>443337000</v>
      </c>
      <c r="K36" s="4">
        <v>43600000</v>
      </c>
      <c r="L36" s="4">
        <v>13600000</v>
      </c>
      <c r="M36" s="4">
        <v>0</v>
      </c>
      <c r="N36" s="4">
        <v>0</v>
      </c>
      <c r="O36" s="4">
        <v>0</v>
      </c>
      <c r="P36" s="4">
        <v>0</v>
      </c>
      <c r="Q36" s="4">
        <v>765977000</v>
      </c>
      <c r="R36" s="109">
        <v>808632000</v>
      </c>
    </row>
    <row r="37" spans="2:18">
      <c r="B37" s="802"/>
      <c r="C37" s="166"/>
      <c r="D37" s="1"/>
      <c r="E37" s="2">
        <v>424</v>
      </c>
      <c r="F37" s="1" t="s">
        <v>403</v>
      </c>
      <c r="G37" s="4">
        <v>279294000</v>
      </c>
      <c r="H37" s="4">
        <v>296608000</v>
      </c>
      <c r="I37" s="4">
        <v>280000000</v>
      </c>
      <c r="J37" s="4">
        <v>280000000</v>
      </c>
      <c r="K37" s="4">
        <v>5000000</v>
      </c>
      <c r="L37" s="4">
        <v>5000000</v>
      </c>
      <c r="M37" s="4">
        <v>0</v>
      </c>
      <c r="N37" s="4">
        <v>0</v>
      </c>
      <c r="O37" s="4">
        <v>0</v>
      </c>
      <c r="P37" s="4">
        <v>0</v>
      </c>
      <c r="Q37" s="4">
        <v>564294000</v>
      </c>
      <c r="R37" s="109">
        <v>581608000</v>
      </c>
    </row>
    <row r="38" spans="2:18">
      <c r="B38" s="802"/>
      <c r="C38" s="166"/>
      <c r="D38" s="1"/>
      <c r="E38" s="2">
        <v>425</v>
      </c>
      <c r="F38" s="1" t="s">
        <v>404</v>
      </c>
      <c r="G38" s="4">
        <v>124153000</v>
      </c>
      <c r="H38" s="4">
        <v>124153000</v>
      </c>
      <c r="I38" s="4">
        <v>120000000</v>
      </c>
      <c r="J38" s="4">
        <v>120000000</v>
      </c>
      <c r="K38" s="4">
        <v>5000000</v>
      </c>
      <c r="L38" s="4">
        <v>5000000</v>
      </c>
      <c r="M38" s="4">
        <v>0</v>
      </c>
      <c r="N38" s="4">
        <v>0</v>
      </c>
      <c r="O38" s="4">
        <v>0</v>
      </c>
      <c r="P38" s="4">
        <v>0</v>
      </c>
      <c r="Q38" s="4">
        <v>249153000</v>
      </c>
      <c r="R38" s="109">
        <v>249153000</v>
      </c>
    </row>
    <row r="39" spans="2:18">
      <c r="B39" s="802"/>
      <c r="C39" s="166"/>
      <c r="D39" s="1"/>
      <c r="E39" s="2">
        <v>426</v>
      </c>
      <c r="F39" s="1" t="s">
        <v>405</v>
      </c>
      <c r="G39" s="4">
        <v>14769000</v>
      </c>
      <c r="H39" s="4">
        <v>14769000</v>
      </c>
      <c r="I39" s="4">
        <v>20000000</v>
      </c>
      <c r="J39" s="4">
        <v>20000000</v>
      </c>
      <c r="K39" s="4">
        <v>1000000</v>
      </c>
      <c r="L39" s="4">
        <v>1000000</v>
      </c>
      <c r="M39" s="4">
        <v>0</v>
      </c>
      <c r="N39" s="4">
        <v>0</v>
      </c>
      <c r="O39" s="4">
        <v>0</v>
      </c>
      <c r="P39" s="4">
        <v>0</v>
      </c>
      <c r="Q39" s="4">
        <v>35769000</v>
      </c>
      <c r="R39" s="109">
        <v>35769000</v>
      </c>
    </row>
    <row r="40" spans="2:18" ht="45">
      <c r="B40" s="802"/>
      <c r="C40" s="162"/>
      <c r="D40" s="99">
        <v>44</v>
      </c>
      <c r="E40" s="98"/>
      <c r="F40" s="98" t="s">
        <v>422</v>
      </c>
      <c r="G40" s="103">
        <f>SUM(G41)</f>
        <v>292916000</v>
      </c>
      <c r="H40" s="103">
        <f>SUM(H41)</f>
        <v>305916000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SUM(Q41)</f>
        <v>292916000</v>
      </c>
      <c r="R40" s="108">
        <f>SUM(R41)</f>
        <v>305916000</v>
      </c>
    </row>
    <row r="41" spans="2:18">
      <c r="B41" s="802"/>
      <c r="C41" s="166"/>
      <c r="D41" s="2"/>
      <c r="E41" s="2">
        <v>442</v>
      </c>
      <c r="F41" s="1" t="s">
        <v>408</v>
      </c>
      <c r="G41" s="4">
        <v>292916000</v>
      </c>
      <c r="H41" s="4">
        <v>305916000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292916000</v>
      </c>
      <c r="R41" s="109">
        <v>305916000</v>
      </c>
    </row>
    <row r="42" spans="2:18">
      <c r="B42" s="802"/>
      <c r="C42" s="162"/>
      <c r="D42" s="99">
        <v>46</v>
      </c>
      <c r="E42" s="98"/>
      <c r="F42" s="99" t="s">
        <v>396</v>
      </c>
      <c r="G42" s="103">
        <v>0</v>
      </c>
      <c r="H42" s="103">
        <f>SUM(H43:H44)</f>
        <v>33362000</v>
      </c>
      <c r="I42" s="103">
        <f>SUM(I43:I44)</f>
        <v>50000000</v>
      </c>
      <c r="J42" s="103">
        <f>SUM(J43:J44)</f>
        <v>128750000</v>
      </c>
      <c r="K42" s="103">
        <v>0</v>
      </c>
      <c r="L42" s="103">
        <v>0</v>
      </c>
      <c r="M42" s="103">
        <v>0</v>
      </c>
      <c r="N42" s="103">
        <v>0</v>
      </c>
      <c r="O42" s="103">
        <f>SUM(O43:O44)</f>
        <v>1000000</v>
      </c>
      <c r="P42" s="103">
        <f>SUM(P43:P44)</f>
        <v>1000000</v>
      </c>
      <c r="Q42" s="103">
        <f>SUM(Q43:Q44)</f>
        <v>51000000</v>
      </c>
      <c r="R42" s="108">
        <f>SUM(R43:R44)</f>
        <v>163112000</v>
      </c>
    </row>
    <row r="43" spans="2:18">
      <c r="B43" s="802"/>
      <c r="C43" s="166"/>
      <c r="E43" s="2">
        <v>464</v>
      </c>
      <c r="F43" s="1" t="s">
        <v>423</v>
      </c>
      <c r="G43" s="4">
        <v>0</v>
      </c>
      <c r="H43" s="4">
        <v>0</v>
      </c>
      <c r="I43" s="4">
        <v>50000000</v>
      </c>
      <c r="J43" s="4">
        <v>50000000</v>
      </c>
      <c r="K43" s="4">
        <v>0</v>
      </c>
      <c r="L43" s="4">
        <v>0</v>
      </c>
      <c r="M43" s="4">
        <v>0</v>
      </c>
      <c r="N43" s="4">
        <v>0</v>
      </c>
      <c r="O43" s="4">
        <v>1000000</v>
      </c>
      <c r="P43" s="4">
        <v>1000000</v>
      </c>
      <c r="Q43" s="4">
        <v>51000000</v>
      </c>
      <c r="R43" s="109">
        <v>51000000</v>
      </c>
    </row>
    <row r="44" spans="2:18">
      <c r="B44" s="802"/>
      <c r="C44" s="166"/>
      <c r="D44" s="1"/>
      <c r="E44" s="2">
        <v>465</v>
      </c>
      <c r="F44" s="1" t="s">
        <v>424</v>
      </c>
      <c r="G44" s="4">
        <v>0</v>
      </c>
      <c r="H44" s="4">
        <v>33362000</v>
      </c>
      <c r="I44" s="4">
        <v>0</v>
      </c>
      <c r="J44" s="4">
        <v>78750000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109">
        <v>112112000</v>
      </c>
    </row>
    <row r="45" spans="2:18">
      <c r="B45" s="802"/>
      <c r="C45" s="162"/>
      <c r="D45" s="99">
        <v>48</v>
      </c>
      <c r="E45" s="99"/>
      <c r="F45" s="99" t="s">
        <v>430</v>
      </c>
      <c r="G45" s="103">
        <f t="shared" ref="G45:L45" si="2">SUM(G46:G50)</f>
        <v>765809000</v>
      </c>
      <c r="H45" s="103">
        <f t="shared" si="2"/>
        <v>780809000</v>
      </c>
      <c r="I45" s="103">
        <f t="shared" si="2"/>
        <v>190000000</v>
      </c>
      <c r="J45" s="103">
        <f t="shared" si="2"/>
        <v>190000000</v>
      </c>
      <c r="K45" s="103">
        <f t="shared" si="2"/>
        <v>5000000</v>
      </c>
      <c r="L45" s="103">
        <f t="shared" si="2"/>
        <v>5000000</v>
      </c>
      <c r="M45" s="103">
        <v>0</v>
      </c>
      <c r="N45" s="103">
        <v>0</v>
      </c>
      <c r="O45" s="103">
        <v>0</v>
      </c>
      <c r="P45" s="103">
        <f>SUM(P46:P50)</f>
        <v>15327000</v>
      </c>
      <c r="Q45" s="103">
        <f>SUM(Q46:Q50)</f>
        <v>960809000</v>
      </c>
      <c r="R45" s="108">
        <f>SUM(R46:R50)</f>
        <v>991136000</v>
      </c>
    </row>
    <row r="46" spans="2:18">
      <c r="B46" s="802"/>
      <c r="C46" s="166"/>
      <c r="D46" s="1"/>
      <c r="E46" s="2">
        <v>480</v>
      </c>
      <c r="F46" s="1" t="s">
        <v>431</v>
      </c>
      <c r="G46" s="4">
        <v>605622000</v>
      </c>
      <c r="H46" s="4">
        <v>620622000</v>
      </c>
      <c r="I46" s="4">
        <v>90000000</v>
      </c>
      <c r="J46" s="4">
        <v>90000000</v>
      </c>
      <c r="K46" s="4">
        <v>3000000</v>
      </c>
      <c r="L46" s="4">
        <v>3000000</v>
      </c>
      <c r="M46" s="4">
        <v>0</v>
      </c>
      <c r="N46" s="4">
        <v>0</v>
      </c>
      <c r="O46" s="4">
        <v>0</v>
      </c>
      <c r="P46" s="4">
        <v>0</v>
      </c>
      <c r="Q46" s="4">
        <v>698622000</v>
      </c>
      <c r="R46" s="109">
        <v>713622000</v>
      </c>
    </row>
    <row r="47" spans="2:18">
      <c r="B47" s="802"/>
      <c r="C47" s="166"/>
      <c r="D47" s="1"/>
      <c r="E47" s="2">
        <v>481</v>
      </c>
      <c r="F47" s="1" t="s">
        <v>432</v>
      </c>
      <c r="G47" s="4">
        <v>30000000</v>
      </c>
      <c r="H47" s="4">
        <v>30000000</v>
      </c>
      <c r="I47" s="4">
        <v>100000000</v>
      </c>
      <c r="J47" s="4">
        <v>100000000</v>
      </c>
      <c r="K47" s="4">
        <v>1000000</v>
      </c>
      <c r="L47" s="4">
        <v>1000000</v>
      </c>
      <c r="M47" s="4">
        <v>0</v>
      </c>
      <c r="N47" s="4">
        <v>0</v>
      </c>
      <c r="O47" s="4">
        <v>0</v>
      </c>
      <c r="P47" s="4">
        <v>0</v>
      </c>
      <c r="Q47" s="4">
        <v>131000000</v>
      </c>
      <c r="R47" s="109">
        <v>131000000</v>
      </c>
    </row>
    <row r="48" spans="2:18">
      <c r="B48" s="802"/>
      <c r="C48" s="166"/>
      <c r="D48" s="1"/>
      <c r="E48" s="2">
        <v>483</v>
      </c>
      <c r="F48" s="1" t="s">
        <v>434</v>
      </c>
      <c r="G48" s="4">
        <v>616000</v>
      </c>
      <c r="H48" s="4">
        <v>616000</v>
      </c>
      <c r="I48" s="4">
        <v>0</v>
      </c>
      <c r="J48" s="4">
        <v>0</v>
      </c>
      <c r="K48" s="4">
        <v>1000000</v>
      </c>
      <c r="L48" s="4">
        <v>1000000</v>
      </c>
      <c r="M48" s="4">
        <v>0</v>
      </c>
      <c r="N48" s="4">
        <v>0</v>
      </c>
      <c r="O48" s="4">
        <v>0</v>
      </c>
      <c r="P48" s="4">
        <v>0</v>
      </c>
      <c r="Q48" s="4">
        <v>1616000</v>
      </c>
      <c r="R48" s="109">
        <v>1616000</v>
      </c>
    </row>
    <row r="49" spans="2:18">
      <c r="B49" s="802"/>
      <c r="C49" s="166"/>
      <c r="D49" s="1"/>
      <c r="E49" s="2">
        <v>485</v>
      </c>
      <c r="F49" s="1" t="s">
        <v>436</v>
      </c>
      <c r="G49" s="4">
        <v>33851000</v>
      </c>
      <c r="H49" s="4">
        <v>33851000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15327000</v>
      </c>
      <c r="Q49" s="4">
        <v>33851000</v>
      </c>
      <c r="R49" s="109">
        <v>49178000</v>
      </c>
    </row>
    <row r="50" spans="2:18" ht="15.75" thickBot="1">
      <c r="B50" s="802"/>
      <c r="C50" s="167"/>
      <c r="D50" s="106"/>
      <c r="E50" s="106">
        <v>486</v>
      </c>
      <c r="F50" s="104" t="s">
        <v>437</v>
      </c>
      <c r="G50" s="110">
        <v>95720000</v>
      </c>
      <c r="H50" s="110">
        <v>95720000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95720000</v>
      </c>
      <c r="R50" s="111">
        <v>95720000</v>
      </c>
    </row>
    <row r="51" spans="2:18">
      <c r="B51" s="802"/>
      <c r="C51" s="169">
        <v>1</v>
      </c>
      <c r="D51" s="170"/>
      <c r="E51" s="170"/>
      <c r="F51" s="170" t="s">
        <v>974</v>
      </c>
      <c r="G51" s="172">
        <f>SUM(G52+G63)</f>
        <v>93044000</v>
      </c>
      <c r="H51" s="172">
        <f>SUM(H52+H63)</f>
        <v>96560000</v>
      </c>
      <c r="I51" s="172">
        <v>0</v>
      </c>
      <c r="J51" s="172">
        <v>0</v>
      </c>
      <c r="K51" s="172">
        <f>SUM(K52+K63)</f>
        <v>78600000</v>
      </c>
      <c r="L51" s="172">
        <f>SUM(L52+L63)</f>
        <v>38600000</v>
      </c>
      <c r="M51" s="172">
        <v>0</v>
      </c>
      <c r="N51" s="172">
        <v>0</v>
      </c>
      <c r="O51" s="172">
        <v>0</v>
      </c>
      <c r="P51" s="172">
        <v>0</v>
      </c>
      <c r="Q51" s="172">
        <f>SUM(Q52+Q63)</f>
        <v>171644000</v>
      </c>
      <c r="R51" s="172">
        <f>SUM(R52+R63)</f>
        <v>135160000</v>
      </c>
    </row>
    <row r="52" spans="2:18">
      <c r="B52" s="802"/>
      <c r="C52" s="150"/>
      <c r="D52" s="33">
        <v>10</v>
      </c>
      <c r="E52" s="67"/>
      <c r="F52" s="33" t="s">
        <v>820</v>
      </c>
      <c r="G52" s="34">
        <f>SUM(G53+G56)</f>
        <v>77369000</v>
      </c>
      <c r="H52" s="34">
        <f>SUM(H53+H56)</f>
        <v>80457000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f>SUM(Q53+Q56)</f>
        <v>77369000</v>
      </c>
      <c r="R52" s="34">
        <f>SUM(R53+R56)</f>
        <v>80457000</v>
      </c>
    </row>
    <row r="53" spans="2:18">
      <c r="B53" s="802"/>
      <c r="C53" s="162"/>
      <c r="D53" s="99">
        <v>40</v>
      </c>
      <c r="E53" s="201" t="s">
        <v>828</v>
      </c>
      <c r="F53" s="99" t="s">
        <v>391</v>
      </c>
      <c r="G53" s="103">
        <f>SUM(G54:G55)</f>
        <v>35719000</v>
      </c>
      <c r="H53" s="103">
        <f>SUM(H54:H55)</f>
        <v>38807000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>SUM(Q54:Q55)</f>
        <v>35719000</v>
      </c>
      <c r="R53" s="103">
        <f>SUM(R54:R55)</f>
        <v>38807000</v>
      </c>
    </row>
    <row r="54" spans="2:18">
      <c r="B54" s="802"/>
      <c r="C54" s="166"/>
      <c r="D54" s="1"/>
      <c r="E54" s="2">
        <v>401</v>
      </c>
      <c r="F54" s="1" t="s">
        <v>399</v>
      </c>
      <c r="G54" s="4">
        <v>24342000</v>
      </c>
      <c r="H54" s="4">
        <v>26742000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24342000</v>
      </c>
      <c r="R54" s="4">
        <v>26742000</v>
      </c>
    </row>
    <row r="55" spans="2:18">
      <c r="B55" s="802"/>
      <c r="C55" s="166"/>
      <c r="E55" s="312">
        <v>402</v>
      </c>
      <c r="F55" s="1" t="s">
        <v>958</v>
      </c>
      <c r="G55" s="4">
        <v>11377000</v>
      </c>
      <c r="H55" s="4">
        <v>12065000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11377000</v>
      </c>
      <c r="R55" s="4">
        <v>12065000</v>
      </c>
    </row>
    <row r="56" spans="2:18">
      <c r="B56" s="802"/>
      <c r="C56" s="162"/>
      <c r="D56" s="99">
        <v>42</v>
      </c>
      <c r="E56" s="98"/>
      <c r="F56" s="99" t="s">
        <v>898</v>
      </c>
      <c r="G56" s="103">
        <f>SUM(G57:G62)</f>
        <v>41650000</v>
      </c>
      <c r="H56" s="103">
        <f>SUM(H57:H62)</f>
        <v>41650000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f>SUM(Q57:Q62)</f>
        <v>41650000</v>
      </c>
      <c r="R56" s="103">
        <f>SUM(R57:R62)</f>
        <v>41650000</v>
      </c>
    </row>
    <row r="57" spans="2:18">
      <c r="B57" s="802"/>
      <c r="C57" s="166"/>
      <c r="D57" s="1"/>
      <c r="E57" s="2">
        <v>420</v>
      </c>
      <c r="F57" s="1" t="s">
        <v>1003</v>
      </c>
      <c r="G57" s="4">
        <v>2850000</v>
      </c>
      <c r="H57" s="4">
        <v>2850000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2850000</v>
      </c>
      <c r="R57" s="4">
        <v>2850000</v>
      </c>
    </row>
    <row r="58" spans="2:18" ht="30">
      <c r="B58" s="802"/>
      <c r="C58" s="166"/>
      <c r="D58" s="1"/>
      <c r="E58" s="312">
        <v>421</v>
      </c>
      <c r="F58" s="14" t="s">
        <v>1004</v>
      </c>
      <c r="G58" s="4">
        <v>11310000</v>
      </c>
      <c r="H58" s="4">
        <v>11310000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11310000</v>
      </c>
      <c r="R58" s="4">
        <v>11310000</v>
      </c>
    </row>
    <row r="59" spans="2:18">
      <c r="B59" s="802"/>
      <c r="C59" s="166"/>
      <c r="D59" s="1"/>
      <c r="E59" s="2">
        <v>423</v>
      </c>
      <c r="F59" s="1" t="s">
        <v>1005</v>
      </c>
      <c r="G59" s="4">
        <v>8400000</v>
      </c>
      <c r="H59" s="4">
        <v>8400000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8400000</v>
      </c>
      <c r="R59" s="4">
        <v>8400000</v>
      </c>
    </row>
    <row r="60" spans="2:18">
      <c r="B60" s="802"/>
      <c r="C60" s="166"/>
      <c r="D60" s="1"/>
      <c r="E60" s="2">
        <v>424</v>
      </c>
      <c r="F60" s="1" t="s">
        <v>910</v>
      </c>
      <c r="G60" s="4">
        <v>15500000</v>
      </c>
      <c r="H60" s="4">
        <v>15500000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15500000</v>
      </c>
      <c r="R60" s="4">
        <v>15500000</v>
      </c>
    </row>
    <row r="61" spans="2:18">
      <c r="B61" s="802"/>
      <c r="C61" s="166"/>
      <c r="D61" s="1"/>
      <c r="E61" s="2">
        <v>425</v>
      </c>
      <c r="F61" s="1" t="s">
        <v>404</v>
      </c>
      <c r="G61" s="4">
        <v>1490000</v>
      </c>
      <c r="H61" s="4">
        <v>1490000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1490000</v>
      </c>
      <c r="R61" s="4">
        <v>1490000</v>
      </c>
    </row>
    <row r="62" spans="2:18">
      <c r="B62" s="802"/>
      <c r="C62" s="166"/>
      <c r="D62" s="1"/>
      <c r="E62" s="2">
        <v>426</v>
      </c>
      <c r="F62" s="1" t="s">
        <v>405</v>
      </c>
      <c r="G62" s="4">
        <v>2100000</v>
      </c>
      <c r="H62" s="4">
        <v>2100000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2100000</v>
      </c>
      <c r="R62" s="4">
        <v>2100000</v>
      </c>
    </row>
    <row r="63" spans="2:18">
      <c r="B63" s="802"/>
      <c r="C63" s="150"/>
      <c r="D63" s="33">
        <v>11</v>
      </c>
      <c r="E63" s="67"/>
      <c r="F63" s="33" t="s">
        <v>857</v>
      </c>
      <c r="G63" s="34">
        <f>SUM(G64+G67+G73)</f>
        <v>15675000</v>
      </c>
      <c r="H63" s="34">
        <f>SUM(H64)</f>
        <v>16103000</v>
      </c>
      <c r="I63" s="34">
        <v>0</v>
      </c>
      <c r="J63" s="34">
        <v>0</v>
      </c>
      <c r="K63" s="34">
        <f>SUM(K64+K67+K73)</f>
        <v>78600000</v>
      </c>
      <c r="L63" s="34">
        <f>SUM(L64+L67+L73)</f>
        <v>38600000</v>
      </c>
      <c r="M63" s="34">
        <v>0</v>
      </c>
      <c r="N63" s="34">
        <v>0</v>
      </c>
      <c r="O63" s="34">
        <v>0</v>
      </c>
      <c r="P63" s="34">
        <v>0</v>
      </c>
      <c r="Q63" s="34">
        <f>SUM(Q64+Q67+Q73)</f>
        <v>94275000</v>
      </c>
      <c r="R63" s="34">
        <f>SUM(R64+R67+R73)</f>
        <v>54703000</v>
      </c>
    </row>
    <row r="64" spans="2:18">
      <c r="B64" s="802"/>
      <c r="C64" s="162"/>
      <c r="D64" s="99">
        <v>40</v>
      </c>
      <c r="E64" s="98"/>
      <c r="F64" s="99" t="s">
        <v>391</v>
      </c>
      <c r="G64" s="103">
        <f>SUM(G65:G66)</f>
        <v>15675000</v>
      </c>
      <c r="H64" s="103">
        <f>SUM(H65:H66)</f>
        <v>16103000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SUM(Q65:Q66)</f>
        <v>15675000</v>
      </c>
      <c r="R64" s="103">
        <f>SUM(R65:R66)</f>
        <v>16103000</v>
      </c>
    </row>
    <row r="65" spans="2:18">
      <c r="B65" s="802"/>
      <c r="C65" s="166"/>
      <c r="D65" s="1"/>
      <c r="E65" s="2">
        <v>401</v>
      </c>
      <c r="F65" s="1" t="s">
        <v>399</v>
      </c>
      <c r="G65" s="4">
        <v>11245000</v>
      </c>
      <c r="H65" s="4">
        <v>11432000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11245000</v>
      </c>
      <c r="R65" s="4">
        <v>11432000</v>
      </c>
    </row>
    <row r="66" spans="2:18">
      <c r="B66" s="802"/>
      <c r="C66" s="166"/>
      <c r="E66" s="2">
        <v>402</v>
      </c>
      <c r="F66" s="1" t="s">
        <v>361</v>
      </c>
      <c r="G66" s="4">
        <v>4430000</v>
      </c>
      <c r="H66" s="4">
        <v>4671000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4430000</v>
      </c>
      <c r="R66" s="4">
        <v>4671000</v>
      </c>
    </row>
    <row r="67" spans="2:18">
      <c r="B67" s="802"/>
      <c r="C67" s="162"/>
      <c r="D67" s="99">
        <v>42</v>
      </c>
      <c r="E67" s="99"/>
      <c r="F67" s="99" t="s">
        <v>394</v>
      </c>
      <c r="G67" s="103">
        <v>0</v>
      </c>
      <c r="H67" s="103">
        <v>0</v>
      </c>
      <c r="I67" s="103">
        <v>0</v>
      </c>
      <c r="J67" s="103">
        <v>0</v>
      </c>
      <c r="K67" s="103">
        <f>SUM(K68:K72)</f>
        <v>73600000</v>
      </c>
      <c r="L67" s="103">
        <f>SUM(L68:L72)</f>
        <v>33600000</v>
      </c>
      <c r="M67" s="103">
        <v>0</v>
      </c>
      <c r="N67" s="103">
        <v>0</v>
      </c>
      <c r="O67" s="103">
        <v>0</v>
      </c>
      <c r="P67" s="103">
        <v>0</v>
      </c>
      <c r="Q67" s="103">
        <f>SUM(Q68:Q72)</f>
        <v>73600000</v>
      </c>
      <c r="R67" s="103">
        <f>SUM(R68:R72)</f>
        <v>33600000</v>
      </c>
    </row>
    <row r="68" spans="2:18" ht="30">
      <c r="B68" s="802"/>
      <c r="C68" s="166"/>
      <c r="D68" s="1"/>
      <c r="E68" s="2">
        <v>421</v>
      </c>
      <c r="F68" s="14" t="s">
        <v>401</v>
      </c>
      <c r="G68" s="4">
        <v>0</v>
      </c>
      <c r="H68" s="4">
        <v>0</v>
      </c>
      <c r="I68" s="4">
        <v>0</v>
      </c>
      <c r="J68" s="4">
        <v>0</v>
      </c>
      <c r="K68" s="4">
        <v>19000000</v>
      </c>
      <c r="L68" s="4">
        <v>9000000</v>
      </c>
      <c r="M68" s="4">
        <v>0</v>
      </c>
      <c r="N68" s="4">
        <v>0</v>
      </c>
      <c r="O68" s="4">
        <v>0</v>
      </c>
      <c r="P68" s="4">
        <v>0</v>
      </c>
      <c r="Q68" s="4">
        <v>19000000</v>
      </c>
      <c r="R68" s="4">
        <v>9000000</v>
      </c>
    </row>
    <row r="69" spans="2:18">
      <c r="B69" s="802"/>
      <c r="C69" s="166"/>
      <c r="D69" s="1"/>
      <c r="E69" s="2">
        <v>423</v>
      </c>
      <c r="F69" s="1" t="s">
        <v>402</v>
      </c>
      <c r="G69" s="4">
        <v>0</v>
      </c>
      <c r="H69" s="4">
        <v>0</v>
      </c>
      <c r="I69" s="4">
        <v>0</v>
      </c>
      <c r="J69" s="4">
        <v>0</v>
      </c>
      <c r="K69" s="4">
        <v>43600000</v>
      </c>
      <c r="L69" s="4">
        <v>13600000</v>
      </c>
      <c r="M69" s="4">
        <v>0</v>
      </c>
      <c r="N69" s="4">
        <v>0</v>
      </c>
      <c r="O69" s="4">
        <v>0</v>
      </c>
      <c r="P69" s="4">
        <v>0</v>
      </c>
      <c r="Q69" s="4">
        <v>43600000</v>
      </c>
      <c r="R69" s="4">
        <v>13600000</v>
      </c>
    </row>
    <row r="70" spans="2:18">
      <c r="B70" s="802"/>
      <c r="C70" s="166"/>
      <c r="D70" s="1"/>
      <c r="E70" s="2">
        <v>424</v>
      </c>
      <c r="F70" s="1" t="s">
        <v>403</v>
      </c>
      <c r="G70" s="4">
        <v>0</v>
      </c>
      <c r="H70" s="4">
        <v>0</v>
      </c>
      <c r="I70" s="4">
        <v>0</v>
      </c>
      <c r="J70" s="4">
        <v>0</v>
      </c>
      <c r="K70" s="4">
        <v>5000000</v>
      </c>
      <c r="L70" s="4">
        <v>5000000</v>
      </c>
      <c r="M70" s="4">
        <v>0</v>
      </c>
      <c r="N70" s="4">
        <v>0</v>
      </c>
      <c r="O70" s="4">
        <v>0</v>
      </c>
      <c r="P70" s="4">
        <v>0</v>
      </c>
      <c r="Q70" s="4">
        <v>5000000</v>
      </c>
      <c r="R70" s="4">
        <v>5000000</v>
      </c>
    </row>
    <row r="71" spans="2:18">
      <c r="B71" s="802"/>
      <c r="C71" s="166"/>
      <c r="D71" s="1"/>
      <c r="E71" s="2">
        <v>425</v>
      </c>
      <c r="F71" s="1" t="s">
        <v>404</v>
      </c>
      <c r="G71" s="4">
        <v>0</v>
      </c>
      <c r="H71" s="4">
        <v>0</v>
      </c>
      <c r="I71" s="4">
        <v>0</v>
      </c>
      <c r="J71" s="4">
        <v>0</v>
      </c>
      <c r="K71" s="4">
        <v>5000000</v>
      </c>
      <c r="L71" s="4">
        <v>5000000</v>
      </c>
      <c r="M71" s="4">
        <v>0</v>
      </c>
      <c r="N71" s="4">
        <v>0</v>
      </c>
      <c r="O71" s="4">
        <v>0</v>
      </c>
      <c r="P71" s="4">
        <v>0</v>
      </c>
      <c r="Q71" s="4">
        <v>5000000</v>
      </c>
      <c r="R71" s="4">
        <v>5000000</v>
      </c>
    </row>
    <row r="72" spans="2:18">
      <c r="B72" s="802"/>
      <c r="C72" s="166"/>
      <c r="D72" s="1"/>
      <c r="E72" s="2">
        <v>426</v>
      </c>
      <c r="F72" s="1" t="s">
        <v>405</v>
      </c>
      <c r="G72" s="4">
        <v>0</v>
      </c>
      <c r="H72" s="4">
        <v>0</v>
      </c>
      <c r="I72" s="4">
        <v>0</v>
      </c>
      <c r="J72" s="4">
        <v>0</v>
      </c>
      <c r="K72" s="4">
        <v>1000000</v>
      </c>
      <c r="L72" s="4">
        <v>1000000</v>
      </c>
      <c r="M72" s="4">
        <v>0</v>
      </c>
      <c r="N72" s="4">
        <v>0</v>
      </c>
      <c r="O72" s="4">
        <v>0</v>
      </c>
      <c r="P72" s="4">
        <v>0</v>
      </c>
      <c r="Q72" s="4">
        <v>1000000</v>
      </c>
      <c r="R72" s="4">
        <v>1000000</v>
      </c>
    </row>
    <row r="73" spans="2:18">
      <c r="B73" s="802"/>
      <c r="C73" s="162"/>
      <c r="D73" s="99">
        <v>48</v>
      </c>
      <c r="E73" s="99"/>
      <c r="F73" s="99" t="s">
        <v>430</v>
      </c>
      <c r="G73" s="103">
        <v>0</v>
      </c>
      <c r="H73" s="103">
        <v>0</v>
      </c>
      <c r="I73" s="103">
        <v>0</v>
      </c>
      <c r="J73" s="103">
        <v>0</v>
      </c>
      <c r="K73" s="103">
        <f>SUM(K74:K76)</f>
        <v>5000000</v>
      </c>
      <c r="L73" s="103">
        <f>SUM(L74:L76)</f>
        <v>5000000</v>
      </c>
      <c r="M73" s="103">
        <v>0</v>
      </c>
      <c r="N73" s="103">
        <v>0</v>
      </c>
      <c r="O73" s="103">
        <v>0</v>
      </c>
      <c r="P73" s="103">
        <v>0</v>
      </c>
      <c r="Q73" s="103">
        <f>SUM(Q74:Q76)</f>
        <v>5000000</v>
      </c>
      <c r="R73" s="103">
        <f>SUM(R74:R76)</f>
        <v>5000000</v>
      </c>
    </row>
    <row r="74" spans="2:18">
      <c r="B74" s="802"/>
      <c r="C74" s="166"/>
      <c r="D74" s="2">
        <v>480</v>
      </c>
      <c r="E74" s="1"/>
      <c r="F74" s="1" t="s">
        <v>431</v>
      </c>
      <c r="G74" s="4">
        <v>0</v>
      </c>
      <c r="H74" s="4">
        <v>0</v>
      </c>
      <c r="I74" s="4">
        <v>0</v>
      </c>
      <c r="J74" s="4">
        <v>0</v>
      </c>
      <c r="K74" s="4">
        <v>3000000</v>
      </c>
      <c r="L74" s="4">
        <v>3000000</v>
      </c>
      <c r="M74" s="4">
        <v>0</v>
      </c>
      <c r="N74" s="4">
        <v>0</v>
      </c>
      <c r="O74" s="4">
        <v>0</v>
      </c>
      <c r="P74" s="4">
        <v>0</v>
      </c>
      <c r="Q74" s="4">
        <v>3000000</v>
      </c>
      <c r="R74" s="4">
        <v>3000000</v>
      </c>
    </row>
    <row r="75" spans="2:18">
      <c r="B75" s="802"/>
      <c r="C75" s="166"/>
      <c r="D75" s="2">
        <v>481</v>
      </c>
      <c r="E75" s="1"/>
      <c r="F75" s="1" t="s">
        <v>432</v>
      </c>
      <c r="G75" s="4">
        <v>0</v>
      </c>
      <c r="H75" s="4">
        <v>0</v>
      </c>
      <c r="I75" s="4">
        <v>0</v>
      </c>
      <c r="J75" s="4">
        <v>0</v>
      </c>
      <c r="K75" s="4">
        <v>1000000</v>
      </c>
      <c r="L75" s="4">
        <v>1000000</v>
      </c>
      <c r="M75" s="4">
        <v>0</v>
      </c>
      <c r="N75" s="4">
        <v>0</v>
      </c>
      <c r="O75" s="4">
        <v>0</v>
      </c>
      <c r="P75" s="4">
        <v>0</v>
      </c>
      <c r="Q75" s="4">
        <v>1000000</v>
      </c>
      <c r="R75" s="4">
        <v>1000000</v>
      </c>
    </row>
    <row r="76" spans="2:18">
      <c r="B76" s="802"/>
      <c r="C76" s="166"/>
      <c r="D76" s="2">
        <v>483</v>
      </c>
      <c r="E76" s="1"/>
      <c r="F76" s="1" t="s">
        <v>434</v>
      </c>
      <c r="G76" s="4">
        <v>0</v>
      </c>
      <c r="H76" s="4">
        <v>0</v>
      </c>
      <c r="I76" s="4">
        <v>0</v>
      </c>
      <c r="J76" s="4">
        <v>0</v>
      </c>
      <c r="K76" s="4">
        <v>1000000</v>
      </c>
      <c r="L76" s="4">
        <v>1000000</v>
      </c>
      <c r="M76" s="4">
        <v>0</v>
      </c>
      <c r="N76" s="4">
        <v>0</v>
      </c>
      <c r="O76" s="4">
        <v>0</v>
      </c>
      <c r="P76" s="4">
        <v>0</v>
      </c>
      <c r="Q76" s="4">
        <v>1000000</v>
      </c>
      <c r="R76" s="4">
        <v>1000000</v>
      </c>
    </row>
    <row r="77" spans="2:18">
      <c r="B77" s="802"/>
      <c r="C77" s="315">
        <v>2</v>
      </c>
      <c r="D77" s="343"/>
      <c r="E77" s="311"/>
      <c r="F77" s="592" t="s">
        <v>996</v>
      </c>
      <c r="G77" s="344">
        <f>SUM(G78+G97+G105+G116+G122+G128)</f>
        <v>7532723000</v>
      </c>
      <c r="H77" s="344">
        <f>SUM(H78+H97+H105+H116+H122+H128)</f>
        <v>7933324000</v>
      </c>
      <c r="I77" s="344">
        <f>SUM(I78+I97+I105+I116+I122+I128)</f>
        <v>1397087000</v>
      </c>
      <c r="J77" s="344">
        <f>SUM(J78+J97+J105+J116+J122+J128)</f>
        <v>1397087000</v>
      </c>
      <c r="K77" s="344">
        <v>0</v>
      </c>
      <c r="L77" s="344">
        <v>0</v>
      </c>
      <c r="M77" s="344">
        <v>0</v>
      </c>
      <c r="N77" s="344">
        <v>0</v>
      </c>
      <c r="O77" s="344">
        <f>SUM(O78+O97+O105+O116+O122+O128)</f>
        <v>1000000</v>
      </c>
      <c r="P77" s="344">
        <f>SUM(P78+P97+P105+P116+P122+P128)</f>
        <v>16327000</v>
      </c>
      <c r="Q77" s="344">
        <f>SUM(Q78+Q97+Q105+Q116+Q122+Q128)</f>
        <v>8930810000</v>
      </c>
      <c r="R77" s="344">
        <f>SUM(R78+R97+R105+R116+R122+R128)</f>
        <v>9346738000</v>
      </c>
    </row>
    <row r="78" spans="2:18">
      <c r="B78" s="802"/>
      <c r="C78" s="150"/>
      <c r="D78" s="33">
        <v>20</v>
      </c>
      <c r="E78" s="67"/>
      <c r="F78" s="33" t="s">
        <v>997</v>
      </c>
      <c r="G78" s="34">
        <f>SUM(G79+G83+G90+G93)</f>
        <v>5747369000</v>
      </c>
      <c r="H78" s="34">
        <f>SUM(H79+H83+H90+H93)</f>
        <v>6087370000</v>
      </c>
      <c r="I78" s="34">
        <f>SUM(I79+I83+I90+I93)</f>
        <v>1397087000</v>
      </c>
      <c r="J78" s="34">
        <f>SUM(J79+J83+J90+J93)</f>
        <v>1397087000</v>
      </c>
      <c r="K78" s="34">
        <v>0</v>
      </c>
      <c r="L78" s="34">
        <v>0</v>
      </c>
      <c r="M78" s="34">
        <v>0</v>
      </c>
      <c r="N78" s="34">
        <v>0</v>
      </c>
      <c r="O78" s="34">
        <f>SUM(O79+O83+O90+O93)</f>
        <v>1000000</v>
      </c>
      <c r="P78" s="34">
        <f>SUM(P90+P79+P93)</f>
        <v>16327000</v>
      </c>
      <c r="Q78" s="34">
        <f>SUM(Q79+Q83+Q90+Q93)</f>
        <v>7145456000</v>
      </c>
      <c r="R78" s="34">
        <f>SUM(R79+R83+R90+R93)</f>
        <v>7500784000</v>
      </c>
    </row>
    <row r="79" spans="2:18">
      <c r="B79" s="802"/>
      <c r="C79" s="162"/>
      <c r="D79" s="162">
        <v>40</v>
      </c>
      <c r="E79" s="99"/>
      <c r="F79" s="99" t="s">
        <v>391</v>
      </c>
      <c r="G79" s="103">
        <f>SUM(G80:G82)</f>
        <v>5078342000</v>
      </c>
      <c r="H79" s="103">
        <f>SUM(H80:H82)</f>
        <v>5248342000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03">
        <f>SUM(Q80:Q82)</f>
        <v>5078342000</v>
      </c>
      <c r="R79" s="103">
        <f>SUM(R80:R82)</f>
        <v>5248342000</v>
      </c>
    </row>
    <row r="80" spans="2:18">
      <c r="B80" s="802"/>
      <c r="C80" s="166"/>
      <c r="D80" s="166"/>
      <c r="E80" s="2">
        <v>401</v>
      </c>
      <c r="F80" s="1" t="s">
        <v>399</v>
      </c>
      <c r="G80" s="4">
        <v>3500642000</v>
      </c>
      <c r="H80" s="4">
        <v>3620642000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3500642000</v>
      </c>
      <c r="R80" s="4">
        <v>3620642000</v>
      </c>
    </row>
    <row r="81" spans="2:18">
      <c r="B81" s="802"/>
      <c r="C81" s="166"/>
      <c r="D81" s="166"/>
      <c r="E81" s="2">
        <v>402</v>
      </c>
      <c r="F81" s="1" t="s">
        <v>361</v>
      </c>
      <c r="G81" s="4">
        <v>1577600000</v>
      </c>
      <c r="H81" s="4">
        <v>1627600000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1577600000</v>
      </c>
      <c r="R81" s="4">
        <v>1627600000</v>
      </c>
    </row>
    <row r="82" spans="2:18">
      <c r="B82" s="802"/>
      <c r="C82" s="166"/>
      <c r="D82" s="166"/>
      <c r="E82" s="2">
        <v>404</v>
      </c>
      <c r="F82" s="1" t="s">
        <v>392</v>
      </c>
      <c r="G82" s="4">
        <v>100000</v>
      </c>
      <c r="H82" s="4">
        <v>100000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100000</v>
      </c>
      <c r="R82" s="4">
        <v>100000</v>
      </c>
    </row>
    <row r="83" spans="2:18">
      <c r="B83" s="802"/>
      <c r="C83" s="162"/>
      <c r="D83" s="162">
        <v>42</v>
      </c>
      <c r="E83" s="99"/>
      <c r="F83" s="99" t="s">
        <v>394</v>
      </c>
      <c r="G83" s="103">
        <f>SUM(G84:G89)</f>
        <v>669027000</v>
      </c>
      <c r="H83" s="103">
        <f>SUM(H84:H89)</f>
        <v>805666000</v>
      </c>
      <c r="I83" s="103">
        <f>SUM(I84:I89)</f>
        <v>1157087000</v>
      </c>
      <c r="J83" s="103">
        <f>SUM(J84:J89)</f>
        <v>1078337000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f>SUM(Q84:Q89)</f>
        <v>1826114000</v>
      </c>
      <c r="R83" s="103">
        <f>SUM(R84:R89)</f>
        <v>1884003000</v>
      </c>
    </row>
    <row r="84" spans="2:18">
      <c r="B84" s="802"/>
      <c r="C84" s="166"/>
      <c r="D84" s="166"/>
      <c r="E84" s="2">
        <v>420</v>
      </c>
      <c r="F84" s="1" t="s">
        <v>400</v>
      </c>
      <c r="G84" s="4">
        <v>7400000</v>
      </c>
      <c r="H84" s="4">
        <v>7400000</v>
      </c>
      <c r="I84" s="4">
        <v>65000000</v>
      </c>
      <c r="J84" s="4">
        <v>65000000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72400000</v>
      </c>
      <c r="R84" s="4">
        <v>72400000</v>
      </c>
    </row>
    <row r="85" spans="2:18" ht="30">
      <c r="B85" s="802"/>
      <c r="C85" s="166"/>
      <c r="D85" s="166"/>
      <c r="E85" s="2">
        <v>421</v>
      </c>
      <c r="F85" s="14" t="s">
        <v>401</v>
      </c>
      <c r="G85" s="4">
        <v>217600000</v>
      </c>
      <c r="H85" s="4">
        <v>185520000</v>
      </c>
      <c r="I85" s="4">
        <v>150000000</v>
      </c>
      <c r="J85" s="4">
        <v>150000000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367600000</v>
      </c>
      <c r="R85" s="4">
        <v>335520000</v>
      </c>
    </row>
    <row r="86" spans="2:18">
      <c r="B86" s="802"/>
      <c r="C86" s="166"/>
      <c r="D86" s="166"/>
      <c r="E86" s="2">
        <v>423</v>
      </c>
      <c r="F86" s="1" t="s">
        <v>402</v>
      </c>
      <c r="G86" s="4">
        <v>158500000</v>
      </c>
      <c r="H86" s="4">
        <v>309905000</v>
      </c>
      <c r="I86" s="4">
        <v>522087000</v>
      </c>
      <c r="J86" s="4">
        <v>443337000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680587000</v>
      </c>
      <c r="R86" s="4">
        <v>753242000</v>
      </c>
    </row>
    <row r="87" spans="2:18">
      <c r="B87" s="802"/>
      <c r="C87" s="166"/>
      <c r="D87" s="166"/>
      <c r="E87" s="2">
        <v>424</v>
      </c>
      <c r="F87" s="1" t="s">
        <v>403</v>
      </c>
      <c r="G87" s="4">
        <v>166104000</v>
      </c>
      <c r="H87" s="4">
        <v>183418000</v>
      </c>
      <c r="I87" s="4">
        <v>280000000</v>
      </c>
      <c r="J87" s="4">
        <v>280000000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446104000</v>
      </c>
      <c r="R87" s="4">
        <v>463418000</v>
      </c>
    </row>
    <row r="88" spans="2:18">
      <c r="B88" s="802"/>
      <c r="C88" s="166"/>
      <c r="D88" s="166"/>
      <c r="E88" s="2">
        <v>425</v>
      </c>
      <c r="F88" s="1" t="s">
        <v>404</v>
      </c>
      <c r="G88" s="4">
        <v>115423000</v>
      </c>
      <c r="H88" s="4">
        <v>115423000</v>
      </c>
      <c r="I88" s="4">
        <v>120000000</v>
      </c>
      <c r="J88" s="4">
        <v>120000000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235423000</v>
      </c>
      <c r="R88" s="4">
        <v>235423000</v>
      </c>
    </row>
    <row r="89" spans="2:18">
      <c r="B89" s="802"/>
      <c r="C89" s="166"/>
      <c r="D89" s="166"/>
      <c r="E89" s="2">
        <v>426</v>
      </c>
      <c r="F89" s="1" t="s">
        <v>405</v>
      </c>
      <c r="G89" s="4">
        <v>4000000</v>
      </c>
      <c r="H89" s="4">
        <v>4000000</v>
      </c>
      <c r="I89" s="4">
        <v>20000000</v>
      </c>
      <c r="J89" s="4">
        <v>20000000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24000000</v>
      </c>
      <c r="R89" s="4">
        <v>24000000</v>
      </c>
    </row>
    <row r="90" spans="2:18">
      <c r="B90" s="802"/>
      <c r="C90" s="162"/>
      <c r="D90" s="162">
        <v>46</v>
      </c>
      <c r="E90" s="99"/>
      <c r="F90" s="99" t="s">
        <v>396</v>
      </c>
      <c r="G90" s="103">
        <v>0</v>
      </c>
      <c r="H90" s="103">
        <f>SUM(H91:H92)</f>
        <v>33362000</v>
      </c>
      <c r="I90" s="103">
        <f>SUM(I91:I92)</f>
        <v>50000000</v>
      </c>
      <c r="J90" s="103">
        <f>SUM(J91:J92)</f>
        <v>128750000</v>
      </c>
      <c r="K90" s="103">
        <v>0</v>
      </c>
      <c r="L90" s="103">
        <v>0</v>
      </c>
      <c r="M90" s="103">
        <v>0</v>
      </c>
      <c r="N90" s="103">
        <v>0</v>
      </c>
      <c r="O90" s="103">
        <f>SUM(O91:O92)</f>
        <v>1000000</v>
      </c>
      <c r="P90" s="103">
        <f>SUM(P91:P92)</f>
        <v>1000000</v>
      </c>
      <c r="Q90" s="103">
        <f>SUM(Q91:Q92)</f>
        <v>51000000</v>
      </c>
      <c r="R90" s="103">
        <f>SUM(R91:R92)</f>
        <v>163112000</v>
      </c>
    </row>
    <row r="91" spans="2:18">
      <c r="B91" s="802"/>
      <c r="C91" s="166"/>
      <c r="D91" s="166"/>
      <c r="E91" s="2">
        <v>464</v>
      </c>
      <c r="F91" s="1" t="s">
        <v>423</v>
      </c>
      <c r="G91" s="4">
        <v>0</v>
      </c>
      <c r="H91" s="4">
        <v>0</v>
      </c>
      <c r="I91" s="4">
        <v>50000000</v>
      </c>
      <c r="J91" s="4">
        <v>50000000</v>
      </c>
      <c r="K91" s="4">
        <v>0</v>
      </c>
      <c r="L91" s="4">
        <v>0</v>
      </c>
      <c r="M91" s="4">
        <v>0</v>
      </c>
      <c r="N91" s="4">
        <v>0</v>
      </c>
      <c r="O91" s="4">
        <v>1000000</v>
      </c>
      <c r="P91" s="4">
        <v>1000000</v>
      </c>
      <c r="Q91" s="4">
        <v>51000000</v>
      </c>
      <c r="R91" s="4">
        <v>51000000</v>
      </c>
    </row>
    <row r="92" spans="2:18">
      <c r="B92" s="802"/>
      <c r="C92" s="166"/>
      <c r="D92" s="166"/>
      <c r="E92" s="2">
        <v>465</v>
      </c>
      <c r="F92" s="1" t="s">
        <v>424</v>
      </c>
      <c r="G92" s="4">
        <v>0</v>
      </c>
      <c r="H92" s="4">
        <v>33362000</v>
      </c>
      <c r="I92" s="4">
        <v>0</v>
      </c>
      <c r="J92" s="4">
        <v>78750000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112112000</v>
      </c>
    </row>
    <row r="93" spans="2:18">
      <c r="B93" s="802"/>
      <c r="C93" s="162"/>
      <c r="D93" s="162">
        <v>48</v>
      </c>
      <c r="E93" s="99"/>
      <c r="F93" s="99" t="s">
        <v>430</v>
      </c>
      <c r="G93" s="103">
        <v>0</v>
      </c>
      <c r="H93" s="103">
        <v>0</v>
      </c>
      <c r="I93" s="103">
        <f>SUM(I94:I96)</f>
        <v>190000000</v>
      </c>
      <c r="J93" s="103">
        <f>SUM(J94:J96)</f>
        <v>190000000</v>
      </c>
      <c r="K93" s="103">
        <v>0</v>
      </c>
      <c r="L93" s="103">
        <v>0</v>
      </c>
      <c r="M93" s="103">
        <v>0</v>
      </c>
      <c r="N93" s="103">
        <v>0</v>
      </c>
      <c r="O93" s="103">
        <v>0</v>
      </c>
      <c r="P93" s="103">
        <f>SUM(P94:P96)</f>
        <v>15327000</v>
      </c>
      <c r="Q93" s="103">
        <f>SUM(Q94:Q96)</f>
        <v>190000000</v>
      </c>
      <c r="R93" s="103">
        <f>SUM(R94:R96)</f>
        <v>205327000</v>
      </c>
    </row>
    <row r="94" spans="2:18">
      <c r="B94" s="802"/>
      <c r="C94" s="166"/>
      <c r="D94" s="166"/>
      <c r="E94" s="2">
        <v>480</v>
      </c>
      <c r="F94" s="1" t="s">
        <v>431</v>
      </c>
      <c r="G94" s="4">
        <v>0</v>
      </c>
      <c r="H94" s="4">
        <v>0</v>
      </c>
      <c r="I94" s="4">
        <v>90000000</v>
      </c>
      <c r="J94" s="4">
        <v>90000000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90000000</v>
      </c>
      <c r="R94" s="4">
        <v>90000000</v>
      </c>
    </row>
    <row r="95" spans="2:18">
      <c r="B95" s="802"/>
      <c r="C95" s="166"/>
      <c r="D95" s="166"/>
      <c r="E95" s="2">
        <v>481</v>
      </c>
      <c r="F95" s="1" t="s">
        <v>432</v>
      </c>
      <c r="G95" s="4">
        <v>0</v>
      </c>
      <c r="H95" s="4">
        <v>0</v>
      </c>
      <c r="I95" s="4">
        <v>100000000</v>
      </c>
      <c r="J95" s="4">
        <v>100000000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100000000</v>
      </c>
      <c r="R95" s="4">
        <v>100000000</v>
      </c>
    </row>
    <row r="96" spans="2:18">
      <c r="B96" s="802"/>
      <c r="C96" s="166"/>
      <c r="D96" s="166"/>
      <c r="E96" s="2">
        <v>485</v>
      </c>
      <c r="F96" s="1" t="s">
        <v>436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15327000</v>
      </c>
      <c r="Q96" s="4">
        <v>0</v>
      </c>
      <c r="R96" s="4">
        <v>15327000</v>
      </c>
    </row>
    <row r="97" spans="2:18">
      <c r="B97" s="802"/>
      <c r="C97" s="150"/>
      <c r="D97" s="150">
        <v>21</v>
      </c>
      <c r="E97" s="33"/>
      <c r="F97" s="33" t="s">
        <v>998</v>
      </c>
      <c r="G97" s="34">
        <f>SUM(G98)</f>
        <v>237952000</v>
      </c>
      <c r="H97" s="34">
        <f>SUM(H98)</f>
        <v>237952000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f>SUM(Q98)</f>
        <v>237952000</v>
      </c>
      <c r="R97" s="34">
        <f>SUM(R98)</f>
        <v>237952000</v>
      </c>
    </row>
    <row r="98" spans="2:18">
      <c r="B98" s="802"/>
      <c r="C98" s="162"/>
      <c r="D98" s="162">
        <v>42</v>
      </c>
      <c r="E98" s="99"/>
      <c r="F98" s="99" t="s">
        <v>394</v>
      </c>
      <c r="G98" s="103">
        <f>SUM(G99:G104)</f>
        <v>237952000</v>
      </c>
      <c r="H98" s="103">
        <f>SUM(H99:H104)</f>
        <v>237952000</v>
      </c>
      <c r="I98" s="103">
        <v>0</v>
      </c>
      <c r="J98" s="103">
        <v>0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0</v>
      </c>
      <c r="Q98" s="103">
        <f>SUM(Q99:Q104)</f>
        <v>237952000</v>
      </c>
      <c r="R98" s="103">
        <f>SUM(R99:R104)</f>
        <v>237952000</v>
      </c>
    </row>
    <row r="99" spans="2:18">
      <c r="B99" s="802"/>
      <c r="C99" s="166"/>
      <c r="D99" s="166"/>
      <c r="E99" s="2">
        <v>420</v>
      </c>
      <c r="F99" s="1" t="s">
        <v>400</v>
      </c>
      <c r="G99" s="4">
        <v>1130000</v>
      </c>
      <c r="H99" s="4">
        <v>1130000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1130000</v>
      </c>
      <c r="R99" s="4">
        <v>1130000</v>
      </c>
    </row>
    <row r="100" spans="2:18" ht="30">
      <c r="B100" s="802"/>
      <c r="C100" s="166"/>
      <c r="D100" s="166"/>
      <c r="E100" s="2">
        <v>421</v>
      </c>
      <c r="F100" s="14" t="s">
        <v>401</v>
      </c>
      <c r="G100" s="4">
        <v>147052000</v>
      </c>
      <c r="H100" s="4">
        <v>147052000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147052000</v>
      </c>
      <c r="R100" s="4">
        <v>147052000</v>
      </c>
    </row>
    <row r="101" spans="2:18">
      <c r="B101" s="802"/>
      <c r="C101" s="166"/>
      <c r="D101" s="166"/>
      <c r="E101" s="2">
        <v>423</v>
      </c>
      <c r="F101" s="1" t="s">
        <v>402</v>
      </c>
      <c r="G101" s="4">
        <v>14400000</v>
      </c>
      <c r="H101" s="4">
        <v>14400000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14400000</v>
      </c>
      <c r="R101" s="4">
        <v>14400000</v>
      </c>
    </row>
    <row r="102" spans="2:18">
      <c r="B102" s="802"/>
      <c r="C102" s="166"/>
      <c r="D102" s="166"/>
      <c r="E102" s="2">
        <v>424</v>
      </c>
      <c r="F102" s="1" t="s">
        <v>403</v>
      </c>
      <c r="G102" s="4">
        <v>69500000</v>
      </c>
      <c r="H102" s="4">
        <v>69500000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69500000</v>
      </c>
      <c r="R102" s="4">
        <v>69500000</v>
      </c>
    </row>
    <row r="103" spans="2:18">
      <c r="B103" s="802"/>
      <c r="C103" s="166"/>
      <c r="D103" s="166"/>
      <c r="E103" s="2">
        <v>425</v>
      </c>
      <c r="F103" s="1" t="s">
        <v>404</v>
      </c>
      <c r="G103" s="4">
        <v>5530000</v>
      </c>
      <c r="H103" s="4">
        <v>5530000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5530000</v>
      </c>
      <c r="R103" s="4">
        <v>5530000</v>
      </c>
    </row>
    <row r="104" spans="2:18">
      <c r="B104" s="802"/>
      <c r="C104" s="166"/>
      <c r="D104" s="166"/>
      <c r="E104" s="2">
        <v>426</v>
      </c>
      <c r="F104" s="1" t="s">
        <v>405</v>
      </c>
      <c r="G104" s="4">
        <v>340000</v>
      </c>
      <c r="H104" s="4">
        <v>340000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340000</v>
      </c>
      <c r="R104" s="4">
        <v>340000</v>
      </c>
    </row>
    <row r="105" spans="2:18" ht="30">
      <c r="B105" s="802"/>
      <c r="C105" s="150"/>
      <c r="D105" s="150">
        <v>22</v>
      </c>
      <c r="E105" s="33"/>
      <c r="F105" s="36" t="s">
        <v>999</v>
      </c>
      <c r="G105" s="34">
        <f>SUM(G106+G109)</f>
        <v>905065000</v>
      </c>
      <c r="H105" s="34">
        <f>SUM(H106+H109)</f>
        <v>950665000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f>SUM(Q106+Q109)</f>
        <v>905065000</v>
      </c>
      <c r="R105" s="34">
        <f>SUM(R106+R109)</f>
        <v>950665000</v>
      </c>
    </row>
    <row r="106" spans="2:18">
      <c r="B106" s="802"/>
      <c r="C106" s="162"/>
      <c r="D106" s="162">
        <v>40</v>
      </c>
      <c r="E106" s="99"/>
      <c r="F106" s="99" t="s">
        <v>391</v>
      </c>
      <c r="G106" s="103">
        <f>SUM(G107:G108)</f>
        <v>850037000</v>
      </c>
      <c r="H106" s="103">
        <f>SUM(H107:H108)</f>
        <v>895637000</v>
      </c>
      <c r="I106" s="103">
        <v>0</v>
      </c>
      <c r="J106" s="103">
        <v>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f>SUM(Q107:Q108)</f>
        <v>850037000</v>
      </c>
      <c r="R106" s="103">
        <f>SUM(R107:R108)</f>
        <v>895637000</v>
      </c>
    </row>
    <row r="107" spans="2:18">
      <c r="B107" s="802"/>
      <c r="C107" s="166"/>
      <c r="D107" s="166"/>
      <c r="E107" s="2">
        <v>401</v>
      </c>
      <c r="F107" s="1" t="s">
        <v>399</v>
      </c>
      <c r="G107" s="4">
        <v>570037000</v>
      </c>
      <c r="H107" s="4">
        <v>612037000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570037000</v>
      </c>
      <c r="R107" s="4">
        <v>612037000</v>
      </c>
    </row>
    <row r="108" spans="2:18">
      <c r="B108" s="802"/>
      <c r="C108" s="166"/>
      <c r="D108" s="166"/>
      <c r="E108" s="2">
        <v>402</v>
      </c>
      <c r="F108" s="1" t="s">
        <v>361</v>
      </c>
      <c r="G108" s="4">
        <v>280000000</v>
      </c>
      <c r="H108" s="4">
        <v>283600000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280000000</v>
      </c>
      <c r="R108" s="4">
        <v>283600000</v>
      </c>
    </row>
    <row r="109" spans="2:18">
      <c r="B109" s="802"/>
      <c r="C109" s="162"/>
      <c r="D109" s="162">
        <v>42</v>
      </c>
      <c r="E109" s="99"/>
      <c r="F109" s="99" t="s">
        <v>394</v>
      </c>
      <c r="G109" s="103">
        <f>SUM(G110:G115)</f>
        <v>55028000</v>
      </c>
      <c r="H109" s="103">
        <f>SUM(H110:H115)</f>
        <v>55028000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f>SUM(Q110:Q115)</f>
        <v>55028000</v>
      </c>
      <c r="R109" s="103">
        <f>SUM(R110:R115)</f>
        <v>55028000</v>
      </c>
    </row>
    <row r="110" spans="2:18">
      <c r="B110" s="802"/>
      <c r="C110" s="166"/>
      <c r="D110" s="166"/>
      <c r="E110" s="2">
        <v>420</v>
      </c>
      <c r="F110" s="1" t="s">
        <v>400</v>
      </c>
      <c r="G110" s="4">
        <v>950000</v>
      </c>
      <c r="H110" s="4">
        <v>950000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950000</v>
      </c>
      <c r="R110" s="4">
        <v>950000</v>
      </c>
    </row>
    <row r="111" spans="2:18">
      <c r="B111" s="802"/>
      <c r="C111" s="166"/>
      <c r="D111" s="166"/>
      <c r="E111" s="2">
        <v>421</v>
      </c>
      <c r="F111" s="1" t="s">
        <v>401</v>
      </c>
      <c r="G111" s="4">
        <v>33660000</v>
      </c>
      <c r="H111" s="4">
        <v>33660000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33660000</v>
      </c>
      <c r="R111" s="4">
        <v>33660000</v>
      </c>
    </row>
    <row r="112" spans="2:18">
      <c r="B112" s="802"/>
      <c r="C112" s="166"/>
      <c r="D112" s="166"/>
      <c r="E112" s="2">
        <v>423</v>
      </c>
      <c r="F112" s="1" t="s">
        <v>402</v>
      </c>
      <c r="G112" s="4">
        <v>2440000</v>
      </c>
      <c r="H112" s="4">
        <v>2440000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2440000</v>
      </c>
      <c r="R112" s="4">
        <v>2440000</v>
      </c>
    </row>
    <row r="113" spans="2:18">
      <c r="B113" s="802"/>
      <c r="C113" s="166"/>
      <c r="D113" s="166"/>
      <c r="E113" s="2">
        <v>424</v>
      </c>
      <c r="F113" s="1" t="s">
        <v>403</v>
      </c>
      <c r="G113" s="4">
        <v>17260000</v>
      </c>
      <c r="H113" s="4">
        <v>17260000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17260000</v>
      </c>
      <c r="R113" s="4">
        <v>17260000</v>
      </c>
    </row>
    <row r="114" spans="2:18">
      <c r="B114" s="802"/>
      <c r="C114" s="166"/>
      <c r="D114" s="166"/>
      <c r="E114" s="2">
        <v>425</v>
      </c>
      <c r="F114" s="1" t="s">
        <v>404</v>
      </c>
      <c r="G114" s="4">
        <v>585000</v>
      </c>
      <c r="H114" s="4">
        <v>585000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585000</v>
      </c>
      <c r="R114" s="4">
        <v>585000</v>
      </c>
    </row>
    <row r="115" spans="2:18">
      <c r="B115" s="802"/>
      <c r="C115" s="166"/>
      <c r="D115" s="166"/>
      <c r="E115" s="2">
        <v>426</v>
      </c>
      <c r="F115" s="1" t="s">
        <v>405</v>
      </c>
      <c r="G115" s="4">
        <v>133000</v>
      </c>
      <c r="H115" s="4">
        <v>133000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133000</v>
      </c>
      <c r="R115" s="4">
        <v>133000</v>
      </c>
    </row>
    <row r="116" spans="2:18" ht="30">
      <c r="B116" s="802"/>
      <c r="C116" s="150"/>
      <c r="D116" s="150">
        <v>23</v>
      </c>
      <c r="E116" s="33"/>
      <c r="F116" s="36" t="s">
        <v>1000</v>
      </c>
      <c r="G116" s="34">
        <f>SUM(G117)</f>
        <v>860000</v>
      </c>
      <c r="H116" s="34">
        <f>SUM(H117)</f>
        <v>860000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f>SUM(Q117)</f>
        <v>860000</v>
      </c>
      <c r="R116" s="34">
        <f>SUM(R117)</f>
        <v>860000</v>
      </c>
    </row>
    <row r="117" spans="2:18">
      <c r="B117" s="802"/>
      <c r="C117" s="162"/>
      <c r="D117" s="162">
        <v>42</v>
      </c>
      <c r="E117" s="99"/>
      <c r="F117" s="99" t="s">
        <v>394</v>
      </c>
      <c r="G117" s="103">
        <f>SUM(G118:G121)</f>
        <v>860000</v>
      </c>
      <c r="H117" s="103">
        <f>SUM(H118:H121)</f>
        <v>860000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f>SUM(Q118:Q121)</f>
        <v>860000</v>
      </c>
      <c r="R117" s="103">
        <f>SUM(R118:R121)</f>
        <v>860000</v>
      </c>
    </row>
    <row r="118" spans="2:18" ht="30">
      <c r="B118" s="802"/>
      <c r="C118" s="166"/>
      <c r="D118" s="166"/>
      <c r="E118" s="2">
        <v>421</v>
      </c>
      <c r="F118" s="14" t="s">
        <v>401</v>
      </c>
      <c r="G118" s="4">
        <v>50000</v>
      </c>
      <c r="H118" s="4">
        <v>50000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50000</v>
      </c>
      <c r="R118" s="4">
        <v>50000</v>
      </c>
    </row>
    <row r="119" spans="2:18">
      <c r="B119" s="802"/>
      <c r="C119" s="166"/>
      <c r="D119" s="166"/>
      <c r="E119" s="2">
        <v>423</v>
      </c>
      <c r="F119" s="1" t="s">
        <v>402</v>
      </c>
      <c r="G119" s="4">
        <v>200000</v>
      </c>
      <c r="H119" s="4">
        <v>200000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200000</v>
      </c>
      <c r="R119" s="4">
        <v>200000</v>
      </c>
    </row>
    <row r="120" spans="2:18">
      <c r="B120" s="802"/>
      <c r="C120" s="166"/>
      <c r="D120" s="166"/>
      <c r="E120" s="2">
        <v>424</v>
      </c>
      <c r="F120" s="1" t="s">
        <v>403</v>
      </c>
      <c r="G120" s="4">
        <v>550000</v>
      </c>
      <c r="H120" s="4">
        <v>550000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550000</v>
      </c>
      <c r="R120" s="4">
        <v>550000</v>
      </c>
    </row>
    <row r="121" spans="2:18">
      <c r="B121" s="802"/>
      <c r="C121" s="166"/>
      <c r="D121" s="166"/>
      <c r="E121" s="2">
        <v>426</v>
      </c>
      <c r="F121" s="1" t="s">
        <v>405</v>
      </c>
      <c r="G121" s="4">
        <v>60000</v>
      </c>
      <c r="H121" s="4">
        <v>60000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60000</v>
      </c>
      <c r="R121" s="4">
        <v>60000</v>
      </c>
    </row>
    <row r="122" spans="2:18">
      <c r="B122" s="802"/>
      <c r="C122" s="208"/>
      <c r="D122" s="150" t="s">
        <v>711</v>
      </c>
      <c r="E122" s="33"/>
      <c r="F122" s="33" t="s">
        <v>720</v>
      </c>
      <c r="G122" s="34">
        <f>SUM(G123)</f>
        <v>611477000</v>
      </c>
      <c r="H122" s="34">
        <f>SUM(H123)</f>
        <v>626477000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4">
        <f>SUM(Q123)</f>
        <v>611477000</v>
      </c>
      <c r="R122" s="34">
        <f>SUM(R123)</f>
        <v>626477000</v>
      </c>
    </row>
    <row r="123" spans="2:18">
      <c r="B123" s="802"/>
      <c r="C123" s="162"/>
      <c r="D123" s="162">
        <v>48</v>
      </c>
      <c r="E123" s="99"/>
      <c r="F123" s="99" t="s">
        <v>1006</v>
      </c>
      <c r="G123" s="103">
        <f>SUM(G124:G127)</f>
        <v>611477000</v>
      </c>
      <c r="H123" s="103">
        <f>SUM(H124:H127)</f>
        <v>626477000</v>
      </c>
      <c r="I123" s="103">
        <v>0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f>SUM(Q124:Q127)</f>
        <v>611477000</v>
      </c>
      <c r="R123" s="103">
        <f>SUM(R124:R127)</f>
        <v>626477000</v>
      </c>
    </row>
    <row r="124" spans="2:18">
      <c r="B124" s="802"/>
      <c r="C124" s="166"/>
      <c r="D124" s="166"/>
      <c r="E124" s="593">
        <v>480</v>
      </c>
      <c r="F124" s="1" t="s">
        <v>1007</v>
      </c>
      <c r="G124" s="4">
        <v>482305000</v>
      </c>
      <c r="H124" s="4">
        <v>497305000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482305000</v>
      </c>
      <c r="R124" s="4">
        <v>497305000</v>
      </c>
    </row>
    <row r="125" spans="2:18">
      <c r="B125" s="802"/>
      <c r="C125" s="166"/>
      <c r="D125" s="166"/>
      <c r="E125" s="2">
        <v>483</v>
      </c>
      <c r="F125" s="1" t="s">
        <v>434</v>
      </c>
      <c r="G125" s="4">
        <v>205000</v>
      </c>
      <c r="H125" s="4">
        <v>205000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205000</v>
      </c>
      <c r="R125" s="4">
        <v>205000</v>
      </c>
    </row>
    <row r="126" spans="2:18">
      <c r="B126" s="802"/>
      <c r="C126" s="166"/>
      <c r="D126" s="166"/>
      <c r="E126" s="593">
        <v>485</v>
      </c>
      <c r="F126" s="1" t="s">
        <v>1008</v>
      </c>
      <c r="G126" s="4">
        <v>33247000</v>
      </c>
      <c r="H126" s="4">
        <v>33247000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33247000</v>
      </c>
      <c r="R126" s="4">
        <v>33247000</v>
      </c>
    </row>
    <row r="127" spans="2:18">
      <c r="B127" s="802"/>
      <c r="C127" s="166"/>
      <c r="D127" s="166"/>
      <c r="E127" s="2">
        <v>486</v>
      </c>
      <c r="F127" s="1" t="s">
        <v>437</v>
      </c>
      <c r="G127" s="4">
        <v>95720000</v>
      </c>
      <c r="H127" s="4">
        <v>95720000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95720000</v>
      </c>
      <c r="R127" s="4">
        <v>95720000</v>
      </c>
    </row>
    <row r="128" spans="2:18" ht="30">
      <c r="B128" s="802"/>
      <c r="C128" s="150"/>
      <c r="D128" s="150" t="s">
        <v>1724</v>
      </c>
      <c r="E128" s="33" t="s">
        <v>1723</v>
      </c>
      <c r="F128" s="36" t="s">
        <v>1009</v>
      </c>
      <c r="G128" s="34">
        <f>SUM(G129)</f>
        <v>30000000</v>
      </c>
      <c r="H128" s="34">
        <f>SUM(H129)</f>
        <v>30000000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f>SUM(Q129)</f>
        <v>30000000</v>
      </c>
      <c r="R128" s="34">
        <f>SUM(R129)</f>
        <v>30000000</v>
      </c>
    </row>
    <row r="129" spans="2:18">
      <c r="B129" s="802"/>
      <c r="C129" s="162"/>
      <c r="D129" s="162">
        <v>48</v>
      </c>
      <c r="E129" s="99"/>
      <c r="F129" s="99" t="s">
        <v>1010</v>
      </c>
      <c r="G129" s="103">
        <f>SUM(G130)</f>
        <v>30000000</v>
      </c>
      <c r="H129" s="103">
        <f>SUM(H130)</f>
        <v>30000000</v>
      </c>
      <c r="I129" s="103">
        <v>0</v>
      </c>
      <c r="J129" s="103">
        <v>0</v>
      </c>
      <c r="K129" s="103">
        <v>0</v>
      </c>
      <c r="L129" s="103">
        <v>0</v>
      </c>
      <c r="M129" s="103">
        <v>0</v>
      </c>
      <c r="N129" s="103">
        <v>0</v>
      </c>
      <c r="O129" s="103">
        <v>0</v>
      </c>
      <c r="P129" s="103">
        <v>0</v>
      </c>
      <c r="Q129" s="103">
        <f>SUM(Q130)</f>
        <v>30000000</v>
      </c>
      <c r="R129" s="103">
        <f>SUM(R130)</f>
        <v>30000000</v>
      </c>
    </row>
    <row r="130" spans="2:18">
      <c r="B130" s="802"/>
      <c r="C130" s="166"/>
      <c r="D130" s="166"/>
      <c r="E130" s="2">
        <v>481</v>
      </c>
      <c r="F130" s="1" t="s">
        <v>1011</v>
      </c>
      <c r="G130" s="4">
        <v>30000000</v>
      </c>
      <c r="H130" s="4">
        <v>30000000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30000000</v>
      </c>
      <c r="R130" s="4">
        <v>30000000</v>
      </c>
    </row>
    <row r="131" spans="2:18">
      <c r="B131" s="802"/>
      <c r="C131" s="591">
        <v>3</v>
      </c>
      <c r="D131" s="591"/>
      <c r="E131" s="158"/>
      <c r="F131" s="592" t="s">
        <v>1012</v>
      </c>
      <c r="G131" s="102">
        <f>SUM(G132)</f>
        <v>45605000</v>
      </c>
      <c r="H131" s="102">
        <f>SUM(H132)</f>
        <v>46489000</v>
      </c>
      <c r="I131" s="102">
        <v>0</v>
      </c>
      <c r="J131" s="102">
        <v>0</v>
      </c>
      <c r="K131" s="102">
        <v>0</v>
      </c>
      <c r="L131" s="102">
        <v>0</v>
      </c>
      <c r="M131" s="102">
        <v>0</v>
      </c>
      <c r="N131" s="102">
        <v>0</v>
      </c>
      <c r="O131" s="102">
        <v>0</v>
      </c>
      <c r="P131" s="102">
        <v>0</v>
      </c>
      <c r="Q131" s="102">
        <f>SUM(Q132)</f>
        <v>45605000</v>
      </c>
      <c r="R131" s="102">
        <f>SUM(R132)</f>
        <v>46489000</v>
      </c>
    </row>
    <row r="132" spans="2:18">
      <c r="B132" s="802"/>
      <c r="C132" s="321"/>
      <c r="D132" s="321">
        <v>30</v>
      </c>
      <c r="E132" s="67"/>
      <c r="F132" s="33" t="s">
        <v>1001</v>
      </c>
      <c r="G132" s="34">
        <f>SUM(G133+G136)</f>
        <v>45605000</v>
      </c>
      <c r="H132" s="34">
        <f>SUM(H133+H136)</f>
        <v>46489000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f>SUM(Q133+Q136)</f>
        <v>45605000</v>
      </c>
      <c r="R132" s="34">
        <f>SUM(R133+R136)</f>
        <v>46489000</v>
      </c>
    </row>
    <row r="133" spans="2:18">
      <c r="B133" s="802"/>
      <c r="C133" s="162"/>
      <c r="D133" s="162">
        <v>40</v>
      </c>
      <c r="E133" s="99"/>
      <c r="F133" s="99" t="s">
        <v>1013</v>
      </c>
      <c r="G133" s="103">
        <f>SUM(G134:G135)</f>
        <v>18469000</v>
      </c>
      <c r="H133" s="103">
        <f>SUM(H134:H135)</f>
        <v>19353000</v>
      </c>
      <c r="I133" s="103">
        <v>0</v>
      </c>
      <c r="J133" s="103">
        <v>0</v>
      </c>
      <c r="K133" s="103">
        <v>0</v>
      </c>
      <c r="L133" s="103">
        <v>0</v>
      </c>
      <c r="M133" s="103">
        <v>0</v>
      </c>
      <c r="N133" s="103">
        <v>0</v>
      </c>
      <c r="O133" s="103">
        <v>0</v>
      </c>
      <c r="P133" s="103">
        <v>0</v>
      </c>
      <c r="Q133" s="103">
        <f>SUM(Q134:Q135)</f>
        <v>18469000</v>
      </c>
      <c r="R133" s="103">
        <f>SUM(R134:R135)</f>
        <v>19353000</v>
      </c>
    </row>
    <row r="134" spans="2:18">
      <c r="B134" s="802"/>
      <c r="C134" s="166"/>
      <c r="D134" s="166"/>
      <c r="E134" s="2">
        <v>401</v>
      </c>
      <c r="F134" s="1" t="s">
        <v>399</v>
      </c>
      <c r="G134" s="4">
        <v>12719000</v>
      </c>
      <c r="H134" s="4">
        <v>13328000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12719000</v>
      </c>
      <c r="R134" s="4">
        <v>13328000</v>
      </c>
    </row>
    <row r="135" spans="2:18">
      <c r="B135" s="802"/>
      <c r="C135" s="166"/>
      <c r="D135" s="166"/>
      <c r="E135" s="593">
        <v>402</v>
      </c>
      <c r="F135" s="1" t="s">
        <v>1014</v>
      </c>
      <c r="G135" s="4">
        <v>5750000</v>
      </c>
      <c r="H135" s="4">
        <v>6025000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5750000</v>
      </c>
      <c r="R135" s="4">
        <v>6025000</v>
      </c>
    </row>
    <row r="136" spans="2:18">
      <c r="B136" s="802"/>
      <c r="C136" s="162"/>
      <c r="D136" s="162">
        <v>42</v>
      </c>
      <c r="E136" s="99"/>
      <c r="F136" s="99" t="s">
        <v>1015</v>
      </c>
      <c r="G136" s="103">
        <f>SUM(G137:G142)</f>
        <v>27136000</v>
      </c>
      <c r="H136" s="103">
        <f>SUM(H137:H142)</f>
        <v>27136000</v>
      </c>
      <c r="I136" s="103">
        <v>0</v>
      </c>
      <c r="J136" s="103">
        <v>0</v>
      </c>
      <c r="K136" s="103">
        <v>0</v>
      </c>
      <c r="L136" s="103">
        <v>0</v>
      </c>
      <c r="M136" s="103">
        <v>0</v>
      </c>
      <c r="N136" s="103">
        <v>0</v>
      </c>
      <c r="O136" s="103">
        <v>0</v>
      </c>
      <c r="P136" s="103">
        <v>0</v>
      </c>
      <c r="Q136" s="103">
        <f>SUM(Q137:Q142)</f>
        <v>27136000</v>
      </c>
      <c r="R136" s="103">
        <f>SUM(R137:R142)</f>
        <v>27136000</v>
      </c>
    </row>
    <row r="137" spans="2:18">
      <c r="B137" s="802"/>
      <c r="C137" s="166"/>
      <c r="D137" s="166"/>
      <c r="E137" s="2">
        <v>420</v>
      </c>
      <c r="F137" s="1" t="s">
        <v>965</v>
      </c>
      <c r="G137" s="4">
        <v>170000</v>
      </c>
      <c r="H137" s="4">
        <v>170000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170000</v>
      </c>
      <c r="R137" s="4">
        <v>170000</v>
      </c>
    </row>
    <row r="138" spans="2:18" ht="30">
      <c r="B138" s="802"/>
      <c r="C138" s="141"/>
      <c r="D138" s="141"/>
      <c r="E138" s="593">
        <v>421</v>
      </c>
      <c r="F138" s="14" t="s">
        <v>1004</v>
      </c>
      <c r="G138" s="4">
        <v>12100000</v>
      </c>
      <c r="H138" s="4">
        <v>12100000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12100000</v>
      </c>
      <c r="R138" s="4">
        <v>12100000</v>
      </c>
    </row>
    <row r="139" spans="2:18">
      <c r="B139" s="802"/>
      <c r="C139" s="141"/>
      <c r="D139" s="141"/>
      <c r="E139" s="2">
        <v>423</v>
      </c>
      <c r="F139" s="1" t="s">
        <v>402</v>
      </c>
      <c r="G139" s="4">
        <v>14220000</v>
      </c>
      <c r="H139" s="4">
        <v>14220000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14220000</v>
      </c>
      <c r="R139" s="4">
        <v>14220000</v>
      </c>
    </row>
    <row r="140" spans="2:18">
      <c r="B140" s="802"/>
      <c r="C140" s="141"/>
      <c r="D140" s="141"/>
      <c r="E140" s="593">
        <v>424</v>
      </c>
      <c r="F140" s="1" t="s">
        <v>1016</v>
      </c>
      <c r="G140" s="4">
        <v>580000</v>
      </c>
      <c r="H140" s="4">
        <v>580000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580000</v>
      </c>
      <c r="R140" s="4">
        <v>580000</v>
      </c>
    </row>
    <row r="141" spans="2:18">
      <c r="B141" s="802"/>
      <c r="C141" s="141"/>
      <c r="D141" s="141"/>
      <c r="E141" s="2">
        <v>425</v>
      </c>
      <c r="F141" s="1" t="s">
        <v>969</v>
      </c>
      <c r="G141" s="4">
        <v>30000</v>
      </c>
      <c r="H141" s="4">
        <v>30000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30000</v>
      </c>
      <c r="R141" s="4">
        <v>30000</v>
      </c>
    </row>
    <row r="142" spans="2:18">
      <c r="B142" s="802"/>
      <c r="C142" s="141"/>
      <c r="D142" s="141"/>
      <c r="E142" s="2">
        <v>426</v>
      </c>
      <c r="F142" s="1" t="s">
        <v>405</v>
      </c>
      <c r="G142" s="4">
        <v>36000</v>
      </c>
      <c r="H142" s="4">
        <v>36000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36000</v>
      </c>
      <c r="R142" s="4">
        <v>36000</v>
      </c>
    </row>
    <row r="143" spans="2:18">
      <c r="B143" s="802"/>
      <c r="C143" s="587">
        <v>4</v>
      </c>
      <c r="D143" s="587"/>
      <c r="E143" s="592"/>
      <c r="F143" s="592" t="s">
        <v>1002</v>
      </c>
      <c r="G143" s="102">
        <f>SUM(G144)</f>
        <v>156740000</v>
      </c>
      <c r="H143" s="102">
        <f>SUM(H144)</f>
        <v>156740000</v>
      </c>
      <c r="I143" s="102">
        <v>0</v>
      </c>
      <c r="J143" s="102">
        <v>0</v>
      </c>
      <c r="K143" s="102">
        <v>0</v>
      </c>
      <c r="L143" s="102">
        <v>0</v>
      </c>
      <c r="M143" s="102">
        <v>0</v>
      </c>
      <c r="N143" s="102">
        <v>0</v>
      </c>
      <c r="O143" s="102">
        <v>0</v>
      </c>
      <c r="P143" s="102">
        <v>0</v>
      </c>
      <c r="Q143" s="102">
        <f>SUM(Q144)</f>
        <v>156740000</v>
      </c>
      <c r="R143" s="102">
        <f>SUM(R144)</f>
        <v>156740000</v>
      </c>
    </row>
    <row r="144" spans="2:18">
      <c r="B144" s="802"/>
      <c r="C144" s="150"/>
      <c r="D144" s="150">
        <v>40</v>
      </c>
      <c r="E144" s="33"/>
      <c r="F144" s="33" t="s">
        <v>1002</v>
      </c>
      <c r="G144" s="34">
        <f>SUM(G145+G152)</f>
        <v>156740000</v>
      </c>
      <c r="H144" s="34">
        <f>SUM(H145+H152)</f>
        <v>156740000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f>SUM(Q145+Q152)</f>
        <v>156740000</v>
      </c>
      <c r="R144" s="34">
        <f>SUM(R145+R152)</f>
        <v>156740000</v>
      </c>
    </row>
    <row r="145" spans="2:18">
      <c r="B145" s="802"/>
      <c r="C145" s="162"/>
      <c r="D145" s="162">
        <v>42</v>
      </c>
      <c r="E145" s="99"/>
      <c r="F145" s="99" t="s">
        <v>898</v>
      </c>
      <c r="G145" s="103">
        <f>SUM(G146:G151)</f>
        <v>34740000</v>
      </c>
      <c r="H145" s="103">
        <f>SUM(H146:H151)</f>
        <v>34740000</v>
      </c>
      <c r="I145" s="103">
        <v>0</v>
      </c>
      <c r="J145" s="103">
        <v>0</v>
      </c>
      <c r="K145" s="103">
        <v>0</v>
      </c>
      <c r="L145" s="103">
        <v>0</v>
      </c>
      <c r="M145" s="103">
        <v>0</v>
      </c>
      <c r="N145" s="103">
        <v>0</v>
      </c>
      <c r="O145" s="103">
        <v>0</v>
      </c>
      <c r="P145" s="103">
        <v>0</v>
      </c>
      <c r="Q145" s="103">
        <f>SUM(Q146:Q151)</f>
        <v>34740000</v>
      </c>
      <c r="R145" s="103">
        <f>SUM(R146:R151)</f>
        <v>34740000</v>
      </c>
    </row>
    <row r="146" spans="2:18">
      <c r="B146" s="802"/>
      <c r="C146" s="166"/>
      <c r="D146" s="166"/>
      <c r="E146" s="2">
        <v>420</v>
      </c>
      <c r="F146" s="1" t="s">
        <v>400</v>
      </c>
      <c r="G146" s="4">
        <v>3700000</v>
      </c>
      <c r="H146" s="4">
        <v>3700000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3700000</v>
      </c>
      <c r="R146" s="4">
        <v>3700000</v>
      </c>
    </row>
    <row r="147" spans="2:18" ht="30">
      <c r="B147" s="802"/>
      <c r="C147" s="166"/>
      <c r="D147" s="166"/>
      <c r="E147" s="593">
        <v>421</v>
      </c>
      <c r="F147" s="14" t="s">
        <v>1017</v>
      </c>
      <c r="G147" s="4">
        <v>10250000</v>
      </c>
      <c r="H147" s="4">
        <v>10250000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10250000</v>
      </c>
      <c r="R147" s="4">
        <v>10250000</v>
      </c>
    </row>
    <row r="148" spans="2:18">
      <c r="B148" s="802"/>
      <c r="C148" s="166"/>
      <c r="D148" s="166"/>
      <c r="E148" s="2">
        <v>423</v>
      </c>
      <c r="F148" s="1" t="s">
        <v>402</v>
      </c>
      <c r="G148" s="4">
        <v>2000000</v>
      </c>
      <c r="H148" s="4">
        <v>2000000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2000000</v>
      </c>
      <c r="R148" s="4">
        <v>2000000</v>
      </c>
    </row>
    <row r="149" spans="2:18">
      <c r="B149" s="802"/>
      <c r="C149" s="166"/>
      <c r="D149" s="166"/>
      <c r="E149" s="593">
        <v>424</v>
      </c>
      <c r="F149" s="1" t="s">
        <v>882</v>
      </c>
      <c r="G149" s="4">
        <v>9800000</v>
      </c>
      <c r="H149" s="4">
        <v>9800000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9800000</v>
      </c>
      <c r="R149" s="4">
        <v>9800000</v>
      </c>
    </row>
    <row r="150" spans="2:18">
      <c r="B150" s="802"/>
      <c r="C150" s="166"/>
      <c r="D150" s="166"/>
      <c r="E150" s="2">
        <v>425</v>
      </c>
      <c r="F150" s="1" t="s">
        <v>404</v>
      </c>
      <c r="G150" s="4">
        <v>890000</v>
      </c>
      <c r="H150" s="4">
        <v>890000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890000</v>
      </c>
      <c r="R150" s="4">
        <v>890000</v>
      </c>
    </row>
    <row r="151" spans="2:18">
      <c r="B151" s="802"/>
      <c r="C151" s="166"/>
      <c r="D151" s="166"/>
      <c r="E151" s="2">
        <v>426</v>
      </c>
      <c r="F151" s="1" t="s">
        <v>950</v>
      </c>
      <c r="G151" s="4">
        <v>8100000</v>
      </c>
      <c r="H151" s="4">
        <v>8100000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8100000</v>
      </c>
      <c r="R151" s="4">
        <v>8100000</v>
      </c>
    </row>
    <row r="152" spans="2:18">
      <c r="B152" s="802"/>
      <c r="C152" s="162"/>
      <c r="D152" s="162">
        <v>48</v>
      </c>
      <c r="E152" s="99"/>
      <c r="F152" s="99" t="s">
        <v>430</v>
      </c>
      <c r="G152" s="103">
        <f>SUM(G153)</f>
        <v>122000000</v>
      </c>
      <c r="H152" s="103">
        <f>SUM(H153)</f>
        <v>122000000</v>
      </c>
      <c r="I152" s="103">
        <v>0</v>
      </c>
      <c r="J152" s="103">
        <v>0</v>
      </c>
      <c r="K152" s="103">
        <v>0</v>
      </c>
      <c r="L152" s="103">
        <v>0</v>
      </c>
      <c r="M152" s="103">
        <v>0</v>
      </c>
      <c r="N152" s="103">
        <v>0</v>
      </c>
      <c r="O152" s="103">
        <v>0</v>
      </c>
      <c r="P152" s="103">
        <v>0</v>
      </c>
      <c r="Q152" s="103">
        <f>SUM(Q153)</f>
        <v>122000000</v>
      </c>
      <c r="R152" s="103">
        <f>SUM(R153)</f>
        <v>122000000</v>
      </c>
    </row>
    <row r="153" spans="2:18">
      <c r="B153" s="802"/>
      <c r="C153" s="166"/>
      <c r="D153" s="166"/>
      <c r="E153" s="593">
        <v>480</v>
      </c>
      <c r="F153" s="1" t="s">
        <v>1018</v>
      </c>
      <c r="G153" s="4">
        <v>122000000</v>
      </c>
      <c r="H153" s="4">
        <v>122000000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122000000</v>
      </c>
      <c r="R153" s="4">
        <v>122000000</v>
      </c>
    </row>
    <row r="154" spans="2:18">
      <c r="B154" s="802"/>
      <c r="C154" s="587">
        <v>5</v>
      </c>
      <c r="D154" s="587"/>
      <c r="E154" s="158"/>
      <c r="F154" s="341" t="s">
        <v>656</v>
      </c>
      <c r="G154" s="102">
        <f>SUM(G155)</f>
        <v>175000</v>
      </c>
      <c r="H154" s="102">
        <f>SUM(H155)</f>
        <v>175000</v>
      </c>
      <c r="I154" s="102">
        <v>0</v>
      </c>
      <c r="J154" s="102">
        <v>0</v>
      </c>
      <c r="K154" s="102">
        <v>0</v>
      </c>
      <c r="L154" s="102">
        <v>0</v>
      </c>
      <c r="M154" s="102">
        <v>0</v>
      </c>
      <c r="N154" s="102">
        <v>0</v>
      </c>
      <c r="O154" s="102">
        <v>0</v>
      </c>
      <c r="P154" s="102">
        <v>0</v>
      </c>
      <c r="Q154" s="102">
        <f>SUM(Q155)</f>
        <v>175000</v>
      </c>
      <c r="R154" s="102">
        <f>SUM(R155)</f>
        <v>175000</v>
      </c>
    </row>
    <row r="155" spans="2:18">
      <c r="B155" s="802"/>
      <c r="C155" s="208"/>
      <c r="D155" s="150">
        <v>50</v>
      </c>
      <c r="E155" s="33"/>
      <c r="F155" s="267" t="s">
        <v>1019</v>
      </c>
      <c r="G155" s="34">
        <f>SUM(G156)</f>
        <v>175000</v>
      </c>
      <c r="H155" s="34">
        <f>SUM(H156)</f>
        <v>175000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f>SUM(Q156)</f>
        <v>175000</v>
      </c>
      <c r="R155" s="34">
        <f>SUM(R156)</f>
        <v>175000</v>
      </c>
    </row>
    <row r="156" spans="2:18">
      <c r="B156" s="802"/>
      <c r="C156" s="351"/>
      <c r="D156" s="162">
        <v>42</v>
      </c>
      <c r="E156" s="99"/>
      <c r="F156" s="264" t="s">
        <v>898</v>
      </c>
      <c r="G156" s="103">
        <f>SUM(G157:G159)</f>
        <v>175000</v>
      </c>
      <c r="H156" s="103">
        <f>SUM(H157:H159)</f>
        <v>175000</v>
      </c>
      <c r="I156" s="103">
        <v>0</v>
      </c>
      <c r="J156" s="103">
        <v>0</v>
      </c>
      <c r="K156" s="103">
        <v>0</v>
      </c>
      <c r="L156" s="103">
        <v>0</v>
      </c>
      <c r="M156" s="103">
        <v>0</v>
      </c>
      <c r="N156" s="103">
        <v>0</v>
      </c>
      <c r="O156" s="103">
        <v>0</v>
      </c>
      <c r="P156" s="103">
        <v>0</v>
      </c>
      <c r="Q156" s="103">
        <f>SUM(Q157:Q159)</f>
        <v>175000</v>
      </c>
      <c r="R156" s="103">
        <f>SUM(R157:R159)</f>
        <v>175000</v>
      </c>
    </row>
    <row r="157" spans="2:18">
      <c r="B157" s="802"/>
      <c r="C157" s="141"/>
      <c r="D157" s="141"/>
      <c r="E157" s="2">
        <v>420</v>
      </c>
      <c r="F157" s="219" t="s">
        <v>965</v>
      </c>
      <c r="G157" s="4">
        <v>100000</v>
      </c>
      <c r="H157" s="4">
        <v>100000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100000</v>
      </c>
      <c r="R157" s="4">
        <v>100000</v>
      </c>
    </row>
    <row r="158" spans="2:18">
      <c r="B158" s="802"/>
      <c r="C158" s="141"/>
      <c r="D158" s="141"/>
      <c r="E158" s="2">
        <v>423</v>
      </c>
      <c r="F158" s="219" t="s">
        <v>1005</v>
      </c>
      <c r="G158" s="4">
        <v>50000</v>
      </c>
      <c r="H158" s="4">
        <v>50000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50000</v>
      </c>
      <c r="R158" s="4">
        <v>50000</v>
      </c>
    </row>
    <row r="159" spans="2:18">
      <c r="B159" s="802"/>
      <c r="C159" s="141"/>
      <c r="D159" s="141"/>
      <c r="E159" s="2">
        <v>425</v>
      </c>
      <c r="F159" s="219" t="s">
        <v>404</v>
      </c>
      <c r="G159" s="4">
        <v>25000</v>
      </c>
      <c r="H159" s="4">
        <v>25000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25000</v>
      </c>
      <c r="R159" s="4">
        <v>25000</v>
      </c>
    </row>
    <row r="160" spans="2:18">
      <c r="B160" s="802"/>
      <c r="C160" s="587" t="s">
        <v>1725</v>
      </c>
      <c r="D160" s="352"/>
      <c r="E160" s="592" t="s">
        <v>1726</v>
      </c>
      <c r="F160" s="341" t="s">
        <v>1722</v>
      </c>
      <c r="G160" s="102">
        <f t="shared" ref="G160:H162" si="3">SUM(G161)</f>
        <v>292916000</v>
      </c>
      <c r="H160" s="102">
        <f t="shared" si="3"/>
        <v>305916000</v>
      </c>
      <c r="I160" s="102">
        <v>0</v>
      </c>
      <c r="J160" s="102">
        <v>0</v>
      </c>
      <c r="K160" s="102">
        <v>0</v>
      </c>
      <c r="L160" s="102">
        <v>0</v>
      </c>
      <c r="M160" s="102">
        <v>0</v>
      </c>
      <c r="N160" s="102">
        <v>0</v>
      </c>
      <c r="O160" s="102">
        <v>0</v>
      </c>
      <c r="P160" s="102">
        <v>0</v>
      </c>
      <c r="Q160" s="102">
        <f t="shared" ref="Q160:R162" si="4">SUM(Q161)</f>
        <v>292916000</v>
      </c>
      <c r="R160" s="102">
        <f t="shared" si="4"/>
        <v>305916000</v>
      </c>
    </row>
    <row r="161" spans="2:18" ht="30">
      <c r="B161" s="802"/>
      <c r="C161" s="208"/>
      <c r="D161" s="269" t="s">
        <v>1727</v>
      </c>
      <c r="E161" s="36" t="s">
        <v>1703</v>
      </c>
      <c r="F161" s="349" t="s">
        <v>1020</v>
      </c>
      <c r="G161" s="34">
        <f t="shared" si="3"/>
        <v>292916000</v>
      </c>
      <c r="H161" s="34">
        <f t="shared" si="3"/>
        <v>305916000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4">
        <f t="shared" si="4"/>
        <v>292916000</v>
      </c>
      <c r="R161" s="34">
        <f t="shared" si="4"/>
        <v>305916000</v>
      </c>
    </row>
    <row r="162" spans="2:18" ht="45">
      <c r="B162" s="802"/>
      <c r="C162" s="351"/>
      <c r="D162" s="162">
        <v>44</v>
      </c>
      <c r="E162" s="98"/>
      <c r="F162" s="350" t="s">
        <v>1021</v>
      </c>
      <c r="G162" s="103">
        <f t="shared" si="3"/>
        <v>292916000</v>
      </c>
      <c r="H162" s="103">
        <f t="shared" si="3"/>
        <v>305916000</v>
      </c>
      <c r="I162" s="103">
        <v>0</v>
      </c>
      <c r="J162" s="103">
        <v>0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f t="shared" si="4"/>
        <v>292916000</v>
      </c>
      <c r="R162" s="103">
        <f t="shared" si="4"/>
        <v>305916000</v>
      </c>
    </row>
    <row r="163" spans="2:18">
      <c r="B163" s="802"/>
      <c r="C163" s="141"/>
      <c r="D163" s="141"/>
      <c r="E163" s="2">
        <v>442</v>
      </c>
      <c r="F163" s="219" t="s">
        <v>408</v>
      </c>
      <c r="G163" s="4">
        <v>292916000</v>
      </c>
      <c r="H163" s="4">
        <v>305916000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292916000</v>
      </c>
      <c r="R163" s="4">
        <v>305916000</v>
      </c>
    </row>
    <row r="164" spans="2:18" ht="30">
      <c r="B164" s="802"/>
      <c r="C164" s="315"/>
      <c r="D164" s="587" t="s">
        <v>1024</v>
      </c>
      <c r="E164" s="158" t="s">
        <v>1023</v>
      </c>
      <c r="F164" s="597" t="s">
        <v>1022</v>
      </c>
      <c r="G164" s="102">
        <f>SUM(G165+G170)</f>
        <v>2592000</v>
      </c>
      <c r="H164" s="102">
        <f>SUM(H165+H170)</f>
        <v>2592000</v>
      </c>
      <c r="I164" s="102">
        <v>0</v>
      </c>
      <c r="J164" s="102">
        <v>0</v>
      </c>
      <c r="K164" s="102">
        <v>0</v>
      </c>
      <c r="L164" s="102">
        <v>0</v>
      </c>
      <c r="M164" s="102">
        <v>0</v>
      </c>
      <c r="N164" s="102">
        <v>0</v>
      </c>
      <c r="O164" s="102">
        <v>0</v>
      </c>
      <c r="P164" s="102">
        <v>0</v>
      </c>
      <c r="Q164" s="102">
        <f>SUM(Q165+Q170)</f>
        <v>2592000</v>
      </c>
      <c r="R164" s="102">
        <f>SUM(R165+R170)</f>
        <v>2592000</v>
      </c>
    </row>
    <row r="165" spans="2:18" ht="30">
      <c r="B165" s="802"/>
      <c r="C165" s="208"/>
      <c r="D165" s="150" t="s">
        <v>1729</v>
      </c>
      <c r="E165" s="36" t="s">
        <v>1728</v>
      </c>
      <c r="F165" s="349" t="s">
        <v>1028</v>
      </c>
      <c r="G165" s="34">
        <f>SUM(G166)</f>
        <v>2332000</v>
      </c>
      <c r="H165" s="34">
        <f>SUM(H166)</f>
        <v>2332000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4">
        <f>SUM(Q166)</f>
        <v>2332000</v>
      </c>
      <c r="R165" s="34">
        <f>SUM(R167:R169)</f>
        <v>2332000</v>
      </c>
    </row>
    <row r="166" spans="2:18">
      <c r="B166" s="802"/>
      <c r="C166" s="351"/>
      <c r="D166" s="162">
        <v>48</v>
      </c>
      <c r="E166" s="96"/>
      <c r="F166" s="264" t="s">
        <v>1025</v>
      </c>
      <c r="G166" s="103">
        <f>SUM(G167:G169)</f>
        <v>2332000</v>
      </c>
      <c r="H166" s="103">
        <f>SUM(H167:H169)</f>
        <v>2332000</v>
      </c>
      <c r="I166" s="103">
        <v>0</v>
      </c>
      <c r="J166" s="103">
        <v>0</v>
      </c>
      <c r="K166" s="103">
        <v>0</v>
      </c>
      <c r="L166" s="103">
        <v>0</v>
      </c>
      <c r="M166" s="103">
        <v>0</v>
      </c>
      <c r="N166" s="103">
        <v>0</v>
      </c>
      <c r="O166" s="103">
        <v>0</v>
      </c>
      <c r="P166" s="103">
        <v>0</v>
      </c>
      <c r="Q166" s="103">
        <f>SUM(Q167:Q169)</f>
        <v>2332000</v>
      </c>
      <c r="R166" s="103">
        <f>SUM(R167:R169)</f>
        <v>2332000</v>
      </c>
    </row>
    <row r="167" spans="2:18">
      <c r="B167" s="802"/>
      <c r="C167" s="141"/>
      <c r="D167" s="141"/>
      <c r="E167" s="593">
        <v>480</v>
      </c>
      <c r="F167" s="219" t="s">
        <v>1026</v>
      </c>
      <c r="G167" s="4">
        <v>1317000</v>
      </c>
      <c r="H167" s="4">
        <v>1317000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1317000</v>
      </c>
      <c r="R167" s="4">
        <v>1317000</v>
      </c>
    </row>
    <row r="168" spans="2:18">
      <c r="B168" s="802"/>
      <c r="C168" s="141"/>
      <c r="D168" s="141"/>
      <c r="E168" s="2">
        <v>483</v>
      </c>
      <c r="F168" s="219" t="s">
        <v>434</v>
      </c>
      <c r="G168" s="4">
        <v>411000</v>
      </c>
      <c r="H168" s="4">
        <v>411000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411000</v>
      </c>
      <c r="R168" s="4">
        <v>411000</v>
      </c>
    </row>
    <row r="169" spans="2:18">
      <c r="B169" s="802"/>
      <c r="C169" s="141"/>
      <c r="D169" s="141"/>
      <c r="E169" s="593">
        <v>485</v>
      </c>
      <c r="F169" s="219" t="s">
        <v>1027</v>
      </c>
      <c r="G169" s="4">
        <v>604000</v>
      </c>
      <c r="H169" s="4">
        <v>604000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604000</v>
      </c>
      <c r="R169" s="4">
        <v>604000</v>
      </c>
    </row>
    <row r="170" spans="2:18" ht="30">
      <c r="B170" s="802"/>
      <c r="C170" s="208"/>
      <c r="D170" s="269" t="s">
        <v>1731</v>
      </c>
      <c r="E170" s="36" t="s">
        <v>1730</v>
      </c>
      <c r="F170" s="349" t="s">
        <v>1029</v>
      </c>
      <c r="G170" s="34">
        <f>SUM(G171)</f>
        <v>260000</v>
      </c>
      <c r="H170" s="34">
        <f>SUM(H171)</f>
        <v>260000</v>
      </c>
      <c r="I170" s="34">
        <v>0</v>
      </c>
      <c r="J170" s="34">
        <v>0</v>
      </c>
      <c r="K170" s="34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4">
        <f>SUM(Q171)</f>
        <v>260000</v>
      </c>
      <c r="R170" s="34">
        <f>SUM(R171)</f>
        <v>260000</v>
      </c>
    </row>
    <row r="171" spans="2:18">
      <c r="B171" s="802"/>
      <c r="C171" s="351"/>
      <c r="D171" s="162">
        <v>42</v>
      </c>
      <c r="E171" s="99"/>
      <c r="F171" s="264" t="s">
        <v>1015</v>
      </c>
      <c r="G171" s="103">
        <f>SUM(G172:G173)</f>
        <v>260000</v>
      </c>
      <c r="H171" s="103">
        <f>SUM(H172:H173)</f>
        <v>260000</v>
      </c>
      <c r="I171" s="103">
        <v>0</v>
      </c>
      <c r="J171" s="103">
        <v>0</v>
      </c>
      <c r="K171" s="103">
        <v>0</v>
      </c>
      <c r="L171" s="103">
        <v>0</v>
      </c>
      <c r="M171" s="103">
        <v>0</v>
      </c>
      <c r="N171" s="103">
        <v>0</v>
      </c>
      <c r="O171" s="103">
        <v>0</v>
      </c>
      <c r="P171" s="103">
        <v>0</v>
      </c>
      <c r="Q171" s="103">
        <f>SUM(Q172:Q173)</f>
        <v>260000</v>
      </c>
      <c r="R171" s="103">
        <f>SUM(R172:R173)</f>
        <v>260000</v>
      </c>
    </row>
    <row r="172" spans="2:18">
      <c r="B172" s="802"/>
      <c r="C172" s="141"/>
      <c r="D172" s="141"/>
      <c r="E172" s="2">
        <v>423</v>
      </c>
      <c r="F172" s="1" t="s">
        <v>1030</v>
      </c>
      <c r="G172" s="4">
        <v>80000</v>
      </c>
      <c r="H172" s="4">
        <v>80000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80000</v>
      </c>
      <c r="R172" s="4">
        <v>80000</v>
      </c>
    </row>
    <row r="173" spans="2:18" ht="15.75" thickBot="1">
      <c r="B173" s="802"/>
      <c r="C173" s="141"/>
      <c r="D173" s="141"/>
      <c r="E173" s="2">
        <v>425</v>
      </c>
      <c r="F173" s="1" t="s">
        <v>404</v>
      </c>
      <c r="G173" s="4">
        <v>180000</v>
      </c>
      <c r="H173" s="4">
        <v>180000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180000</v>
      </c>
      <c r="R173" s="4">
        <v>180000</v>
      </c>
    </row>
    <row r="174" spans="2:18" ht="15.75" thickBot="1">
      <c r="B174" s="802"/>
      <c r="C174" s="800" t="s">
        <v>604</v>
      </c>
      <c r="D174" s="801"/>
      <c r="E174" s="766" t="s">
        <v>1031</v>
      </c>
      <c r="F174" s="801"/>
      <c r="G174" s="193">
        <f t="shared" ref="G174:M174" si="5">SUM(G164+G160+G154+G143+G131+G77+G51)</f>
        <v>8123795000</v>
      </c>
      <c r="H174" s="164">
        <f t="shared" si="5"/>
        <v>8541796000</v>
      </c>
      <c r="I174" s="164">
        <f t="shared" si="5"/>
        <v>1397087000</v>
      </c>
      <c r="J174" s="164">
        <f t="shared" si="5"/>
        <v>1397087000</v>
      </c>
      <c r="K174" s="164">
        <f t="shared" si="5"/>
        <v>78600000</v>
      </c>
      <c r="L174" s="164">
        <f t="shared" si="5"/>
        <v>38600000</v>
      </c>
      <c r="M174" s="164">
        <f t="shared" si="5"/>
        <v>0</v>
      </c>
      <c r="N174" s="164">
        <v>0</v>
      </c>
      <c r="O174" s="164">
        <f>SUM(O164+O160+O154+O143+O131+O77+O51)</f>
        <v>1000000</v>
      </c>
      <c r="P174" s="164">
        <f>SUM(P164+P160+P154+P143+P131+P77+P51)</f>
        <v>16327000</v>
      </c>
      <c r="Q174" s="164">
        <f>SUM(Q164+Q160+Q154+Q143+Q131+Q77+Q51)</f>
        <v>9600482000</v>
      </c>
      <c r="R174" s="165">
        <f>SUM(R164+R160+R154+R143+R131+R77+R51)</f>
        <v>9993810000</v>
      </c>
    </row>
  </sheetData>
  <mergeCells count="17"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  <mergeCell ref="C174:D174"/>
    <mergeCell ref="E174:F174"/>
    <mergeCell ref="B7:B174"/>
    <mergeCell ref="C28:D28"/>
    <mergeCell ref="E28:F28"/>
  </mergeCells>
  <pageMargins left="0.7" right="0.7" top="0.75" bottom="0.75" header="0.3" footer="0.3"/>
  <pageSetup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B2:R69"/>
  <sheetViews>
    <sheetView workbookViewId="0">
      <selection activeCell="C2" sqref="C2"/>
    </sheetView>
  </sheetViews>
  <sheetFormatPr defaultRowHeight="15"/>
  <cols>
    <col min="2" max="2" width="11.42578125" customWidth="1"/>
    <col min="3" max="3" width="14.28515625" customWidth="1"/>
    <col min="4" max="4" width="15" customWidth="1"/>
    <col min="5" max="5" width="21" customWidth="1"/>
    <col min="6" max="6" width="35.5703125" customWidth="1"/>
    <col min="7" max="18" width="16.85546875" customWidth="1"/>
  </cols>
  <sheetData>
    <row r="2" spans="2:18" ht="15" customHeight="1">
      <c r="B2" s="603" t="s">
        <v>1032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7001</v>
      </c>
      <c r="C6" s="805" t="s">
        <v>1032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123"/>
      <c r="F7" s="230" t="s">
        <v>820</v>
      </c>
      <c r="G7" s="124">
        <f>SUM(G8)</f>
        <v>321720000</v>
      </c>
      <c r="H7" s="124">
        <f>SUM(H8)</f>
        <v>381719000</v>
      </c>
      <c r="I7" s="124">
        <f>SUM(I8)</f>
        <v>10000000</v>
      </c>
      <c r="J7" s="124">
        <f>SUM(J8)</f>
        <v>10000000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331720000</v>
      </c>
      <c r="R7" s="125">
        <f>SUM(R8)</f>
        <v>391719000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321720000</v>
      </c>
      <c r="H8" s="4">
        <v>381719000</v>
      </c>
      <c r="I8" s="4">
        <v>10000000</v>
      </c>
      <c r="J8" s="4">
        <v>10000000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331720000</v>
      </c>
      <c r="R8" s="109">
        <v>391719000</v>
      </c>
    </row>
    <row r="9" spans="2:18" ht="30">
      <c r="B9" s="802"/>
      <c r="C9" s="150" t="s">
        <v>628</v>
      </c>
      <c r="D9" s="33"/>
      <c r="E9" s="36"/>
      <c r="F9" s="36" t="s">
        <v>657</v>
      </c>
      <c r="G9" s="34">
        <f>SUM(G10:G11)</f>
        <v>32100000</v>
      </c>
      <c r="H9" s="34">
        <f>SUM(H10:H11)</f>
        <v>32100000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32100000</v>
      </c>
      <c r="R9" s="128">
        <f>SUM(R10:R11)</f>
        <v>32100000</v>
      </c>
    </row>
    <row r="10" spans="2:18" ht="30">
      <c r="B10" s="802"/>
      <c r="C10" s="166"/>
      <c r="D10" s="2" t="s">
        <v>629</v>
      </c>
      <c r="E10" s="1"/>
      <c r="F10" s="14" t="s">
        <v>658</v>
      </c>
      <c r="G10" s="4">
        <v>260000</v>
      </c>
      <c r="H10" s="4">
        <v>260000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260000</v>
      </c>
      <c r="R10" s="109">
        <v>260000</v>
      </c>
    </row>
    <row r="11" spans="2:18">
      <c r="B11" s="802"/>
      <c r="C11" s="166"/>
      <c r="D11" s="2" t="s">
        <v>631</v>
      </c>
      <c r="E11" s="1"/>
      <c r="F11" s="1" t="s">
        <v>660</v>
      </c>
      <c r="G11" s="4">
        <v>31840000</v>
      </c>
      <c r="H11" s="4">
        <v>31840000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31840000</v>
      </c>
      <c r="R11" s="109">
        <v>31840000</v>
      </c>
    </row>
    <row r="12" spans="2:18" ht="30">
      <c r="B12" s="802"/>
      <c r="C12" s="150" t="s">
        <v>640</v>
      </c>
      <c r="D12" s="33"/>
      <c r="E12" s="36"/>
      <c r="F12" s="36" t="s">
        <v>669</v>
      </c>
      <c r="G12" s="34">
        <f>SUM(G13)</f>
        <v>500000</v>
      </c>
      <c r="H12" s="34">
        <f>SUM(H13)</f>
        <v>500000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500000</v>
      </c>
      <c r="R12" s="128">
        <f>SUM(R13)</f>
        <v>500000</v>
      </c>
    </row>
    <row r="13" spans="2:18" ht="30.75" thickBot="1">
      <c r="B13" s="802"/>
      <c r="C13" s="167"/>
      <c r="D13" s="106" t="s">
        <v>641</v>
      </c>
      <c r="E13" s="104"/>
      <c r="F13" s="231" t="s">
        <v>670</v>
      </c>
      <c r="G13" s="110">
        <v>500000</v>
      </c>
      <c r="H13" s="110">
        <v>500000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500000</v>
      </c>
      <c r="R13" s="111">
        <v>500000</v>
      </c>
    </row>
    <row r="14" spans="2:18">
      <c r="B14" s="802"/>
      <c r="C14" s="255"/>
      <c r="D14" s="232">
        <v>40</v>
      </c>
      <c r="E14" s="233"/>
      <c r="F14" s="232" t="s">
        <v>391</v>
      </c>
      <c r="G14" s="234">
        <f>SUM(G15:G16)</f>
        <v>97020000</v>
      </c>
      <c r="H14" s="234">
        <f>SUM(H15:H16)</f>
        <v>97020000</v>
      </c>
      <c r="I14" s="234">
        <v>0</v>
      </c>
      <c r="J14" s="234">
        <v>0</v>
      </c>
      <c r="K14" s="234">
        <v>0</v>
      </c>
      <c r="L14" s="234">
        <v>0</v>
      </c>
      <c r="M14" s="234">
        <v>0</v>
      </c>
      <c r="N14" s="234">
        <v>0</v>
      </c>
      <c r="O14" s="234">
        <v>0</v>
      </c>
      <c r="P14" s="234">
        <v>0</v>
      </c>
      <c r="Q14" s="234">
        <f>SUM(Q15:Q16)</f>
        <v>97020000</v>
      </c>
      <c r="R14" s="235">
        <f>SUM(R15:R16)</f>
        <v>97020000</v>
      </c>
    </row>
    <row r="15" spans="2:18">
      <c r="B15" s="802"/>
      <c r="C15" s="166"/>
      <c r="D15" s="2">
        <v>401</v>
      </c>
      <c r="E15" s="1"/>
      <c r="F15" s="1" t="s">
        <v>399</v>
      </c>
      <c r="G15" s="4">
        <v>70825000</v>
      </c>
      <c r="H15" s="4">
        <v>70825000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70825000</v>
      </c>
      <c r="R15" s="109">
        <v>70825000</v>
      </c>
    </row>
    <row r="16" spans="2:18">
      <c r="B16" s="802"/>
      <c r="C16" s="166"/>
      <c r="D16" s="2">
        <v>402</v>
      </c>
      <c r="E16" s="1"/>
      <c r="F16" s="1" t="s">
        <v>361</v>
      </c>
      <c r="G16" s="4">
        <v>26195000</v>
      </c>
      <c r="H16" s="4">
        <v>26195000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26195000</v>
      </c>
      <c r="R16" s="109">
        <v>26195000</v>
      </c>
    </row>
    <row r="17" spans="2:18">
      <c r="B17" s="802"/>
      <c r="C17" s="162">
        <v>42</v>
      </c>
      <c r="D17" s="99"/>
      <c r="E17" s="99"/>
      <c r="F17" s="99" t="s">
        <v>394</v>
      </c>
      <c r="G17" s="103">
        <f>SUM(G18:G23)</f>
        <v>59760000</v>
      </c>
      <c r="H17" s="103">
        <f>SUM(H18:H23)</f>
        <v>59760000</v>
      </c>
      <c r="I17" s="103">
        <f>SUM(I18:I23)</f>
        <v>7550000</v>
      </c>
      <c r="J17" s="103">
        <f>SUM(J18:J23)</f>
        <v>7387000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f>SUM(Q18:Q23)</f>
        <v>67310000</v>
      </c>
      <c r="R17" s="108">
        <f>SUM(R18:R23)</f>
        <v>67147000</v>
      </c>
    </row>
    <row r="18" spans="2:18">
      <c r="B18" s="802"/>
      <c r="C18" s="166"/>
      <c r="D18" s="2">
        <v>420</v>
      </c>
      <c r="E18" s="1"/>
      <c r="F18" s="1" t="s">
        <v>400</v>
      </c>
      <c r="G18" s="4">
        <v>4060000</v>
      </c>
      <c r="H18" s="4">
        <v>4060000</v>
      </c>
      <c r="I18" s="4">
        <v>800000</v>
      </c>
      <c r="J18" s="4">
        <v>800000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4860000</v>
      </c>
      <c r="R18" s="109">
        <v>4860000</v>
      </c>
    </row>
    <row r="19" spans="2:18" ht="30">
      <c r="B19" s="802"/>
      <c r="C19" s="166"/>
      <c r="D19" s="2">
        <v>421</v>
      </c>
      <c r="E19" s="1"/>
      <c r="F19" s="14" t="s">
        <v>401</v>
      </c>
      <c r="G19" s="4">
        <v>17000000</v>
      </c>
      <c r="H19" s="4">
        <v>17000000</v>
      </c>
      <c r="I19" s="4">
        <v>370000</v>
      </c>
      <c r="J19" s="4">
        <v>335000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17370000</v>
      </c>
      <c r="R19" s="109">
        <v>17335000</v>
      </c>
    </row>
    <row r="20" spans="2:18">
      <c r="B20" s="802"/>
      <c r="C20" s="166"/>
      <c r="D20" s="2">
        <v>423</v>
      </c>
      <c r="E20" s="1"/>
      <c r="F20" s="1" t="s">
        <v>402</v>
      </c>
      <c r="G20" s="4">
        <v>800000</v>
      </c>
      <c r="H20" s="4">
        <v>800000</v>
      </c>
      <c r="I20" s="4">
        <v>50000</v>
      </c>
      <c r="J20" s="4">
        <v>50000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850000</v>
      </c>
      <c r="R20" s="109">
        <v>850000</v>
      </c>
    </row>
    <row r="21" spans="2:18">
      <c r="B21" s="802"/>
      <c r="C21" s="166"/>
      <c r="D21" s="2">
        <v>424</v>
      </c>
      <c r="E21" s="1"/>
      <c r="F21" s="1" t="s">
        <v>403</v>
      </c>
      <c r="G21" s="4">
        <v>3000000</v>
      </c>
      <c r="H21" s="4">
        <v>3000000</v>
      </c>
      <c r="I21" s="4">
        <v>30000</v>
      </c>
      <c r="J21" s="4">
        <v>30000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3030000</v>
      </c>
      <c r="R21" s="109">
        <v>3030000</v>
      </c>
    </row>
    <row r="22" spans="2:18">
      <c r="B22" s="802"/>
      <c r="C22" s="166"/>
      <c r="D22" s="2">
        <v>425</v>
      </c>
      <c r="E22" s="1"/>
      <c r="F22" s="1" t="s">
        <v>404</v>
      </c>
      <c r="G22" s="4">
        <v>19100000</v>
      </c>
      <c r="H22" s="4">
        <v>19100000</v>
      </c>
      <c r="I22" s="4">
        <v>6200000</v>
      </c>
      <c r="J22" s="4">
        <v>6072000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25300000</v>
      </c>
      <c r="R22" s="109">
        <v>25172000</v>
      </c>
    </row>
    <row r="23" spans="2:18">
      <c r="B23" s="802"/>
      <c r="C23" s="166"/>
      <c r="D23" s="2">
        <v>426</v>
      </c>
      <c r="E23" s="1"/>
      <c r="F23" s="1" t="s">
        <v>405</v>
      </c>
      <c r="G23" s="4">
        <v>15800000</v>
      </c>
      <c r="H23" s="4">
        <v>15800000</v>
      </c>
      <c r="I23" s="4">
        <v>100000</v>
      </c>
      <c r="J23" s="4">
        <v>100000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15900000</v>
      </c>
      <c r="R23" s="109">
        <v>15900000</v>
      </c>
    </row>
    <row r="24" spans="2:18">
      <c r="B24" s="802"/>
      <c r="C24" s="162">
        <v>46</v>
      </c>
      <c r="D24" s="99"/>
      <c r="E24" s="98"/>
      <c r="F24" s="99" t="s">
        <v>396</v>
      </c>
      <c r="G24" s="103">
        <f>SUM(G25:G27)</f>
        <v>94000000</v>
      </c>
      <c r="H24" s="103">
        <f>SUM(H25:H27)</f>
        <v>153999000</v>
      </c>
      <c r="I24" s="103">
        <f>SUM(I25:I27)</f>
        <v>100000</v>
      </c>
      <c r="J24" s="103">
        <f>SUM(J25:J27)</f>
        <v>135000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SUM(Q25:Q27)</f>
        <v>94100000</v>
      </c>
      <c r="R24" s="108">
        <f>SUM(R25:R27)</f>
        <v>154134000</v>
      </c>
    </row>
    <row r="25" spans="2:18">
      <c r="B25" s="802"/>
      <c r="C25" s="166"/>
      <c r="D25" s="2">
        <v>463</v>
      </c>
      <c r="E25" s="1"/>
      <c r="F25" s="1" t="s">
        <v>415</v>
      </c>
      <c r="G25" s="4">
        <v>85000000</v>
      </c>
      <c r="H25" s="4">
        <v>145000000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85000000</v>
      </c>
      <c r="R25" s="109">
        <v>145000000</v>
      </c>
    </row>
    <row r="26" spans="2:18">
      <c r="B26" s="802"/>
      <c r="C26" s="166"/>
      <c r="D26" s="2">
        <v>464</v>
      </c>
      <c r="E26" s="1"/>
      <c r="F26" s="1" t="s">
        <v>423</v>
      </c>
      <c r="G26" s="4">
        <v>9000000</v>
      </c>
      <c r="H26" s="4">
        <v>8762000</v>
      </c>
      <c r="I26" s="4">
        <v>0</v>
      </c>
      <c r="J26" s="4">
        <v>35000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9000000</v>
      </c>
      <c r="R26" s="109">
        <v>8797000</v>
      </c>
    </row>
    <row r="27" spans="2:18">
      <c r="B27" s="802"/>
      <c r="C27" s="166"/>
      <c r="D27" s="2">
        <v>465</v>
      </c>
      <c r="E27" s="1"/>
      <c r="F27" s="1" t="s">
        <v>424</v>
      </c>
      <c r="G27" s="4">
        <v>0</v>
      </c>
      <c r="H27" s="4">
        <v>237000</v>
      </c>
      <c r="I27" s="4">
        <v>100000</v>
      </c>
      <c r="J27" s="4">
        <v>100000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100000</v>
      </c>
      <c r="R27" s="109">
        <v>337000</v>
      </c>
    </row>
    <row r="28" spans="2:18">
      <c r="B28" s="802"/>
      <c r="C28" s="162">
        <v>48</v>
      </c>
      <c r="D28" s="99"/>
      <c r="E28" s="98"/>
      <c r="F28" s="99" t="s">
        <v>430</v>
      </c>
      <c r="G28" s="103">
        <f>SUM(G29:G32)</f>
        <v>103540000</v>
      </c>
      <c r="H28" s="103">
        <f>SUM(H29:H32)</f>
        <v>103540000</v>
      </c>
      <c r="I28" s="103">
        <f>SUM(I29:I32)</f>
        <v>2350000</v>
      </c>
      <c r="J28" s="103">
        <f>SUM(J29:J32)</f>
        <v>2478000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SUM(Q29:Q32)</f>
        <v>105890000</v>
      </c>
      <c r="R28" s="108">
        <f>SUM(R29:R32)</f>
        <v>106018000</v>
      </c>
    </row>
    <row r="29" spans="2:18">
      <c r="B29" s="802"/>
      <c r="C29" s="166"/>
      <c r="D29" s="2">
        <v>480</v>
      </c>
      <c r="E29" s="1"/>
      <c r="F29" s="1" t="s">
        <v>431</v>
      </c>
      <c r="G29" s="4">
        <v>28000000</v>
      </c>
      <c r="H29" s="4">
        <v>24400000</v>
      </c>
      <c r="I29" s="4">
        <v>350000</v>
      </c>
      <c r="J29" s="4">
        <v>350000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28350000</v>
      </c>
      <c r="R29" s="109">
        <v>24750000</v>
      </c>
    </row>
    <row r="30" spans="2:18">
      <c r="B30" s="802"/>
      <c r="C30" s="166"/>
      <c r="D30" s="2">
        <v>481</v>
      </c>
      <c r="E30" s="1"/>
      <c r="F30" s="1" t="s">
        <v>432</v>
      </c>
      <c r="G30" s="4">
        <v>72190000</v>
      </c>
      <c r="H30" s="4">
        <v>75790000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72190000</v>
      </c>
      <c r="R30" s="109">
        <v>75790000</v>
      </c>
    </row>
    <row r="31" spans="2:18">
      <c r="B31" s="802"/>
      <c r="C31" s="166"/>
      <c r="D31" s="2">
        <v>483</v>
      </c>
      <c r="E31" s="1"/>
      <c r="F31" s="1" t="s">
        <v>434</v>
      </c>
      <c r="G31" s="4">
        <v>2250000</v>
      </c>
      <c r="H31" s="4">
        <v>2250000</v>
      </c>
      <c r="I31" s="4">
        <v>2000000</v>
      </c>
      <c r="J31" s="4">
        <v>1800000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4250000</v>
      </c>
      <c r="R31" s="109">
        <v>4050000</v>
      </c>
    </row>
    <row r="32" spans="2:18" ht="15.75" thickBot="1">
      <c r="B32" s="802"/>
      <c r="C32" s="167"/>
      <c r="D32" s="106">
        <v>485</v>
      </c>
      <c r="E32" s="104"/>
      <c r="F32" s="104" t="s">
        <v>436</v>
      </c>
      <c r="G32" s="110">
        <v>1100000</v>
      </c>
      <c r="H32" s="110">
        <v>1100000</v>
      </c>
      <c r="I32" s="110">
        <v>0</v>
      </c>
      <c r="J32" s="110">
        <v>328000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1100000</v>
      </c>
      <c r="R32" s="111">
        <v>1428000</v>
      </c>
    </row>
    <row r="33" spans="2:18">
      <c r="B33" s="802"/>
      <c r="C33" s="169">
        <v>1</v>
      </c>
      <c r="D33" s="170"/>
      <c r="E33" s="171"/>
      <c r="F33" s="170" t="s">
        <v>820</v>
      </c>
      <c r="G33" s="172">
        <f>SUM(G34)</f>
        <v>321720000</v>
      </c>
      <c r="H33" s="172">
        <f>SUM(H34)</f>
        <v>381719000</v>
      </c>
      <c r="I33" s="172">
        <f>SUM(I34)</f>
        <v>10000000</v>
      </c>
      <c r="J33" s="172">
        <f>SUM(J34)</f>
        <v>10000000</v>
      </c>
      <c r="K33" s="172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f>SUM(Q34)</f>
        <v>331720000</v>
      </c>
      <c r="R33" s="172">
        <f>SUM(R34)</f>
        <v>391719000</v>
      </c>
    </row>
    <row r="34" spans="2:18">
      <c r="B34" s="802"/>
      <c r="C34" s="150"/>
      <c r="D34" s="33">
        <v>10</v>
      </c>
      <c r="E34" s="33"/>
      <c r="F34" s="33" t="s">
        <v>820</v>
      </c>
      <c r="G34" s="34">
        <f>SUM(G35+G38+G45+G49)</f>
        <v>321720000</v>
      </c>
      <c r="H34" s="34">
        <f>SUM(H35+H38+H45+H49)</f>
        <v>381719000</v>
      </c>
      <c r="I34" s="34">
        <f>SUM(I35+I38+I45+I49)</f>
        <v>10000000</v>
      </c>
      <c r="J34" s="34">
        <f>SUM(J35+J38+J45+J49)</f>
        <v>10000000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SUM(Q35+Q38+Q45+Q49)</f>
        <v>331720000</v>
      </c>
      <c r="R34" s="34">
        <f>SUM(R35+R38+R45+R49)</f>
        <v>391719000</v>
      </c>
    </row>
    <row r="35" spans="2:18">
      <c r="B35" s="802"/>
      <c r="C35" s="162"/>
      <c r="D35" s="162">
        <v>40</v>
      </c>
      <c r="E35" s="99"/>
      <c r="F35" s="99" t="s">
        <v>391</v>
      </c>
      <c r="G35" s="103">
        <f>SUM(G36:G37)</f>
        <v>97020000</v>
      </c>
      <c r="H35" s="103">
        <f>SUM(H36:H37)</f>
        <v>97020000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SUM(Q36:Q37)</f>
        <v>97020000</v>
      </c>
      <c r="R35" s="103">
        <f>SUM(R36:R37)</f>
        <v>97020000</v>
      </c>
    </row>
    <row r="36" spans="2:18">
      <c r="B36" s="802"/>
      <c r="C36" s="287"/>
      <c r="D36" s="287"/>
      <c r="E36" s="218">
        <v>401</v>
      </c>
      <c r="F36" s="318" t="s">
        <v>399</v>
      </c>
      <c r="G36" s="35">
        <v>70825000</v>
      </c>
      <c r="H36" s="35">
        <v>70825000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70825000</v>
      </c>
      <c r="R36" s="35">
        <v>70825000</v>
      </c>
    </row>
    <row r="37" spans="2:18">
      <c r="B37" s="802"/>
      <c r="C37" s="287"/>
      <c r="D37" s="287"/>
      <c r="E37" s="218">
        <v>402</v>
      </c>
      <c r="F37" s="318" t="s">
        <v>361</v>
      </c>
      <c r="G37" s="35">
        <v>26195000</v>
      </c>
      <c r="H37" s="35">
        <v>26195000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26195000</v>
      </c>
      <c r="R37" s="35">
        <v>26195000</v>
      </c>
    </row>
    <row r="38" spans="2:18">
      <c r="B38" s="802"/>
      <c r="C38" s="162"/>
      <c r="D38" s="162">
        <v>42</v>
      </c>
      <c r="E38" s="99"/>
      <c r="F38" s="99" t="s">
        <v>394</v>
      </c>
      <c r="G38" s="103">
        <f>SUM(G39:G44)</f>
        <v>59000000</v>
      </c>
      <c r="H38" s="103">
        <f>SUM(H39:H44)</f>
        <v>59000000</v>
      </c>
      <c r="I38" s="103">
        <f>SUM(I39:I44)</f>
        <v>7550000</v>
      </c>
      <c r="J38" s="103">
        <f>SUM(J39:J44)</f>
        <v>7387000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SUM(Q39:Q44)</f>
        <v>66550000</v>
      </c>
      <c r="R38" s="103">
        <f>SUM(R39:R44)</f>
        <v>66387000</v>
      </c>
    </row>
    <row r="39" spans="2:18">
      <c r="B39" s="802"/>
      <c r="C39" s="287"/>
      <c r="D39" s="287"/>
      <c r="E39" s="218">
        <v>420</v>
      </c>
      <c r="F39" s="318" t="s">
        <v>400</v>
      </c>
      <c r="G39" s="35">
        <v>4000000</v>
      </c>
      <c r="H39" s="35">
        <v>4000000</v>
      </c>
      <c r="I39" s="35">
        <v>800000</v>
      </c>
      <c r="J39" s="35">
        <v>800000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4800000</v>
      </c>
      <c r="R39" s="35">
        <v>4800000</v>
      </c>
    </row>
    <row r="40" spans="2:18" ht="30">
      <c r="B40" s="802"/>
      <c r="C40" s="287"/>
      <c r="D40" s="287"/>
      <c r="E40" s="218">
        <v>421</v>
      </c>
      <c r="F40" s="65" t="s">
        <v>401</v>
      </c>
      <c r="G40" s="35">
        <v>17000000</v>
      </c>
      <c r="H40" s="35">
        <v>17000000</v>
      </c>
      <c r="I40" s="35">
        <v>370000</v>
      </c>
      <c r="J40" s="35">
        <v>335000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17370000</v>
      </c>
      <c r="R40" s="35">
        <v>17335000</v>
      </c>
    </row>
    <row r="41" spans="2:18">
      <c r="B41" s="802"/>
      <c r="C41" s="287"/>
      <c r="D41" s="287"/>
      <c r="E41" s="218">
        <v>423</v>
      </c>
      <c r="F41" s="318" t="s">
        <v>402</v>
      </c>
      <c r="G41" s="35">
        <v>800000</v>
      </c>
      <c r="H41" s="35">
        <v>800000</v>
      </c>
      <c r="I41" s="35">
        <v>50000</v>
      </c>
      <c r="J41" s="35">
        <v>50000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850000</v>
      </c>
      <c r="R41" s="35">
        <v>850000</v>
      </c>
    </row>
    <row r="42" spans="2:18">
      <c r="B42" s="802"/>
      <c r="C42" s="287"/>
      <c r="D42" s="287"/>
      <c r="E42" s="218">
        <v>424</v>
      </c>
      <c r="F42" s="318" t="s">
        <v>403</v>
      </c>
      <c r="G42" s="35">
        <v>3000000</v>
      </c>
      <c r="H42" s="35">
        <v>3000000</v>
      </c>
      <c r="I42" s="35">
        <v>30000</v>
      </c>
      <c r="J42" s="35">
        <v>30000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3030000</v>
      </c>
      <c r="R42" s="35">
        <v>3030000</v>
      </c>
    </row>
    <row r="43" spans="2:18">
      <c r="B43" s="802"/>
      <c r="C43" s="287"/>
      <c r="D43" s="287"/>
      <c r="E43" s="218">
        <v>425</v>
      </c>
      <c r="F43" s="318" t="s">
        <v>404</v>
      </c>
      <c r="G43" s="35">
        <v>18500000</v>
      </c>
      <c r="H43" s="35">
        <v>18500000</v>
      </c>
      <c r="I43" s="35">
        <v>6200000</v>
      </c>
      <c r="J43" s="35">
        <v>6072000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24700000</v>
      </c>
      <c r="R43" s="35">
        <v>24572000</v>
      </c>
    </row>
    <row r="44" spans="2:18">
      <c r="B44" s="802"/>
      <c r="C44" s="287"/>
      <c r="D44" s="287"/>
      <c r="E44" s="218">
        <v>426</v>
      </c>
      <c r="F44" s="318" t="s">
        <v>405</v>
      </c>
      <c r="G44" s="35">
        <v>15700000</v>
      </c>
      <c r="H44" s="35">
        <v>15700000</v>
      </c>
      <c r="I44" s="35">
        <v>100000</v>
      </c>
      <c r="J44" s="35">
        <v>100000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15800000</v>
      </c>
      <c r="R44" s="35">
        <v>15800000</v>
      </c>
    </row>
    <row r="45" spans="2:18">
      <c r="B45" s="802"/>
      <c r="C45" s="162"/>
      <c r="D45" s="162">
        <v>46</v>
      </c>
      <c r="E45" s="99"/>
      <c r="F45" s="99" t="s">
        <v>396</v>
      </c>
      <c r="G45" s="103">
        <f>SUM(G46:G48)</f>
        <v>94000000</v>
      </c>
      <c r="H45" s="103">
        <f>SUM(H46:H48)</f>
        <v>153999000</v>
      </c>
      <c r="I45" s="103">
        <f>SUM(I46:I48)</f>
        <v>100000</v>
      </c>
      <c r="J45" s="103">
        <f>SUM(J46:J48)</f>
        <v>135000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SUM(Q46:Q48)</f>
        <v>94100000</v>
      </c>
      <c r="R45" s="103">
        <f>SUM(R46:R48)</f>
        <v>154134000</v>
      </c>
    </row>
    <row r="46" spans="2:18" ht="30">
      <c r="B46" s="802"/>
      <c r="C46" s="287"/>
      <c r="D46" s="287"/>
      <c r="E46" s="218">
        <v>463</v>
      </c>
      <c r="F46" s="65" t="s">
        <v>415</v>
      </c>
      <c r="G46" s="35">
        <v>85000000</v>
      </c>
      <c r="H46" s="35">
        <v>145000000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85000000</v>
      </c>
      <c r="R46" s="35">
        <v>145000000</v>
      </c>
    </row>
    <row r="47" spans="2:18">
      <c r="B47" s="802"/>
      <c r="C47" s="287"/>
      <c r="D47" s="287"/>
      <c r="E47" s="218">
        <v>464</v>
      </c>
      <c r="F47" s="318" t="s">
        <v>423</v>
      </c>
      <c r="G47" s="35">
        <v>9000000</v>
      </c>
      <c r="H47" s="35">
        <v>8762000</v>
      </c>
      <c r="I47" s="35">
        <v>0</v>
      </c>
      <c r="J47" s="35">
        <v>35000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9000000</v>
      </c>
      <c r="R47" s="35">
        <v>8797000</v>
      </c>
    </row>
    <row r="48" spans="2:18">
      <c r="B48" s="802"/>
      <c r="C48" s="287"/>
      <c r="D48" s="287"/>
      <c r="E48" s="218">
        <v>465</v>
      </c>
      <c r="F48" s="318" t="s">
        <v>424</v>
      </c>
      <c r="G48" s="35">
        <v>0</v>
      </c>
      <c r="H48" s="35">
        <v>237000</v>
      </c>
      <c r="I48" s="35">
        <v>100000</v>
      </c>
      <c r="J48" s="35">
        <v>100000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100000</v>
      </c>
      <c r="R48" s="35">
        <v>337000</v>
      </c>
    </row>
    <row r="49" spans="2:18">
      <c r="B49" s="802"/>
      <c r="C49" s="162"/>
      <c r="D49" s="162">
        <v>48</v>
      </c>
      <c r="E49" s="99"/>
      <c r="F49" s="99" t="s">
        <v>430</v>
      </c>
      <c r="G49" s="103">
        <f>SUM(G50:G53)</f>
        <v>71700000</v>
      </c>
      <c r="H49" s="103">
        <f>SUM(H50:H53)</f>
        <v>71700000</v>
      </c>
      <c r="I49" s="103">
        <f>SUM(I50:I53)</f>
        <v>2350000</v>
      </c>
      <c r="J49" s="103">
        <f>SUM(J50:J53)</f>
        <v>2478000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SUM(Q50:Q53)</f>
        <v>74050000</v>
      </c>
      <c r="R49" s="103">
        <f>SUM(R50:R53)</f>
        <v>74178000</v>
      </c>
    </row>
    <row r="50" spans="2:18">
      <c r="B50" s="802"/>
      <c r="C50" s="287"/>
      <c r="D50" s="287"/>
      <c r="E50" s="218">
        <v>480</v>
      </c>
      <c r="F50" s="318" t="s">
        <v>431</v>
      </c>
      <c r="G50" s="35">
        <v>18000000</v>
      </c>
      <c r="H50" s="35">
        <v>14400000</v>
      </c>
      <c r="I50" s="35">
        <v>350000</v>
      </c>
      <c r="J50" s="35">
        <v>350000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18350000</v>
      </c>
      <c r="R50" s="35">
        <v>14750000</v>
      </c>
    </row>
    <row r="51" spans="2:18">
      <c r="B51" s="802"/>
      <c r="C51" s="287"/>
      <c r="D51" s="287"/>
      <c r="E51" s="218">
        <v>481</v>
      </c>
      <c r="F51" s="318" t="s">
        <v>432</v>
      </c>
      <c r="G51" s="35">
        <v>52000000</v>
      </c>
      <c r="H51" s="35">
        <v>55600000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52000000</v>
      </c>
      <c r="R51" s="35">
        <v>55600000</v>
      </c>
    </row>
    <row r="52" spans="2:18">
      <c r="B52" s="802"/>
      <c r="C52" s="287"/>
      <c r="D52" s="287"/>
      <c r="E52" s="218">
        <v>483</v>
      </c>
      <c r="F52" s="318" t="s">
        <v>434</v>
      </c>
      <c r="G52" s="35">
        <v>600000</v>
      </c>
      <c r="H52" s="35">
        <v>600000</v>
      </c>
      <c r="I52" s="35">
        <v>2000000</v>
      </c>
      <c r="J52" s="35">
        <v>1800000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2600000</v>
      </c>
      <c r="R52" s="35">
        <v>2400000</v>
      </c>
    </row>
    <row r="53" spans="2:18">
      <c r="B53" s="802"/>
      <c r="C53" s="287"/>
      <c r="D53" s="287"/>
      <c r="E53" s="218">
        <v>485</v>
      </c>
      <c r="F53" s="318" t="s">
        <v>436</v>
      </c>
      <c r="G53" s="35">
        <v>1100000</v>
      </c>
      <c r="H53" s="35">
        <v>1100000</v>
      </c>
      <c r="I53" s="35">
        <v>0</v>
      </c>
      <c r="J53" s="35">
        <v>328000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1100000</v>
      </c>
      <c r="R53" s="35">
        <v>1428000</v>
      </c>
    </row>
    <row r="54" spans="2:18" ht="30">
      <c r="B54" s="802"/>
      <c r="C54" s="587" t="s">
        <v>628</v>
      </c>
      <c r="D54" s="587"/>
      <c r="E54" s="592"/>
      <c r="F54" s="590" t="s">
        <v>657</v>
      </c>
      <c r="G54" s="102">
        <f>SUM(G55+G60)</f>
        <v>32100000</v>
      </c>
      <c r="H54" s="102">
        <f>SUM(H55+H60)</f>
        <v>32100000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f>SUM(Q55+Q60)</f>
        <v>32100000</v>
      </c>
      <c r="R54" s="102">
        <f>SUM(R55+R60)</f>
        <v>32100000</v>
      </c>
    </row>
    <row r="55" spans="2:18" ht="30">
      <c r="B55" s="802"/>
      <c r="C55" s="150"/>
      <c r="D55" s="150" t="s">
        <v>629</v>
      </c>
      <c r="E55" s="33"/>
      <c r="F55" s="36" t="s">
        <v>658</v>
      </c>
      <c r="G55" s="34">
        <f>SUM(G56)</f>
        <v>260000</v>
      </c>
      <c r="H55" s="34">
        <f>SUM(H56)</f>
        <v>260000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f>SUM(Q56)</f>
        <v>260000</v>
      </c>
      <c r="R55" s="34">
        <f>SUM(R56)</f>
        <v>260000</v>
      </c>
    </row>
    <row r="56" spans="2:18">
      <c r="B56" s="802"/>
      <c r="C56" s="162"/>
      <c r="D56" s="162">
        <v>42</v>
      </c>
      <c r="E56" s="99"/>
      <c r="F56" s="99" t="s">
        <v>394</v>
      </c>
      <c r="G56" s="103">
        <f>SUM(G57:G59)</f>
        <v>260000</v>
      </c>
      <c r="H56" s="103">
        <f>SUM(H57:H59)</f>
        <v>260000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f>SUM(Q57:Q59)</f>
        <v>260000</v>
      </c>
      <c r="R56" s="103">
        <f>SUM(R57:R59)</f>
        <v>260000</v>
      </c>
    </row>
    <row r="57" spans="2:18">
      <c r="B57" s="802"/>
      <c r="C57" s="166"/>
      <c r="D57" s="166"/>
      <c r="E57" s="2">
        <v>420</v>
      </c>
      <c r="F57" s="1" t="s">
        <v>400</v>
      </c>
      <c r="G57" s="4">
        <v>60000</v>
      </c>
      <c r="H57" s="4">
        <v>60000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60000</v>
      </c>
      <c r="R57" s="4">
        <v>60000</v>
      </c>
    </row>
    <row r="58" spans="2:18">
      <c r="B58" s="802"/>
      <c r="C58" s="166"/>
      <c r="D58" s="166"/>
      <c r="E58" s="2">
        <v>425</v>
      </c>
      <c r="F58" s="1" t="s">
        <v>404</v>
      </c>
      <c r="G58" s="4">
        <v>100000</v>
      </c>
      <c r="H58" s="4">
        <v>100000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100000</v>
      </c>
      <c r="R58" s="4">
        <v>100000</v>
      </c>
    </row>
    <row r="59" spans="2:18">
      <c r="B59" s="802"/>
      <c r="C59" s="166"/>
      <c r="D59" s="166"/>
      <c r="E59" s="2">
        <v>426</v>
      </c>
      <c r="F59" s="1" t="s">
        <v>405</v>
      </c>
      <c r="G59" s="4">
        <v>100000</v>
      </c>
      <c r="H59" s="4">
        <v>100000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100000</v>
      </c>
      <c r="R59" s="4">
        <v>100000</v>
      </c>
    </row>
    <row r="60" spans="2:18">
      <c r="B60" s="802"/>
      <c r="C60" s="150"/>
      <c r="D60" s="150" t="s">
        <v>631</v>
      </c>
      <c r="E60" s="33"/>
      <c r="F60" s="36" t="s">
        <v>660</v>
      </c>
      <c r="G60" s="34">
        <f>SUM(G61)</f>
        <v>31840000</v>
      </c>
      <c r="H60" s="34">
        <f>SUM(H61)</f>
        <v>31840000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f>SUM(Q61)</f>
        <v>31840000</v>
      </c>
      <c r="R60" s="34">
        <f>SUM(R61)</f>
        <v>31840000</v>
      </c>
    </row>
    <row r="61" spans="2:18">
      <c r="B61" s="802"/>
      <c r="C61" s="162"/>
      <c r="D61" s="162">
        <v>48</v>
      </c>
      <c r="E61" s="99"/>
      <c r="F61" s="99" t="s">
        <v>430</v>
      </c>
      <c r="G61" s="103">
        <f>SUM(G62:G64)</f>
        <v>31840000</v>
      </c>
      <c r="H61" s="103">
        <f>SUM(H62:H64)</f>
        <v>31840000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SUM(Q62:Q64)</f>
        <v>31840000</v>
      </c>
      <c r="R61" s="103">
        <f>SUM(R62:R64)</f>
        <v>31840000</v>
      </c>
    </row>
    <row r="62" spans="2:18">
      <c r="B62" s="802"/>
      <c r="C62" s="141"/>
      <c r="D62" s="141"/>
      <c r="E62" s="1">
        <v>480</v>
      </c>
      <c r="F62" s="1" t="s">
        <v>431</v>
      </c>
      <c r="G62" s="4">
        <v>10000000</v>
      </c>
      <c r="H62" s="4">
        <v>10000000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10000000</v>
      </c>
      <c r="R62" s="4">
        <v>10000000</v>
      </c>
    </row>
    <row r="63" spans="2:18">
      <c r="B63" s="802"/>
      <c r="C63" s="141"/>
      <c r="D63" s="141"/>
      <c r="E63" s="1">
        <v>481</v>
      </c>
      <c r="F63" s="1" t="s">
        <v>432</v>
      </c>
      <c r="G63" s="4">
        <v>20190000</v>
      </c>
      <c r="H63" s="4">
        <v>20190000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20190000</v>
      </c>
      <c r="R63" s="4">
        <v>20190000</v>
      </c>
    </row>
    <row r="64" spans="2:18">
      <c r="B64" s="802"/>
      <c r="C64" s="141"/>
      <c r="D64" s="141"/>
      <c r="E64" s="1">
        <v>483</v>
      </c>
      <c r="F64" s="1" t="s">
        <v>434</v>
      </c>
      <c r="G64" s="4">
        <v>1650000</v>
      </c>
      <c r="H64" s="4">
        <v>1650000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1650000</v>
      </c>
      <c r="R64" s="4">
        <v>1650000</v>
      </c>
    </row>
    <row r="65" spans="2:18" ht="30">
      <c r="B65" s="802"/>
      <c r="C65" s="587" t="s">
        <v>640</v>
      </c>
      <c r="D65" s="587"/>
      <c r="E65" s="592"/>
      <c r="F65" s="346" t="s">
        <v>669</v>
      </c>
      <c r="G65" s="102">
        <f t="shared" ref="G65:H67" si="0">SUM(G66)</f>
        <v>500000</v>
      </c>
      <c r="H65" s="102">
        <f t="shared" si="0"/>
        <v>500000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f t="shared" ref="Q65:R67" si="1">SUM(Q66)</f>
        <v>500000</v>
      </c>
      <c r="R65" s="102">
        <f t="shared" si="1"/>
        <v>500000</v>
      </c>
    </row>
    <row r="66" spans="2:18" ht="30">
      <c r="B66" s="802"/>
      <c r="C66" s="150"/>
      <c r="D66" s="269" t="s">
        <v>993</v>
      </c>
      <c r="E66" s="36"/>
      <c r="F66" s="36" t="s">
        <v>670</v>
      </c>
      <c r="G66" s="34">
        <f t="shared" si="0"/>
        <v>500000</v>
      </c>
      <c r="H66" s="34">
        <f t="shared" si="0"/>
        <v>500000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f t="shared" si="1"/>
        <v>500000</v>
      </c>
      <c r="R66" s="34">
        <f t="shared" si="1"/>
        <v>500000</v>
      </c>
    </row>
    <row r="67" spans="2:18">
      <c r="B67" s="802"/>
      <c r="C67" s="162"/>
      <c r="D67" s="162">
        <v>42</v>
      </c>
      <c r="E67" s="99"/>
      <c r="F67" s="99" t="s">
        <v>898</v>
      </c>
      <c r="G67" s="103">
        <f t="shared" si="0"/>
        <v>500000</v>
      </c>
      <c r="H67" s="103">
        <f t="shared" si="0"/>
        <v>500000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f t="shared" si="1"/>
        <v>500000</v>
      </c>
      <c r="R67" s="103">
        <f t="shared" si="1"/>
        <v>500000</v>
      </c>
    </row>
    <row r="68" spans="2:18" ht="15.75" thickBot="1">
      <c r="B68" s="802"/>
      <c r="C68" s="166"/>
      <c r="D68" s="166"/>
      <c r="E68" s="2">
        <v>425</v>
      </c>
      <c r="F68" s="1" t="s">
        <v>897</v>
      </c>
      <c r="G68" s="4">
        <v>500000</v>
      </c>
      <c r="H68" s="4">
        <v>500000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500000</v>
      </c>
      <c r="R68" s="4">
        <v>500000</v>
      </c>
    </row>
    <row r="69" spans="2:18" ht="15.75" thickBot="1">
      <c r="B69" s="802"/>
      <c r="C69" s="800" t="s">
        <v>604</v>
      </c>
      <c r="D69" s="801"/>
      <c r="E69" s="766" t="s">
        <v>1032</v>
      </c>
      <c r="F69" s="801"/>
      <c r="G69" s="193">
        <f>SUM(G65+G54+G33)</f>
        <v>354320000</v>
      </c>
      <c r="H69" s="164">
        <f>SUM(H65+H54+H33)</f>
        <v>414319000</v>
      </c>
      <c r="I69" s="164">
        <f>SUM(I65+I54+I33)</f>
        <v>10000000</v>
      </c>
      <c r="J69" s="164">
        <f>SUM(J65+J54+J33)</f>
        <v>10000000</v>
      </c>
      <c r="K69" s="164">
        <v>0</v>
      </c>
      <c r="L69" s="164">
        <v>0</v>
      </c>
      <c r="M69" s="164">
        <v>0</v>
      </c>
      <c r="N69" s="164">
        <v>0</v>
      </c>
      <c r="O69" s="164">
        <v>0</v>
      </c>
      <c r="P69" s="164">
        <v>0</v>
      </c>
      <c r="Q69" s="164">
        <f>SUM(Q65+Q54+Q33)</f>
        <v>364320000</v>
      </c>
      <c r="R69" s="165">
        <f>SUM(R65+R54+R33)</f>
        <v>424319000</v>
      </c>
    </row>
  </sheetData>
  <mergeCells count="15">
    <mergeCell ref="C69:D69"/>
    <mergeCell ref="E69:F69"/>
    <mergeCell ref="B7:B6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B2:R81"/>
  <sheetViews>
    <sheetView workbookViewId="0">
      <selection activeCell="C2" sqref="C2"/>
    </sheetView>
  </sheetViews>
  <sheetFormatPr defaultRowHeight="15"/>
  <cols>
    <col min="2" max="2" width="11.5703125" customWidth="1"/>
    <col min="3" max="3" width="14.5703125" customWidth="1"/>
    <col min="4" max="4" width="14.7109375" customWidth="1"/>
    <col min="5" max="5" width="22.140625" customWidth="1"/>
    <col min="6" max="6" width="41.28515625" customWidth="1"/>
    <col min="7" max="18" width="16.42578125" customWidth="1"/>
  </cols>
  <sheetData>
    <row r="2" spans="2:18" ht="15" customHeight="1">
      <c r="B2" s="603" t="s">
        <v>1033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6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7002</v>
      </c>
      <c r="C6" s="805" t="s">
        <v>1033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8"/>
      <c r="C7" s="140">
        <v>2</v>
      </c>
      <c r="D7" s="230"/>
      <c r="E7" s="305"/>
      <c r="F7" s="230" t="s">
        <v>1034</v>
      </c>
      <c r="G7" s="124">
        <f>SUM(G8)</f>
        <v>12928000</v>
      </c>
      <c r="H7" s="124">
        <f>SUM(H8)</f>
        <v>13974000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12928000</v>
      </c>
      <c r="R7" s="125">
        <f>SUM(R8)</f>
        <v>13974000</v>
      </c>
    </row>
    <row r="8" spans="2:18">
      <c r="B8" s="818"/>
      <c r="C8" s="287"/>
      <c r="D8" s="218">
        <v>20</v>
      </c>
      <c r="E8" s="318"/>
      <c r="F8" s="318" t="s">
        <v>1034</v>
      </c>
      <c r="G8" s="35">
        <v>12928000</v>
      </c>
      <c r="H8" s="35">
        <v>13974000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12928000</v>
      </c>
      <c r="R8" s="340">
        <v>13974000</v>
      </c>
    </row>
    <row r="9" spans="2:18">
      <c r="B9" s="818"/>
      <c r="C9" s="150">
        <v>3</v>
      </c>
      <c r="D9" s="33"/>
      <c r="E9" s="36"/>
      <c r="F9" s="33" t="s">
        <v>1035</v>
      </c>
      <c r="G9" s="34">
        <f>SUM(G10:G11)</f>
        <v>534834000</v>
      </c>
      <c r="H9" s="34">
        <f>SUM(H10:H11)</f>
        <v>541788000</v>
      </c>
      <c r="I9" s="34">
        <v>0</v>
      </c>
      <c r="J9" s="34">
        <v>0</v>
      </c>
      <c r="K9" s="34">
        <f>SUM(K10:K11)</f>
        <v>18168000</v>
      </c>
      <c r="L9" s="34">
        <f>SUM(L10:L11)</f>
        <v>18168000</v>
      </c>
      <c r="M9" s="34">
        <f>SUM(M10:M11)</f>
        <v>175000000</v>
      </c>
      <c r="N9" s="34">
        <f>SUM(N10:N11)</f>
        <v>179500000</v>
      </c>
      <c r="O9" s="34">
        <v>0</v>
      </c>
      <c r="P9" s="34">
        <v>0</v>
      </c>
      <c r="Q9" s="34">
        <f>SUM(Q10:Q11)</f>
        <v>728002000</v>
      </c>
      <c r="R9" s="128">
        <f>SUM(R10:R11)</f>
        <v>739456000</v>
      </c>
    </row>
    <row r="10" spans="2:18">
      <c r="B10" s="818"/>
      <c r="C10" s="287"/>
      <c r="D10" s="218">
        <v>30</v>
      </c>
      <c r="E10" s="318"/>
      <c r="F10" s="318" t="s">
        <v>1035</v>
      </c>
      <c r="G10" s="35">
        <v>520434000</v>
      </c>
      <c r="H10" s="35">
        <v>527388000</v>
      </c>
      <c r="I10" s="35">
        <v>0</v>
      </c>
      <c r="J10" s="35">
        <v>0</v>
      </c>
      <c r="K10" s="35">
        <v>18168000</v>
      </c>
      <c r="L10" s="35">
        <v>18168000</v>
      </c>
      <c r="M10" s="35">
        <v>0</v>
      </c>
      <c r="N10" s="35">
        <v>0</v>
      </c>
      <c r="O10" s="35">
        <v>0</v>
      </c>
      <c r="P10" s="35">
        <v>0</v>
      </c>
      <c r="Q10" s="35">
        <v>538602000</v>
      </c>
      <c r="R10" s="340">
        <v>545556000</v>
      </c>
    </row>
    <row r="11" spans="2:18" ht="30.75" thickBot="1">
      <c r="B11" s="818"/>
      <c r="C11" s="361"/>
      <c r="D11" s="356" t="s">
        <v>723</v>
      </c>
      <c r="E11" s="357"/>
      <c r="F11" s="358" t="s">
        <v>726</v>
      </c>
      <c r="G11" s="359">
        <v>14400000</v>
      </c>
      <c r="H11" s="359">
        <v>14400000</v>
      </c>
      <c r="I11" s="359">
        <v>0</v>
      </c>
      <c r="J11" s="359">
        <v>0</v>
      </c>
      <c r="K11" s="359">
        <v>0</v>
      </c>
      <c r="L11" s="359">
        <v>0</v>
      </c>
      <c r="M11" s="359">
        <v>175000000</v>
      </c>
      <c r="N11" s="359">
        <v>179500000</v>
      </c>
      <c r="O11" s="359">
        <v>0</v>
      </c>
      <c r="P11" s="359">
        <v>0</v>
      </c>
      <c r="Q11" s="359">
        <v>189400000</v>
      </c>
      <c r="R11" s="360">
        <v>193900000</v>
      </c>
    </row>
    <row r="12" spans="2:18">
      <c r="B12" s="818"/>
      <c r="C12" s="255"/>
      <c r="D12" s="255">
        <v>40</v>
      </c>
      <c r="E12" s="233"/>
      <c r="F12" s="232" t="s">
        <v>391</v>
      </c>
      <c r="G12" s="234">
        <f>SUM(G13:G15)</f>
        <v>335160000</v>
      </c>
      <c r="H12" s="234">
        <f>SUM(H13:H15)</f>
        <v>343160000</v>
      </c>
      <c r="I12" s="234">
        <v>0</v>
      </c>
      <c r="J12" s="234">
        <v>0</v>
      </c>
      <c r="K12" s="234">
        <v>0</v>
      </c>
      <c r="L12" s="234">
        <v>0</v>
      </c>
      <c r="M12" s="234">
        <v>0</v>
      </c>
      <c r="N12" s="234">
        <v>0</v>
      </c>
      <c r="O12" s="234">
        <v>0</v>
      </c>
      <c r="P12" s="234">
        <v>0</v>
      </c>
      <c r="Q12" s="234">
        <f>SUM(Q13:Q15)</f>
        <v>335160000</v>
      </c>
      <c r="R12" s="235">
        <f>SUM(R13:R15)</f>
        <v>343160000</v>
      </c>
    </row>
    <row r="13" spans="2:18">
      <c r="B13" s="818"/>
      <c r="C13" s="166"/>
      <c r="D13" s="166"/>
      <c r="E13" s="2">
        <v>401</v>
      </c>
      <c r="F13" s="1" t="s">
        <v>399</v>
      </c>
      <c r="G13" s="4">
        <v>239192000</v>
      </c>
      <c r="H13" s="4">
        <v>222900000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239192000</v>
      </c>
      <c r="R13" s="109">
        <v>222900000</v>
      </c>
    </row>
    <row r="14" spans="2:18">
      <c r="B14" s="818"/>
      <c r="C14" s="166"/>
      <c r="D14" s="166"/>
      <c r="E14" s="2">
        <v>402</v>
      </c>
      <c r="F14" s="1" t="s">
        <v>361</v>
      </c>
      <c r="G14" s="4">
        <v>88468000</v>
      </c>
      <c r="H14" s="4">
        <v>96860000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88468000</v>
      </c>
      <c r="R14" s="109">
        <v>96860000</v>
      </c>
    </row>
    <row r="15" spans="2:18">
      <c r="B15" s="818"/>
      <c r="C15" s="166"/>
      <c r="D15" s="166"/>
      <c r="E15" s="2">
        <v>404</v>
      </c>
      <c r="F15" s="1" t="s">
        <v>392</v>
      </c>
      <c r="G15" s="4">
        <v>7500000</v>
      </c>
      <c r="H15" s="4">
        <v>23400000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7500000</v>
      </c>
      <c r="R15" s="109">
        <v>23400000</v>
      </c>
    </row>
    <row r="16" spans="2:18">
      <c r="B16" s="818"/>
      <c r="C16" s="162"/>
      <c r="D16" s="162">
        <v>42</v>
      </c>
      <c r="E16" s="99"/>
      <c r="F16" s="99" t="s">
        <v>394</v>
      </c>
      <c r="G16" s="103">
        <f>SUM(G17:G22)</f>
        <v>198370000</v>
      </c>
      <c r="H16" s="103">
        <f>SUM(H17:H22)</f>
        <v>188001000</v>
      </c>
      <c r="I16" s="103">
        <v>0</v>
      </c>
      <c r="J16" s="103">
        <v>0</v>
      </c>
      <c r="K16" s="103">
        <f>SUM(K17:K22)</f>
        <v>13045000</v>
      </c>
      <c r="L16" s="103">
        <f>SUM(L17:L22)</f>
        <v>12995000</v>
      </c>
      <c r="M16" s="103">
        <f>SUM(M17:M22)</f>
        <v>3036000</v>
      </c>
      <c r="N16" s="103">
        <f>SUM(N17:N22)</f>
        <v>7536000</v>
      </c>
      <c r="O16" s="103">
        <v>0</v>
      </c>
      <c r="P16" s="103">
        <v>0</v>
      </c>
      <c r="Q16" s="103">
        <f>SUM(Q17:Q22)</f>
        <v>214451000</v>
      </c>
      <c r="R16" s="108">
        <f>SUM(R17:R22)</f>
        <v>208532000</v>
      </c>
    </row>
    <row r="17" spans="2:18">
      <c r="B17" s="818"/>
      <c r="C17" s="166"/>
      <c r="D17" s="166"/>
      <c r="E17" s="2">
        <v>420</v>
      </c>
      <c r="F17" s="1" t="s">
        <v>400</v>
      </c>
      <c r="G17" s="4">
        <v>15150000</v>
      </c>
      <c r="H17" s="4">
        <v>15355000</v>
      </c>
      <c r="I17" s="4">
        <v>0</v>
      </c>
      <c r="J17" s="4">
        <v>0</v>
      </c>
      <c r="K17" s="4">
        <v>86000</v>
      </c>
      <c r="L17" s="4">
        <v>86000</v>
      </c>
      <c r="M17" s="4">
        <v>84000</v>
      </c>
      <c r="N17" s="4">
        <v>84000</v>
      </c>
      <c r="O17" s="4">
        <v>0</v>
      </c>
      <c r="P17" s="4">
        <v>0</v>
      </c>
      <c r="Q17" s="4">
        <v>15320000</v>
      </c>
      <c r="R17" s="109">
        <v>15525000</v>
      </c>
    </row>
    <row r="18" spans="2:18" ht="30">
      <c r="B18" s="818"/>
      <c r="C18" s="166"/>
      <c r="D18" s="166"/>
      <c r="E18" s="2">
        <v>421</v>
      </c>
      <c r="F18" s="14" t="s">
        <v>401</v>
      </c>
      <c r="G18" s="4">
        <v>84050000</v>
      </c>
      <c r="H18" s="4">
        <v>83693000</v>
      </c>
      <c r="I18" s="4">
        <v>0</v>
      </c>
      <c r="J18" s="4">
        <v>0</v>
      </c>
      <c r="K18" s="4">
        <v>3000000</v>
      </c>
      <c r="L18" s="4">
        <v>3000000</v>
      </c>
      <c r="M18" s="4">
        <v>105000</v>
      </c>
      <c r="N18" s="4">
        <v>105000</v>
      </c>
      <c r="O18" s="4">
        <v>0</v>
      </c>
      <c r="P18" s="4">
        <v>0</v>
      </c>
      <c r="Q18" s="4">
        <v>87155000</v>
      </c>
      <c r="R18" s="109">
        <v>86798000</v>
      </c>
    </row>
    <row r="19" spans="2:18">
      <c r="B19" s="818"/>
      <c r="C19" s="166"/>
      <c r="D19" s="166"/>
      <c r="E19" s="2">
        <v>423</v>
      </c>
      <c r="F19" s="1" t="s">
        <v>402</v>
      </c>
      <c r="G19" s="4">
        <v>83416000</v>
      </c>
      <c r="H19" s="4">
        <v>74647000</v>
      </c>
      <c r="I19" s="4">
        <v>0</v>
      </c>
      <c r="J19" s="4">
        <v>0</v>
      </c>
      <c r="K19" s="4">
        <v>4500000</v>
      </c>
      <c r="L19" s="4">
        <v>4450000</v>
      </c>
      <c r="M19" s="4">
        <v>251000</v>
      </c>
      <c r="N19" s="4">
        <v>251000</v>
      </c>
      <c r="O19" s="4">
        <v>0</v>
      </c>
      <c r="P19" s="4">
        <v>0</v>
      </c>
      <c r="Q19" s="4">
        <v>88167000</v>
      </c>
      <c r="R19" s="109">
        <v>79348000</v>
      </c>
    </row>
    <row r="20" spans="2:18">
      <c r="B20" s="818"/>
      <c r="C20" s="166"/>
      <c r="D20" s="166"/>
      <c r="E20" s="2">
        <v>424</v>
      </c>
      <c r="F20" s="1" t="s">
        <v>403</v>
      </c>
      <c r="G20" s="4">
        <v>5812000</v>
      </c>
      <c r="H20" s="4">
        <v>4785000</v>
      </c>
      <c r="I20" s="4">
        <v>0</v>
      </c>
      <c r="J20" s="4">
        <v>0</v>
      </c>
      <c r="K20" s="4">
        <v>2293000</v>
      </c>
      <c r="L20" s="4">
        <v>2293000</v>
      </c>
      <c r="M20" s="4">
        <v>84000</v>
      </c>
      <c r="N20" s="4">
        <v>84000</v>
      </c>
      <c r="O20" s="4">
        <v>0</v>
      </c>
      <c r="P20" s="4">
        <v>0</v>
      </c>
      <c r="Q20" s="4">
        <v>8189000</v>
      </c>
      <c r="R20" s="109">
        <v>7162000</v>
      </c>
    </row>
    <row r="21" spans="2:18">
      <c r="B21" s="818"/>
      <c r="C21" s="166"/>
      <c r="D21" s="166"/>
      <c r="E21" s="2">
        <v>425</v>
      </c>
      <c r="F21" s="1" t="s">
        <v>404</v>
      </c>
      <c r="G21" s="4">
        <v>8564000</v>
      </c>
      <c r="H21" s="4">
        <v>8285000</v>
      </c>
      <c r="I21" s="4">
        <v>0</v>
      </c>
      <c r="J21" s="4">
        <v>0</v>
      </c>
      <c r="K21" s="4">
        <v>1240000</v>
      </c>
      <c r="L21" s="4">
        <v>1240000</v>
      </c>
      <c r="M21" s="4">
        <v>2093000</v>
      </c>
      <c r="N21" s="4">
        <v>6593000</v>
      </c>
      <c r="O21" s="4">
        <v>0</v>
      </c>
      <c r="P21" s="4">
        <v>0</v>
      </c>
      <c r="Q21" s="4">
        <v>11897000</v>
      </c>
      <c r="R21" s="109">
        <v>16118000</v>
      </c>
    </row>
    <row r="22" spans="2:18">
      <c r="B22" s="818"/>
      <c r="C22" s="166"/>
      <c r="D22" s="166"/>
      <c r="E22" s="2">
        <v>426</v>
      </c>
      <c r="F22" s="1" t="s">
        <v>405</v>
      </c>
      <c r="G22" s="4">
        <v>1378000</v>
      </c>
      <c r="H22" s="4">
        <v>1236000</v>
      </c>
      <c r="I22" s="4">
        <v>0</v>
      </c>
      <c r="J22" s="4">
        <v>0</v>
      </c>
      <c r="K22" s="4">
        <v>1926000</v>
      </c>
      <c r="L22" s="4">
        <v>1926000</v>
      </c>
      <c r="M22" s="4">
        <v>419000</v>
      </c>
      <c r="N22" s="4">
        <v>419000</v>
      </c>
      <c r="O22" s="4">
        <v>0</v>
      </c>
      <c r="P22" s="4">
        <v>0</v>
      </c>
      <c r="Q22" s="4">
        <v>3723000</v>
      </c>
      <c r="R22" s="109">
        <v>3581000</v>
      </c>
    </row>
    <row r="23" spans="2:18">
      <c r="B23" s="818"/>
      <c r="C23" s="162"/>
      <c r="D23" s="162">
        <v>46</v>
      </c>
      <c r="E23" s="99"/>
      <c r="F23" s="99" t="s">
        <v>396</v>
      </c>
      <c r="G23" s="103">
        <f>SUM(G24:G25)</f>
        <v>2000000</v>
      </c>
      <c r="H23" s="103">
        <f>SUM(H24:H25)</f>
        <v>6469000</v>
      </c>
      <c r="I23" s="103">
        <v>0</v>
      </c>
      <c r="J23" s="103">
        <v>0</v>
      </c>
      <c r="K23" s="103">
        <f>SUM(K24:K25)</f>
        <v>298000</v>
      </c>
      <c r="L23" s="103">
        <f>SUM(L24:L25)</f>
        <v>348000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2298000</v>
      </c>
      <c r="R23" s="108">
        <f>SUM(R24:R25)</f>
        <v>6817000</v>
      </c>
    </row>
    <row r="24" spans="2:18">
      <c r="B24" s="818"/>
      <c r="C24" s="166"/>
      <c r="D24" s="166"/>
      <c r="E24" s="2">
        <v>464</v>
      </c>
      <c r="F24" s="1" t="s">
        <v>423</v>
      </c>
      <c r="G24" s="4">
        <v>2000000</v>
      </c>
      <c r="H24" s="4">
        <v>1615000</v>
      </c>
      <c r="I24" s="4">
        <v>0</v>
      </c>
      <c r="J24" s="4">
        <v>0</v>
      </c>
      <c r="K24" s="4">
        <v>298000</v>
      </c>
      <c r="L24" s="4">
        <v>298000</v>
      </c>
      <c r="M24" s="4">
        <v>0</v>
      </c>
      <c r="N24" s="4">
        <v>0</v>
      </c>
      <c r="O24" s="4">
        <v>0</v>
      </c>
      <c r="P24" s="4">
        <v>0</v>
      </c>
      <c r="Q24" s="4">
        <v>2298000</v>
      </c>
      <c r="R24" s="109">
        <v>1913000</v>
      </c>
    </row>
    <row r="25" spans="2:18">
      <c r="B25" s="818"/>
      <c r="C25" s="166"/>
      <c r="D25" s="166"/>
      <c r="E25" s="2">
        <v>465</v>
      </c>
      <c r="F25" s="1" t="s">
        <v>424</v>
      </c>
      <c r="G25" s="4">
        <v>0</v>
      </c>
      <c r="H25" s="4">
        <v>4854000</v>
      </c>
      <c r="I25" s="4">
        <v>0</v>
      </c>
      <c r="J25" s="4">
        <v>0</v>
      </c>
      <c r="K25" s="4">
        <v>0</v>
      </c>
      <c r="L25" s="4">
        <v>50000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109">
        <v>4904000</v>
      </c>
    </row>
    <row r="26" spans="2:18">
      <c r="B26" s="818"/>
      <c r="C26" s="162"/>
      <c r="D26" s="162">
        <v>47</v>
      </c>
      <c r="E26" s="99"/>
      <c r="F26" s="99" t="s">
        <v>425</v>
      </c>
      <c r="G26" s="103">
        <f>SUM(G27)</f>
        <v>1202000</v>
      </c>
      <c r="H26" s="103">
        <f>SUM(H27)</f>
        <v>1202000</v>
      </c>
      <c r="I26" s="103">
        <v>0</v>
      </c>
      <c r="J26" s="103">
        <v>0</v>
      </c>
      <c r="K26" s="103">
        <f>SUM(K27)</f>
        <v>3165000</v>
      </c>
      <c r="L26" s="103">
        <f>SUM(L27)</f>
        <v>3165000</v>
      </c>
      <c r="M26" s="103">
        <v>0</v>
      </c>
      <c r="N26" s="103">
        <v>0</v>
      </c>
      <c r="O26" s="103">
        <v>0</v>
      </c>
      <c r="P26" s="103">
        <v>0</v>
      </c>
      <c r="Q26" s="103">
        <f>SUM(Q27)</f>
        <v>4367000</v>
      </c>
      <c r="R26" s="108">
        <f>SUM(R27)</f>
        <v>4367000</v>
      </c>
    </row>
    <row r="27" spans="2:18">
      <c r="B27" s="818"/>
      <c r="C27" s="166"/>
      <c r="D27" s="166"/>
      <c r="E27" s="2">
        <v>471</v>
      </c>
      <c r="F27" s="1" t="s">
        <v>426</v>
      </c>
      <c r="G27" s="4">
        <v>1202000</v>
      </c>
      <c r="H27" s="4">
        <v>1202000</v>
      </c>
      <c r="I27" s="4">
        <v>0</v>
      </c>
      <c r="J27" s="4">
        <v>0</v>
      </c>
      <c r="K27" s="4">
        <v>3165000</v>
      </c>
      <c r="L27" s="4">
        <v>3165000</v>
      </c>
      <c r="M27" s="4">
        <v>0</v>
      </c>
      <c r="N27" s="4">
        <v>0</v>
      </c>
      <c r="O27" s="4">
        <v>0</v>
      </c>
      <c r="P27" s="4">
        <v>0</v>
      </c>
      <c r="Q27" s="4">
        <v>4367000</v>
      </c>
      <c r="R27" s="109">
        <v>4367000</v>
      </c>
    </row>
    <row r="28" spans="2:18">
      <c r="B28" s="818"/>
      <c r="C28" s="162"/>
      <c r="D28" s="162">
        <v>48</v>
      </c>
      <c r="E28" s="99"/>
      <c r="F28" s="99" t="s">
        <v>430</v>
      </c>
      <c r="G28" s="103">
        <f>SUM(G29:G32)</f>
        <v>11030000</v>
      </c>
      <c r="H28" s="103">
        <f>SUM(H29:H32)</f>
        <v>16930000</v>
      </c>
      <c r="I28" s="103">
        <v>0</v>
      </c>
      <c r="J28" s="103">
        <v>0</v>
      </c>
      <c r="K28" s="103">
        <f>SUM(K29:K32)</f>
        <v>1660000</v>
      </c>
      <c r="L28" s="103">
        <f>SUM(L29:L32)</f>
        <v>1660000</v>
      </c>
      <c r="M28" s="103">
        <f>SUM(M29:M32)</f>
        <v>171964000</v>
      </c>
      <c r="N28" s="103">
        <f>SUM(N29:N32)</f>
        <v>171964000</v>
      </c>
      <c r="O28" s="103">
        <v>0</v>
      </c>
      <c r="P28" s="103">
        <v>0</v>
      </c>
      <c r="Q28" s="103">
        <f>SUM(Q29:Q32)</f>
        <v>184654000</v>
      </c>
      <c r="R28" s="108">
        <f>SUM(R29:R32)</f>
        <v>190554000</v>
      </c>
    </row>
    <row r="29" spans="2:18">
      <c r="B29" s="818"/>
      <c r="C29" s="166"/>
      <c r="D29" s="166"/>
      <c r="E29" s="2">
        <v>480</v>
      </c>
      <c r="F29" s="1" t="s">
        <v>431</v>
      </c>
      <c r="G29" s="4">
        <v>1030000</v>
      </c>
      <c r="H29" s="4">
        <v>30000</v>
      </c>
      <c r="I29" s="4">
        <v>0</v>
      </c>
      <c r="J29" s="4">
        <v>0</v>
      </c>
      <c r="K29" s="4">
        <v>1000000</v>
      </c>
      <c r="L29" s="4">
        <v>1000000</v>
      </c>
      <c r="M29" s="4">
        <v>3349000</v>
      </c>
      <c r="N29" s="4">
        <v>3349000</v>
      </c>
      <c r="O29" s="4">
        <v>0</v>
      </c>
      <c r="P29" s="4">
        <v>0</v>
      </c>
      <c r="Q29" s="4">
        <v>5379000</v>
      </c>
      <c r="R29" s="109">
        <v>4379000</v>
      </c>
    </row>
    <row r="30" spans="2:18">
      <c r="B30" s="818"/>
      <c r="C30" s="166"/>
      <c r="D30" s="166"/>
      <c r="E30" s="2">
        <v>481</v>
      </c>
      <c r="F30" s="1" t="s">
        <v>432</v>
      </c>
      <c r="G30" s="4">
        <v>10000000</v>
      </c>
      <c r="H30" s="4">
        <v>15150000</v>
      </c>
      <c r="I30" s="4">
        <v>0</v>
      </c>
      <c r="J30" s="4">
        <v>0</v>
      </c>
      <c r="K30" s="4">
        <v>400000</v>
      </c>
      <c r="L30" s="4">
        <v>400000</v>
      </c>
      <c r="M30" s="4">
        <v>168615000</v>
      </c>
      <c r="N30" s="4">
        <v>168615000</v>
      </c>
      <c r="O30" s="4">
        <v>0</v>
      </c>
      <c r="P30" s="4">
        <v>0</v>
      </c>
      <c r="Q30" s="4">
        <v>179015000</v>
      </c>
      <c r="R30" s="109">
        <v>184165000</v>
      </c>
    </row>
    <row r="31" spans="2:18">
      <c r="B31" s="818"/>
      <c r="C31" s="166"/>
      <c r="D31" s="166"/>
      <c r="E31" s="2">
        <v>482</v>
      </c>
      <c r="F31" s="1" t="s">
        <v>433</v>
      </c>
      <c r="G31" s="4">
        <v>0</v>
      </c>
      <c r="H31" s="4">
        <v>0</v>
      </c>
      <c r="I31" s="4">
        <v>0</v>
      </c>
      <c r="J31" s="4">
        <v>0</v>
      </c>
      <c r="K31" s="4">
        <v>260000</v>
      </c>
      <c r="L31" s="4">
        <v>260000</v>
      </c>
      <c r="M31" s="4">
        <v>0</v>
      </c>
      <c r="N31" s="4">
        <v>0</v>
      </c>
      <c r="O31" s="4">
        <v>0</v>
      </c>
      <c r="P31" s="4">
        <v>0</v>
      </c>
      <c r="Q31" s="4">
        <v>260000</v>
      </c>
      <c r="R31" s="109">
        <v>260000</v>
      </c>
    </row>
    <row r="32" spans="2:18" ht="15.75" thickBot="1">
      <c r="B32" s="818"/>
      <c r="C32" s="167"/>
      <c r="D32" s="167"/>
      <c r="E32" s="106">
        <v>483</v>
      </c>
      <c r="F32" s="104" t="s">
        <v>434</v>
      </c>
      <c r="G32" s="110">
        <v>0</v>
      </c>
      <c r="H32" s="110">
        <v>1750000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1">
        <v>1750000</v>
      </c>
    </row>
    <row r="33" spans="2:18">
      <c r="B33" s="818"/>
      <c r="C33" s="169">
        <v>2</v>
      </c>
      <c r="D33" s="169"/>
      <c r="E33" s="170"/>
      <c r="F33" s="170" t="s">
        <v>1034</v>
      </c>
      <c r="G33" s="172">
        <f>SUM(G34)</f>
        <v>12928000</v>
      </c>
      <c r="H33" s="172">
        <f>SUM(H34)</f>
        <v>13974000</v>
      </c>
      <c r="I33" s="172">
        <v>0</v>
      </c>
      <c r="J33" s="172">
        <v>0</v>
      </c>
      <c r="K33" s="172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f>SUM(Q34)</f>
        <v>12928000</v>
      </c>
      <c r="R33" s="172">
        <f>SUM(R34)</f>
        <v>13974000</v>
      </c>
    </row>
    <row r="34" spans="2:18">
      <c r="B34" s="818"/>
      <c r="C34" s="150"/>
      <c r="D34" s="150">
        <v>20</v>
      </c>
      <c r="E34" s="33"/>
      <c r="F34" s="33" t="s">
        <v>1034</v>
      </c>
      <c r="G34" s="34">
        <f>SUM(G35+G38+G45)</f>
        <v>12928000</v>
      </c>
      <c r="H34" s="34">
        <f>SUM(H35+H38+H45)</f>
        <v>13974000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SUM(Q35+Q38+Q45)</f>
        <v>12928000</v>
      </c>
      <c r="R34" s="34">
        <f>SUM(R35+R38+R45)</f>
        <v>13974000</v>
      </c>
    </row>
    <row r="35" spans="2:18">
      <c r="B35" s="818"/>
      <c r="C35" s="162"/>
      <c r="D35" s="162">
        <v>40</v>
      </c>
      <c r="E35" s="99"/>
      <c r="F35" s="99" t="s">
        <v>391</v>
      </c>
      <c r="G35" s="103">
        <f>SUM(G36:G37)</f>
        <v>10800000</v>
      </c>
      <c r="H35" s="103">
        <f>SUM(H36:H37)</f>
        <v>11846000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SUM(Q36:Q37)</f>
        <v>10800000</v>
      </c>
      <c r="R35" s="103">
        <f>SUM(R36:R37)</f>
        <v>11846000</v>
      </c>
    </row>
    <row r="36" spans="2:18">
      <c r="B36" s="818"/>
      <c r="C36" s="166"/>
      <c r="D36" s="166"/>
      <c r="E36" s="2">
        <v>401</v>
      </c>
      <c r="F36" s="1" t="s">
        <v>399</v>
      </c>
      <c r="G36" s="4">
        <v>7884000</v>
      </c>
      <c r="H36" s="4">
        <v>8673000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7884000</v>
      </c>
      <c r="R36" s="4">
        <v>8673000</v>
      </c>
    </row>
    <row r="37" spans="2:18">
      <c r="B37" s="818"/>
      <c r="C37" s="166"/>
      <c r="D37" s="166"/>
      <c r="E37" s="2">
        <v>402</v>
      </c>
      <c r="F37" s="1" t="s">
        <v>361</v>
      </c>
      <c r="G37" s="4">
        <v>2916000</v>
      </c>
      <c r="H37" s="4">
        <v>3173000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2916000</v>
      </c>
      <c r="R37" s="4">
        <v>3173000</v>
      </c>
    </row>
    <row r="38" spans="2:18">
      <c r="B38" s="818"/>
      <c r="C38" s="162"/>
      <c r="D38" s="162">
        <v>42</v>
      </c>
      <c r="E38" s="99"/>
      <c r="F38" s="99" t="s">
        <v>394</v>
      </c>
      <c r="G38" s="103">
        <f>SUM(G39:G44)</f>
        <v>2098000</v>
      </c>
      <c r="H38" s="103">
        <f>SUM(H39:H44)</f>
        <v>2098000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SUM(Q39:Q44)</f>
        <v>2098000</v>
      </c>
      <c r="R38" s="103">
        <f>SUM(R39:R44)</f>
        <v>2098000</v>
      </c>
    </row>
    <row r="39" spans="2:18">
      <c r="B39" s="818"/>
      <c r="C39" s="166"/>
      <c r="D39" s="166"/>
      <c r="E39" s="2">
        <v>420</v>
      </c>
      <c r="F39" s="1" t="s">
        <v>400</v>
      </c>
      <c r="G39" s="4">
        <v>150000</v>
      </c>
      <c r="H39" s="4">
        <v>420000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150000</v>
      </c>
      <c r="R39" s="4">
        <v>420000</v>
      </c>
    </row>
    <row r="40" spans="2:18" ht="30">
      <c r="B40" s="818"/>
      <c r="C40" s="166"/>
      <c r="D40" s="166"/>
      <c r="E40" s="2">
        <v>421</v>
      </c>
      <c r="F40" s="14" t="s">
        <v>401</v>
      </c>
      <c r="G40" s="4">
        <v>1000000</v>
      </c>
      <c r="H40" s="4">
        <v>800000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1000000</v>
      </c>
      <c r="R40" s="4">
        <v>800000</v>
      </c>
    </row>
    <row r="41" spans="2:18">
      <c r="B41" s="818"/>
      <c r="C41" s="166"/>
      <c r="D41" s="166"/>
      <c r="E41" s="2">
        <v>423</v>
      </c>
      <c r="F41" s="1" t="s">
        <v>402</v>
      </c>
      <c r="G41" s="4">
        <v>81000</v>
      </c>
      <c r="H41" s="4">
        <v>76000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81000</v>
      </c>
      <c r="R41" s="4">
        <v>76000</v>
      </c>
    </row>
    <row r="42" spans="2:18">
      <c r="B42" s="818"/>
      <c r="C42" s="166"/>
      <c r="D42" s="166"/>
      <c r="E42" s="2">
        <v>424</v>
      </c>
      <c r="F42" s="1" t="s">
        <v>403</v>
      </c>
      <c r="G42" s="4">
        <v>297000</v>
      </c>
      <c r="H42" s="4">
        <v>277000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297000</v>
      </c>
      <c r="R42" s="4">
        <v>277000</v>
      </c>
    </row>
    <row r="43" spans="2:18">
      <c r="B43" s="818"/>
      <c r="C43" s="166"/>
      <c r="D43" s="166"/>
      <c r="E43" s="2">
        <v>425</v>
      </c>
      <c r="F43" s="1" t="s">
        <v>404</v>
      </c>
      <c r="G43" s="4">
        <v>252000</v>
      </c>
      <c r="H43" s="4">
        <v>207000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252000</v>
      </c>
      <c r="R43" s="4">
        <v>207000</v>
      </c>
    </row>
    <row r="44" spans="2:18">
      <c r="B44" s="818"/>
      <c r="C44" s="166"/>
      <c r="D44" s="166"/>
      <c r="E44" s="2">
        <v>426</v>
      </c>
      <c r="F44" s="1" t="s">
        <v>405</v>
      </c>
      <c r="G44" s="4">
        <v>318000</v>
      </c>
      <c r="H44" s="4">
        <v>318000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318000</v>
      </c>
      <c r="R44" s="4">
        <v>318000</v>
      </c>
    </row>
    <row r="45" spans="2:18">
      <c r="B45" s="818"/>
      <c r="C45" s="162"/>
      <c r="D45" s="162">
        <v>48</v>
      </c>
      <c r="E45" s="99"/>
      <c r="F45" s="99" t="s">
        <v>430</v>
      </c>
      <c r="G45" s="103">
        <f>SUM(G46)</f>
        <v>30000</v>
      </c>
      <c r="H45" s="103">
        <f>SUM(H46)</f>
        <v>30000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SUM(Q46)</f>
        <v>30000</v>
      </c>
      <c r="R45" s="103">
        <f>SUM(R46)</f>
        <v>30000</v>
      </c>
    </row>
    <row r="46" spans="2:18">
      <c r="B46" s="818"/>
      <c r="C46" s="166"/>
      <c r="D46" s="166"/>
      <c r="E46" s="2">
        <v>480</v>
      </c>
      <c r="F46" s="1" t="s">
        <v>431</v>
      </c>
      <c r="G46" s="4">
        <v>30000</v>
      </c>
      <c r="H46" s="4">
        <v>30000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30000</v>
      </c>
      <c r="R46" s="4">
        <v>30000</v>
      </c>
    </row>
    <row r="47" spans="2:18">
      <c r="B47" s="818"/>
      <c r="C47" s="587">
        <v>3</v>
      </c>
      <c r="D47" s="587"/>
      <c r="E47" s="592"/>
      <c r="F47" s="592" t="s">
        <v>1035</v>
      </c>
      <c r="G47" s="102">
        <f>SUM(G48+G70)</f>
        <v>534834000</v>
      </c>
      <c r="H47" s="102">
        <f>SUM(H48+H70)</f>
        <v>541788000</v>
      </c>
      <c r="I47" s="102">
        <v>0</v>
      </c>
      <c r="J47" s="102">
        <v>0</v>
      </c>
      <c r="K47" s="102">
        <f>SUM(K48+K70)</f>
        <v>18168000</v>
      </c>
      <c r="L47" s="102">
        <f>SUM(L48+L70)</f>
        <v>18168000</v>
      </c>
      <c r="M47" s="102">
        <f>SUM(M48+M70)</f>
        <v>175000000</v>
      </c>
      <c r="N47" s="102">
        <f>SUM(N48+N70)</f>
        <v>179500000</v>
      </c>
      <c r="O47" s="102">
        <v>0</v>
      </c>
      <c r="P47" s="102">
        <v>0</v>
      </c>
      <c r="Q47" s="102">
        <f>SUM(Q48+Q70)</f>
        <v>728002000</v>
      </c>
      <c r="R47" s="102">
        <f>SUM(R48+R70)</f>
        <v>739456000</v>
      </c>
    </row>
    <row r="48" spans="2:18">
      <c r="B48" s="818"/>
      <c r="C48" s="150"/>
      <c r="D48" s="150">
        <v>30</v>
      </c>
      <c r="E48" s="33"/>
      <c r="F48" s="33" t="s">
        <v>1035</v>
      </c>
      <c r="G48" s="34">
        <f>SUM(G49+G53+G60+G63+G65)</f>
        <v>520434000</v>
      </c>
      <c r="H48" s="34">
        <f>SUM(H49+H53+H60+H63+H65)</f>
        <v>527388000</v>
      </c>
      <c r="I48" s="34">
        <v>0</v>
      </c>
      <c r="J48" s="34">
        <v>0</v>
      </c>
      <c r="K48" s="34">
        <f>SUM(K49+K53+K60+K63+K65)</f>
        <v>18168000</v>
      </c>
      <c r="L48" s="34">
        <f>SUM(L49+L53+L60+L63+L65)</f>
        <v>18168000</v>
      </c>
      <c r="M48" s="34">
        <v>0</v>
      </c>
      <c r="N48" s="34">
        <v>0</v>
      </c>
      <c r="O48" s="34">
        <v>0</v>
      </c>
      <c r="P48" s="34">
        <v>0</v>
      </c>
      <c r="Q48" s="34">
        <f>SUM(Q49+Q53+Q60+Q63+Q65)</f>
        <v>538602000</v>
      </c>
      <c r="R48" s="34">
        <f>SUM(R49+R53+R60+R63+R65)</f>
        <v>545556000</v>
      </c>
    </row>
    <row r="49" spans="2:18">
      <c r="B49" s="818"/>
      <c r="C49" s="162"/>
      <c r="D49" s="162">
        <v>40</v>
      </c>
      <c r="E49" s="99"/>
      <c r="F49" s="99" t="s">
        <v>391</v>
      </c>
      <c r="G49" s="103">
        <f>SUM(G50:G52)</f>
        <v>324360000</v>
      </c>
      <c r="H49" s="103">
        <f>SUM(H50:H52)</f>
        <v>331314000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SUM(Q50:Q52)</f>
        <v>324360000</v>
      </c>
      <c r="R49" s="103">
        <f>SUM(R50:R52)</f>
        <v>331314000</v>
      </c>
    </row>
    <row r="50" spans="2:18">
      <c r="B50" s="818"/>
      <c r="C50" s="166"/>
      <c r="D50" s="166"/>
      <c r="E50" s="2">
        <v>401</v>
      </c>
      <c r="F50" s="1" t="s">
        <v>399</v>
      </c>
      <c r="G50" s="4">
        <v>231308000</v>
      </c>
      <c r="H50" s="4">
        <v>214227000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231308000</v>
      </c>
      <c r="R50" s="4">
        <v>214227000</v>
      </c>
    </row>
    <row r="51" spans="2:18">
      <c r="B51" s="818"/>
      <c r="C51" s="166"/>
      <c r="D51" s="166"/>
      <c r="E51" s="2">
        <v>402</v>
      </c>
      <c r="F51" s="1" t="s">
        <v>361</v>
      </c>
      <c r="G51" s="4">
        <v>85552000</v>
      </c>
      <c r="H51" s="4">
        <v>93687000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85552000</v>
      </c>
      <c r="R51" s="4">
        <v>93687000</v>
      </c>
    </row>
    <row r="52" spans="2:18">
      <c r="B52" s="818"/>
      <c r="C52" s="166"/>
      <c r="D52" s="166"/>
      <c r="E52" s="2">
        <v>404</v>
      </c>
      <c r="F52" s="1" t="s">
        <v>392</v>
      </c>
      <c r="G52" s="4">
        <v>7500000</v>
      </c>
      <c r="H52" s="4">
        <v>23400000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7500000</v>
      </c>
      <c r="R52" s="4">
        <v>23400000</v>
      </c>
    </row>
    <row r="53" spans="2:18">
      <c r="B53" s="818"/>
      <c r="C53" s="162"/>
      <c r="D53" s="162">
        <v>42</v>
      </c>
      <c r="E53" s="99"/>
      <c r="F53" s="99" t="s">
        <v>394</v>
      </c>
      <c r="G53" s="103">
        <f>SUM(G54:G59)</f>
        <v>192872000</v>
      </c>
      <c r="H53" s="103">
        <f>SUM(H54:H59)</f>
        <v>182503000</v>
      </c>
      <c r="I53" s="103">
        <v>0</v>
      </c>
      <c r="J53" s="103">
        <v>0</v>
      </c>
      <c r="K53" s="103">
        <f>SUM(K54:K59)</f>
        <v>13045000</v>
      </c>
      <c r="L53" s="103">
        <f>SUM(L54:L59)</f>
        <v>12995000</v>
      </c>
      <c r="M53" s="103">
        <v>0</v>
      </c>
      <c r="N53" s="103">
        <v>0</v>
      </c>
      <c r="O53" s="103">
        <v>0</v>
      </c>
      <c r="P53" s="103">
        <v>0</v>
      </c>
      <c r="Q53" s="103">
        <f>SUM(Q54:Q59)</f>
        <v>205917000</v>
      </c>
      <c r="R53" s="103">
        <f>SUM(R54:R59)</f>
        <v>195498000</v>
      </c>
    </row>
    <row r="54" spans="2:18">
      <c r="B54" s="818"/>
      <c r="C54" s="166"/>
      <c r="D54" s="166"/>
      <c r="E54" s="2">
        <v>420</v>
      </c>
      <c r="F54" s="1" t="s">
        <v>400</v>
      </c>
      <c r="G54" s="4">
        <v>15000000</v>
      </c>
      <c r="H54" s="4">
        <v>14935000</v>
      </c>
      <c r="I54" s="4">
        <v>0</v>
      </c>
      <c r="J54" s="4">
        <v>0</v>
      </c>
      <c r="K54" s="4">
        <v>86000</v>
      </c>
      <c r="L54" s="4">
        <v>86000</v>
      </c>
      <c r="M54" s="4">
        <v>0</v>
      </c>
      <c r="N54" s="4">
        <v>0</v>
      </c>
      <c r="O54" s="4">
        <v>0</v>
      </c>
      <c r="P54" s="4">
        <v>0</v>
      </c>
      <c r="Q54" s="4">
        <v>15086000</v>
      </c>
      <c r="R54" s="4">
        <v>15021000</v>
      </c>
    </row>
    <row r="55" spans="2:18" ht="30">
      <c r="B55" s="818"/>
      <c r="C55" s="166"/>
      <c r="D55" s="166"/>
      <c r="E55" s="2">
        <v>421</v>
      </c>
      <c r="F55" s="14" t="s">
        <v>401</v>
      </c>
      <c r="G55" s="4">
        <v>83000000</v>
      </c>
      <c r="H55" s="4">
        <v>82843000</v>
      </c>
      <c r="I55" s="4">
        <v>0</v>
      </c>
      <c r="J55" s="4">
        <v>0</v>
      </c>
      <c r="K55" s="4">
        <v>3000000</v>
      </c>
      <c r="L55" s="4">
        <v>3000000</v>
      </c>
      <c r="M55" s="4">
        <v>0</v>
      </c>
      <c r="N55" s="4">
        <v>0</v>
      </c>
      <c r="O55" s="4">
        <v>0</v>
      </c>
      <c r="P55" s="4">
        <v>0</v>
      </c>
      <c r="Q55" s="4">
        <v>86000000</v>
      </c>
      <c r="R55" s="4">
        <v>85843000</v>
      </c>
    </row>
    <row r="56" spans="2:18">
      <c r="B56" s="818"/>
      <c r="C56" s="166"/>
      <c r="D56" s="166"/>
      <c r="E56" s="2">
        <v>423</v>
      </c>
      <c r="F56" s="1" t="s">
        <v>402</v>
      </c>
      <c r="G56" s="4">
        <v>83185000</v>
      </c>
      <c r="H56" s="4">
        <v>74421000</v>
      </c>
      <c r="I56" s="4">
        <v>0</v>
      </c>
      <c r="J56" s="4">
        <v>0</v>
      </c>
      <c r="K56" s="4">
        <v>4500000</v>
      </c>
      <c r="L56" s="4">
        <v>4450000</v>
      </c>
      <c r="M56" s="4">
        <v>0</v>
      </c>
      <c r="N56" s="4">
        <v>0</v>
      </c>
      <c r="O56" s="4">
        <v>0</v>
      </c>
      <c r="P56" s="4">
        <v>0</v>
      </c>
      <c r="Q56" s="4">
        <v>87685000</v>
      </c>
      <c r="R56" s="4">
        <v>78871000</v>
      </c>
    </row>
    <row r="57" spans="2:18">
      <c r="B57" s="818"/>
      <c r="C57" s="166"/>
      <c r="D57" s="166"/>
      <c r="E57" s="2">
        <v>424</v>
      </c>
      <c r="F57" s="1" t="s">
        <v>403</v>
      </c>
      <c r="G57" s="4">
        <v>5365000</v>
      </c>
      <c r="H57" s="4">
        <v>4358000</v>
      </c>
      <c r="I57" s="4">
        <v>0</v>
      </c>
      <c r="J57" s="4">
        <v>0</v>
      </c>
      <c r="K57" s="4">
        <v>2293000</v>
      </c>
      <c r="L57" s="4">
        <v>2293000</v>
      </c>
      <c r="M57" s="4">
        <v>0</v>
      </c>
      <c r="N57" s="4">
        <v>0</v>
      </c>
      <c r="O57" s="4">
        <v>0</v>
      </c>
      <c r="P57" s="4">
        <v>0</v>
      </c>
      <c r="Q57" s="4">
        <v>7658000</v>
      </c>
      <c r="R57" s="4">
        <v>6651000</v>
      </c>
    </row>
    <row r="58" spans="2:18">
      <c r="B58" s="818"/>
      <c r="C58" s="166"/>
      <c r="D58" s="166"/>
      <c r="E58" s="2">
        <v>425</v>
      </c>
      <c r="F58" s="1" t="s">
        <v>404</v>
      </c>
      <c r="G58" s="4">
        <v>5312000</v>
      </c>
      <c r="H58" s="4">
        <v>5078000</v>
      </c>
      <c r="I58" s="4">
        <v>0</v>
      </c>
      <c r="J58" s="4">
        <v>0</v>
      </c>
      <c r="K58" s="4">
        <v>1240000</v>
      </c>
      <c r="L58" s="4">
        <v>1240000</v>
      </c>
      <c r="M58" s="4">
        <v>0</v>
      </c>
      <c r="N58" s="4">
        <v>0</v>
      </c>
      <c r="O58" s="4">
        <v>0</v>
      </c>
      <c r="P58" s="4">
        <v>0</v>
      </c>
      <c r="Q58" s="4">
        <v>6552000</v>
      </c>
      <c r="R58" s="4">
        <v>6318000</v>
      </c>
    </row>
    <row r="59" spans="2:18">
      <c r="B59" s="818"/>
      <c r="C59" s="166"/>
      <c r="D59" s="166"/>
      <c r="E59" s="2">
        <v>426</v>
      </c>
      <c r="F59" s="1" t="s">
        <v>405</v>
      </c>
      <c r="G59" s="4">
        <v>1010000</v>
      </c>
      <c r="H59" s="4">
        <v>868000</v>
      </c>
      <c r="I59" s="4">
        <v>0</v>
      </c>
      <c r="J59" s="4">
        <v>0</v>
      </c>
      <c r="K59" s="4">
        <v>1926000</v>
      </c>
      <c r="L59" s="4">
        <v>1926000</v>
      </c>
      <c r="M59" s="4">
        <v>0</v>
      </c>
      <c r="N59" s="4">
        <v>0</v>
      </c>
      <c r="O59" s="4">
        <v>0</v>
      </c>
      <c r="P59" s="4">
        <v>0</v>
      </c>
      <c r="Q59" s="4">
        <v>2936000</v>
      </c>
      <c r="R59" s="4">
        <v>2794000</v>
      </c>
    </row>
    <row r="60" spans="2:18">
      <c r="B60" s="818"/>
      <c r="C60" s="162"/>
      <c r="D60" s="162">
        <v>46</v>
      </c>
      <c r="E60" s="99"/>
      <c r="F60" s="99" t="s">
        <v>396</v>
      </c>
      <c r="G60" s="103">
        <f>SUM(G61:G62)</f>
        <v>2000000</v>
      </c>
      <c r="H60" s="103">
        <f>SUM(H61:H62)</f>
        <v>6469000</v>
      </c>
      <c r="I60" s="103">
        <v>0</v>
      </c>
      <c r="J60" s="103">
        <v>0</v>
      </c>
      <c r="K60" s="103">
        <f>SUM(K61:K62)</f>
        <v>298000</v>
      </c>
      <c r="L60" s="103">
        <f>SUM(L61:L62)</f>
        <v>348000</v>
      </c>
      <c r="M60" s="103">
        <v>0</v>
      </c>
      <c r="N60" s="103">
        <v>0</v>
      </c>
      <c r="O60" s="103">
        <v>0</v>
      </c>
      <c r="P60" s="103">
        <v>0</v>
      </c>
      <c r="Q60" s="103">
        <f>SUM(Q61:Q62)</f>
        <v>2298000</v>
      </c>
      <c r="R60" s="103">
        <f>SUM(R61:R62)</f>
        <v>6817000</v>
      </c>
    </row>
    <row r="61" spans="2:18">
      <c r="B61" s="818"/>
      <c r="C61" s="166"/>
      <c r="D61" s="166"/>
      <c r="E61" s="2">
        <v>464</v>
      </c>
      <c r="F61" s="1" t="s">
        <v>423</v>
      </c>
      <c r="G61" s="4">
        <v>2000000</v>
      </c>
      <c r="H61" s="4">
        <v>1615000</v>
      </c>
      <c r="I61" s="4">
        <v>0</v>
      </c>
      <c r="J61" s="4">
        <v>0</v>
      </c>
      <c r="K61" s="4">
        <v>298000</v>
      </c>
      <c r="L61" s="4">
        <v>298000</v>
      </c>
      <c r="M61" s="4">
        <v>0</v>
      </c>
      <c r="N61" s="4">
        <v>0</v>
      </c>
      <c r="O61" s="4">
        <v>0</v>
      </c>
      <c r="P61" s="4">
        <v>0</v>
      </c>
      <c r="Q61" s="4">
        <v>2298000</v>
      </c>
      <c r="R61" s="4">
        <v>1913000</v>
      </c>
    </row>
    <row r="62" spans="2:18">
      <c r="B62" s="818"/>
      <c r="C62" s="166"/>
      <c r="D62" s="166"/>
      <c r="E62" s="2">
        <v>465</v>
      </c>
      <c r="F62" s="1" t="s">
        <v>424</v>
      </c>
      <c r="G62" s="4">
        <v>0</v>
      </c>
      <c r="H62" s="4">
        <v>4854000</v>
      </c>
      <c r="I62" s="4">
        <v>0</v>
      </c>
      <c r="J62" s="4">
        <v>0</v>
      </c>
      <c r="K62" s="4">
        <v>0</v>
      </c>
      <c r="L62" s="4">
        <v>50000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4904000</v>
      </c>
    </row>
    <row r="63" spans="2:18">
      <c r="B63" s="818"/>
      <c r="C63" s="162"/>
      <c r="D63" s="162">
        <v>47</v>
      </c>
      <c r="E63" s="99"/>
      <c r="F63" s="99" t="s">
        <v>425</v>
      </c>
      <c r="G63" s="103">
        <f>SUM(G64)</f>
        <v>1202000</v>
      </c>
      <c r="H63" s="103">
        <f>SUM(H64)</f>
        <v>1202000</v>
      </c>
      <c r="I63" s="103">
        <v>0</v>
      </c>
      <c r="J63" s="103">
        <v>0</v>
      </c>
      <c r="K63" s="103">
        <f>SUM(K64)</f>
        <v>3165000</v>
      </c>
      <c r="L63" s="103">
        <f>SUM(L64)</f>
        <v>3165000</v>
      </c>
      <c r="M63" s="103">
        <v>0</v>
      </c>
      <c r="N63" s="103">
        <v>0</v>
      </c>
      <c r="O63" s="103">
        <v>0</v>
      </c>
      <c r="P63" s="103">
        <v>0</v>
      </c>
      <c r="Q63" s="103">
        <f>SUM(Q64)</f>
        <v>4367000</v>
      </c>
      <c r="R63" s="103">
        <f>SUM(R64)</f>
        <v>4367000</v>
      </c>
    </row>
    <row r="64" spans="2:18">
      <c r="B64" s="818"/>
      <c r="C64" s="166"/>
      <c r="D64" s="166"/>
      <c r="E64" s="2">
        <v>471</v>
      </c>
      <c r="F64" s="1" t="s">
        <v>426</v>
      </c>
      <c r="G64" s="4">
        <v>1202000</v>
      </c>
      <c r="H64" s="4">
        <v>1202000</v>
      </c>
      <c r="I64" s="4">
        <v>0</v>
      </c>
      <c r="J64" s="4">
        <v>0</v>
      </c>
      <c r="K64" s="4">
        <v>3165000</v>
      </c>
      <c r="L64" s="4">
        <v>3165000</v>
      </c>
      <c r="M64" s="4">
        <v>0</v>
      </c>
      <c r="N64" s="4">
        <v>0</v>
      </c>
      <c r="O64" s="4">
        <v>0</v>
      </c>
      <c r="P64" s="4">
        <v>0</v>
      </c>
      <c r="Q64" s="4">
        <v>4367000</v>
      </c>
      <c r="R64" s="4">
        <v>4367000</v>
      </c>
    </row>
    <row r="65" spans="2:18">
      <c r="B65" s="818"/>
      <c r="C65" s="162"/>
      <c r="D65" s="162">
        <v>48</v>
      </c>
      <c r="E65" s="99"/>
      <c r="F65" s="99" t="s">
        <v>430</v>
      </c>
      <c r="G65" s="103">
        <v>0</v>
      </c>
      <c r="H65" s="103">
        <f>SUM(H66:H69)</f>
        <v>5900000</v>
      </c>
      <c r="I65" s="103">
        <v>0</v>
      </c>
      <c r="J65" s="103">
        <v>0</v>
      </c>
      <c r="K65" s="103">
        <f>SUM(K66:K69)</f>
        <v>1660000</v>
      </c>
      <c r="L65" s="103">
        <f>SUM(L66:L69)</f>
        <v>1660000</v>
      </c>
      <c r="M65" s="103">
        <v>0</v>
      </c>
      <c r="N65" s="103">
        <v>0</v>
      </c>
      <c r="O65" s="103">
        <v>0</v>
      </c>
      <c r="P65" s="103">
        <v>0</v>
      </c>
      <c r="Q65" s="103">
        <f>SUM(Q66:Q69)</f>
        <v>1660000</v>
      </c>
      <c r="R65" s="103">
        <f>SUM(R66:R69)</f>
        <v>7560000</v>
      </c>
    </row>
    <row r="66" spans="2:18">
      <c r="B66" s="818"/>
      <c r="C66" s="166"/>
      <c r="D66" s="166"/>
      <c r="E66" s="2">
        <v>480</v>
      </c>
      <c r="F66" s="1" t="s">
        <v>431</v>
      </c>
      <c r="G66" s="4">
        <v>0</v>
      </c>
      <c r="H66" s="4">
        <v>0</v>
      </c>
      <c r="I66" s="4">
        <v>0</v>
      </c>
      <c r="J66" s="4">
        <v>0</v>
      </c>
      <c r="K66" s="4">
        <v>1000000</v>
      </c>
      <c r="L66" s="4">
        <v>1000000</v>
      </c>
      <c r="M66" s="4">
        <v>0</v>
      </c>
      <c r="N66" s="4">
        <v>0</v>
      </c>
      <c r="O66" s="4">
        <v>0</v>
      </c>
      <c r="P66" s="4">
        <v>0</v>
      </c>
      <c r="Q66" s="4">
        <v>1000000</v>
      </c>
      <c r="R66" s="4">
        <v>1000000</v>
      </c>
    </row>
    <row r="67" spans="2:18">
      <c r="B67" s="818"/>
      <c r="C67" s="166"/>
      <c r="D67" s="166"/>
      <c r="E67" s="2">
        <v>481</v>
      </c>
      <c r="F67" s="1" t="s">
        <v>432</v>
      </c>
      <c r="G67" s="4">
        <v>0</v>
      </c>
      <c r="H67" s="4">
        <v>4150000</v>
      </c>
      <c r="I67" s="4">
        <v>0</v>
      </c>
      <c r="J67" s="4">
        <v>0</v>
      </c>
      <c r="K67" s="4">
        <v>400000</v>
      </c>
      <c r="L67" s="4">
        <v>400000</v>
      </c>
      <c r="M67" s="4">
        <v>0</v>
      </c>
      <c r="N67" s="4">
        <v>0</v>
      </c>
      <c r="O67" s="4">
        <v>0</v>
      </c>
      <c r="P67" s="4">
        <v>0</v>
      </c>
      <c r="Q67" s="4">
        <v>400000</v>
      </c>
      <c r="R67" s="4">
        <v>4550000</v>
      </c>
    </row>
    <row r="68" spans="2:18">
      <c r="B68" s="818"/>
      <c r="C68" s="166"/>
      <c r="D68" s="166"/>
      <c r="E68" s="2">
        <v>482</v>
      </c>
      <c r="F68" s="1" t="s">
        <v>433</v>
      </c>
      <c r="G68" s="4">
        <v>0</v>
      </c>
      <c r="H68" s="4">
        <v>0</v>
      </c>
      <c r="I68" s="4">
        <v>0</v>
      </c>
      <c r="J68" s="4">
        <v>0</v>
      </c>
      <c r="K68" s="4">
        <v>260000</v>
      </c>
      <c r="L68" s="4">
        <v>260000</v>
      </c>
      <c r="M68" s="4">
        <v>0</v>
      </c>
      <c r="N68" s="4">
        <v>0</v>
      </c>
      <c r="O68" s="4">
        <v>0</v>
      </c>
      <c r="P68" s="4">
        <v>0</v>
      </c>
      <c r="Q68" s="4">
        <v>260000</v>
      </c>
      <c r="R68" s="4">
        <v>260000</v>
      </c>
    </row>
    <row r="69" spans="2:18">
      <c r="B69" s="818"/>
      <c r="C69" s="166"/>
      <c r="D69" s="166"/>
      <c r="E69" s="2">
        <v>483</v>
      </c>
      <c r="F69" s="1" t="s">
        <v>434</v>
      </c>
      <c r="G69" s="4">
        <v>0</v>
      </c>
      <c r="H69" s="4">
        <v>1750000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1750000</v>
      </c>
    </row>
    <row r="70" spans="2:18" ht="30">
      <c r="B70" s="818"/>
      <c r="C70" s="150"/>
      <c r="D70" s="150" t="s">
        <v>723</v>
      </c>
      <c r="E70" s="33"/>
      <c r="F70" s="36" t="s">
        <v>726</v>
      </c>
      <c r="G70" s="34">
        <f>SUM(G71+G78)</f>
        <v>14400000</v>
      </c>
      <c r="H70" s="34">
        <f>SUM(H71+H78)</f>
        <v>14400000</v>
      </c>
      <c r="I70" s="34">
        <v>0</v>
      </c>
      <c r="J70" s="34">
        <v>0</v>
      </c>
      <c r="K70" s="34">
        <v>0</v>
      </c>
      <c r="L70" s="34">
        <v>0</v>
      </c>
      <c r="M70" s="34">
        <f>SUM(M71+M78)</f>
        <v>175000000</v>
      </c>
      <c r="N70" s="34">
        <f>SUM(N71+N78)</f>
        <v>179500000</v>
      </c>
      <c r="O70" s="34">
        <v>0</v>
      </c>
      <c r="P70" s="34">
        <v>0</v>
      </c>
      <c r="Q70" s="34">
        <f>SUM(Q71+Q78)</f>
        <v>189400000</v>
      </c>
      <c r="R70" s="34">
        <f>SUM(R71+R78)</f>
        <v>193900000</v>
      </c>
    </row>
    <row r="71" spans="2:18">
      <c r="B71" s="818"/>
      <c r="C71" s="162"/>
      <c r="D71" s="162">
        <v>42</v>
      </c>
      <c r="E71" s="99"/>
      <c r="F71" s="99" t="s">
        <v>394</v>
      </c>
      <c r="G71" s="103">
        <f>SUM(G72:G77)</f>
        <v>3400000</v>
      </c>
      <c r="H71" s="103">
        <f>SUM(H72:H77)</f>
        <v>3400000</v>
      </c>
      <c r="I71" s="103">
        <v>0</v>
      </c>
      <c r="J71" s="103">
        <v>0</v>
      </c>
      <c r="K71" s="103">
        <v>0</v>
      </c>
      <c r="L71" s="103">
        <v>0</v>
      </c>
      <c r="M71" s="103">
        <f>SUM(M72:M77)</f>
        <v>3036000</v>
      </c>
      <c r="N71" s="103">
        <f>SUM(N72:N77)</f>
        <v>7536000</v>
      </c>
      <c r="O71" s="103">
        <v>0</v>
      </c>
      <c r="P71" s="103">
        <v>0</v>
      </c>
      <c r="Q71" s="103">
        <f>SUM(Q72:Q77)</f>
        <v>6436000</v>
      </c>
      <c r="R71" s="103">
        <f>SUM(R72:R77)</f>
        <v>10936000</v>
      </c>
    </row>
    <row r="72" spans="2:18">
      <c r="B72" s="818"/>
      <c r="C72" s="166"/>
      <c r="D72" s="166"/>
      <c r="E72" s="2">
        <v>420</v>
      </c>
      <c r="F72" s="1" t="s">
        <v>400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84000</v>
      </c>
      <c r="N72" s="4">
        <v>84000</v>
      </c>
      <c r="O72" s="4">
        <v>0</v>
      </c>
      <c r="P72" s="4">
        <v>0</v>
      </c>
      <c r="Q72" s="4">
        <v>84000</v>
      </c>
      <c r="R72" s="4">
        <v>84000</v>
      </c>
    </row>
    <row r="73" spans="2:18" ht="30">
      <c r="B73" s="818"/>
      <c r="C73" s="166"/>
      <c r="D73" s="166"/>
      <c r="E73" s="2">
        <v>421</v>
      </c>
      <c r="F73" s="14" t="s">
        <v>401</v>
      </c>
      <c r="G73" s="4">
        <v>50000</v>
      </c>
      <c r="H73" s="4">
        <v>50000</v>
      </c>
      <c r="I73" s="4">
        <v>0</v>
      </c>
      <c r="J73" s="4">
        <v>0</v>
      </c>
      <c r="K73" s="4">
        <v>0</v>
      </c>
      <c r="L73" s="4">
        <v>0</v>
      </c>
      <c r="M73" s="4">
        <v>105000</v>
      </c>
      <c r="N73" s="4">
        <v>105000</v>
      </c>
      <c r="O73" s="4">
        <v>0</v>
      </c>
      <c r="P73" s="4">
        <v>0</v>
      </c>
      <c r="Q73" s="4">
        <v>155000</v>
      </c>
      <c r="R73" s="4">
        <v>155000</v>
      </c>
    </row>
    <row r="74" spans="2:18">
      <c r="B74" s="818"/>
      <c r="C74" s="166"/>
      <c r="D74" s="166"/>
      <c r="E74" s="2">
        <v>423</v>
      </c>
      <c r="F74" s="1" t="s">
        <v>402</v>
      </c>
      <c r="G74" s="4">
        <v>150000</v>
      </c>
      <c r="H74" s="4">
        <v>150000</v>
      </c>
      <c r="I74" s="4">
        <v>0</v>
      </c>
      <c r="J74" s="4">
        <v>0</v>
      </c>
      <c r="K74" s="4">
        <v>0</v>
      </c>
      <c r="L74" s="4">
        <v>0</v>
      </c>
      <c r="M74" s="4">
        <v>251000</v>
      </c>
      <c r="N74" s="4">
        <v>251000</v>
      </c>
      <c r="O74" s="4">
        <v>0</v>
      </c>
      <c r="P74" s="4">
        <v>0</v>
      </c>
      <c r="Q74" s="4">
        <v>401000</v>
      </c>
      <c r="R74" s="4">
        <v>401000</v>
      </c>
    </row>
    <row r="75" spans="2:18">
      <c r="B75" s="818"/>
      <c r="C75" s="166"/>
      <c r="D75" s="166"/>
      <c r="E75" s="2">
        <v>424</v>
      </c>
      <c r="F75" s="1" t="s">
        <v>403</v>
      </c>
      <c r="G75" s="4">
        <v>150000</v>
      </c>
      <c r="H75" s="4">
        <v>150000</v>
      </c>
      <c r="I75" s="4">
        <v>0</v>
      </c>
      <c r="J75" s="4">
        <v>0</v>
      </c>
      <c r="K75" s="4">
        <v>0</v>
      </c>
      <c r="L75" s="4">
        <v>0</v>
      </c>
      <c r="M75" s="4">
        <v>84000</v>
      </c>
      <c r="N75" s="4">
        <v>84000</v>
      </c>
      <c r="O75" s="4">
        <v>0</v>
      </c>
      <c r="P75" s="4">
        <v>0</v>
      </c>
      <c r="Q75" s="4">
        <v>234000</v>
      </c>
      <c r="R75" s="4">
        <v>234000</v>
      </c>
    </row>
    <row r="76" spans="2:18">
      <c r="B76" s="818"/>
      <c r="C76" s="166"/>
      <c r="D76" s="166"/>
      <c r="E76" s="2">
        <v>425</v>
      </c>
      <c r="F76" s="1" t="s">
        <v>404</v>
      </c>
      <c r="G76" s="4">
        <v>3000000</v>
      </c>
      <c r="H76" s="4">
        <v>3000000</v>
      </c>
      <c r="I76" s="4">
        <v>0</v>
      </c>
      <c r="J76" s="4">
        <v>0</v>
      </c>
      <c r="K76" s="4">
        <v>0</v>
      </c>
      <c r="L76" s="4">
        <v>0</v>
      </c>
      <c r="M76" s="4">
        <v>2093000</v>
      </c>
      <c r="N76" s="4">
        <v>6593000</v>
      </c>
      <c r="O76" s="4">
        <v>0</v>
      </c>
      <c r="P76" s="4">
        <v>0</v>
      </c>
      <c r="Q76" s="4">
        <v>5093000</v>
      </c>
      <c r="R76" s="4">
        <v>9593000</v>
      </c>
    </row>
    <row r="77" spans="2:18">
      <c r="B77" s="818"/>
      <c r="C77" s="166"/>
      <c r="D77" s="166"/>
      <c r="E77" s="2">
        <v>426</v>
      </c>
      <c r="F77" s="1" t="s">
        <v>405</v>
      </c>
      <c r="G77" s="4">
        <v>50000</v>
      </c>
      <c r="H77" s="4">
        <v>50000</v>
      </c>
      <c r="I77" s="4">
        <v>0</v>
      </c>
      <c r="J77" s="4">
        <v>0</v>
      </c>
      <c r="K77" s="4">
        <v>0</v>
      </c>
      <c r="L77" s="4">
        <v>0</v>
      </c>
      <c r="M77" s="4">
        <v>419000</v>
      </c>
      <c r="N77" s="4">
        <v>419000</v>
      </c>
      <c r="O77" s="4">
        <v>0</v>
      </c>
      <c r="P77" s="4">
        <v>0</v>
      </c>
      <c r="Q77" s="4">
        <v>469000</v>
      </c>
      <c r="R77" s="4">
        <v>469000</v>
      </c>
    </row>
    <row r="78" spans="2:18">
      <c r="B78" s="818"/>
      <c r="C78" s="162"/>
      <c r="D78" s="162">
        <v>48</v>
      </c>
      <c r="E78" s="99"/>
      <c r="F78" s="99" t="s">
        <v>430</v>
      </c>
      <c r="G78" s="103">
        <f>SUM(G79:G80)</f>
        <v>11000000</v>
      </c>
      <c r="H78" s="103">
        <f>SUM(H79:H80)</f>
        <v>11000000</v>
      </c>
      <c r="I78" s="103">
        <v>0</v>
      </c>
      <c r="J78" s="103">
        <v>0</v>
      </c>
      <c r="K78" s="103">
        <v>0</v>
      </c>
      <c r="L78" s="103">
        <v>0</v>
      </c>
      <c r="M78" s="103">
        <f>SUM(M79:M80)</f>
        <v>171964000</v>
      </c>
      <c r="N78" s="103">
        <f>SUM(N79:N80)</f>
        <v>171964000</v>
      </c>
      <c r="O78" s="103">
        <v>0</v>
      </c>
      <c r="P78" s="103">
        <v>0</v>
      </c>
      <c r="Q78" s="103">
        <f>SUM(Q79:Q80)</f>
        <v>182964000</v>
      </c>
      <c r="R78" s="103">
        <f>SUM(R79:R80)</f>
        <v>182964000</v>
      </c>
    </row>
    <row r="79" spans="2:18">
      <c r="B79" s="818"/>
      <c r="C79" s="166"/>
      <c r="D79" s="166"/>
      <c r="E79" s="2">
        <v>480</v>
      </c>
      <c r="F79" s="1" t="s">
        <v>431</v>
      </c>
      <c r="G79" s="4">
        <v>1000000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3349000</v>
      </c>
      <c r="N79" s="4">
        <v>3349000</v>
      </c>
      <c r="O79" s="4">
        <v>0</v>
      </c>
      <c r="P79" s="4">
        <v>0</v>
      </c>
      <c r="Q79" s="4">
        <v>4349000</v>
      </c>
      <c r="R79" s="4">
        <v>3349000</v>
      </c>
    </row>
    <row r="80" spans="2:18" ht="15.75" thickBot="1">
      <c r="B80" s="818"/>
      <c r="C80" s="166"/>
      <c r="D80" s="166"/>
      <c r="E80" s="2">
        <v>481</v>
      </c>
      <c r="F80" s="1" t="s">
        <v>432</v>
      </c>
      <c r="G80" s="4">
        <v>10000000</v>
      </c>
      <c r="H80" s="4">
        <v>11000000</v>
      </c>
      <c r="I80" s="4">
        <v>0</v>
      </c>
      <c r="J80" s="4">
        <v>0</v>
      </c>
      <c r="K80" s="4">
        <v>0</v>
      </c>
      <c r="L80" s="4">
        <v>0</v>
      </c>
      <c r="M80" s="4">
        <v>168615000</v>
      </c>
      <c r="N80" s="4">
        <v>168615000</v>
      </c>
      <c r="O80" s="4">
        <v>0</v>
      </c>
      <c r="P80" s="4">
        <v>0</v>
      </c>
      <c r="Q80" s="4">
        <v>178615000</v>
      </c>
      <c r="R80" s="4">
        <v>179615000</v>
      </c>
    </row>
    <row r="81" spans="2:18" ht="15.75" thickBot="1">
      <c r="B81" s="818"/>
      <c r="C81" s="800" t="s">
        <v>604</v>
      </c>
      <c r="D81" s="801"/>
      <c r="E81" s="766" t="s">
        <v>1036</v>
      </c>
      <c r="F81" s="801"/>
      <c r="G81" s="193">
        <f>SUM(G47+G33)</f>
        <v>547762000</v>
      </c>
      <c r="H81" s="164">
        <f>SUM(H47+H33)</f>
        <v>555762000</v>
      </c>
      <c r="I81" s="164">
        <f>SUM(I47+I33)</f>
        <v>0</v>
      </c>
      <c r="J81" s="164">
        <f>SUM(J77+J66+J45)</f>
        <v>0</v>
      </c>
      <c r="K81" s="164">
        <f>SUM(K47+K33)</f>
        <v>18168000</v>
      </c>
      <c r="L81" s="164">
        <f>SUM(L47+L33)</f>
        <v>18168000</v>
      </c>
      <c r="M81" s="164">
        <f>SUM(M47+M33)</f>
        <v>175000000</v>
      </c>
      <c r="N81" s="164">
        <f>SUM(N47+N33)</f>
        <v>179500000</v>
      </c>
      <c r="O81" s="164">
        <v>0</v>
      </c>
      <c r="P81" s="164">
        <v>0</v>
      </c>
      <c r="Q81" s="164">
        <f>SUM(Q47+Q33)</f>
        <v>740930000</v>
      </c>
      <c r="R81" s="165">
        <f>SUM(R47+R33)</f>
        <v>753430000</v>
      </c>
    </row>
  </sheetData>
  <mergeCells count="15">
    <mergeCell ref="C81:D81"/>
    <mergeCell ref="E81:F81"/>
    <mergeCell ref="B7:B8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B2:R52"/>
  <sheetViews>
    <sheetView workbookViewId="0">
      <selection activeCell="C2" sqref="C2"/>
    </sheetView>
  </sheetViews>
  <sheetFormatPr defaultRowHeight="15"/>
  <cols>
    <col min="2" max="2" width="12.5703125" customWidth="1"/>
    <col min="3" max="3" width="13.5703125" customWidth="1"/>
    <col min="4" max="4" width="14.7109375" customWidth="1"/>
    <col min="5" max="5" width="25.5703125" customWidth="1"/>
    <col min="6" max="6" width="39" customWidth="1"/>
    <col min="7" max="18" width="18.140625" customWidth="1"/>
  </cols>
  <sheetData>
    <row r="2" spans="2:18" ht="15" customHeight="1">
      <c r="B2" s="603" t="s">
        <v>1037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7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7003</v>
      </c>
      <c r="C6" s="805" t="s">
        <v>1037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02"/>
      <c r="C7" s="140">
        <v>2</v>
      </c>
      <c r="D7" s="230"/>
      <c r="E7" s="122"/>
      <c r="F7" s="122" t="s">
        <v>474</v>
      </c>
      <c r="G7" s="124">
        <f>SUM(G8:G9)</f>
        <v>181069000</v>
      </c>
      <c r="H7" s="124">
        <f>SUM(H8:H9)</f>
        <v>183869000</v>
      </c>
      <c r="I7" s="124">
        <f>SUM(I8:I9)</f>
        <v>37035000</v>
      </c>
      <c r="J7" s="124">
        <f>SUM(J8:J9)</f>
        <v>37035000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SUM(Q8:Q9)</f>
        <v>218104000</v>
      </c>
      <c r="R7" s="125">
        <f>SUM(R8:R9)</f>
        <v>220904000</v>
      </c>
    </row>
    <row r="8" spans="2:18" ht="30">
      <c r="B8" s="802"/>
      <c r="C8" s="166"/>
      <c r="D8" s="2">
        <v>20</v>
      </c>
      <c r="E8" s="1"/>
      <c r="F8" s="14" t="s">
        <v>474</v>
      </c>
      <c r="G8" s="4">
        <v>164069000</v>
      </c>
      <c r="H8" s="4">
        <v>166869000</v>
      </c>
      <c r="I8" s="4">
        <v>37035000</v>
      </c>
      <c r="J8" s="4">
        <v>37035000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201104000</v>
      </c>
      <c r="R8" s="109">
        <v>203904000</v>
      </c>
    </row>
    <row r="9" spans="2:18" ht="45.75" thickBot="1">
      <c r="B9" s="802"/>
      <c r="C9" s="167"/>
      <c r="D9" s="106" t="s">
        <v>711</v>
      </c>
      <c r="E9" s="104"/>
      <c r="F9" s="231" t="s">
        <v>728</v>
      </c>
      <c r="G9" s="110">
        <v>17000000</v>
      </c>
      <c r="H9" s="110">
        <v>17000000</v>
      </c>
      <c r="I9" s="110">
        <v>0</v>
      </c>
      <c r="J9" s="110">
        <v>0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17000000</v>
      </c>
      <c r="R9" s="111">
        <v>17000000</v>
      </c>
    </row>
    <row r="10" spans="2:18">
      <c r="B10" s="802"/>
      <c r="C10" s="255"/>
      <c r="D10" s="255">
        <v>40</v>
      </c>
      <c r="E10" s="232"/>
      <c r="F10" s="232" t="s">
        <v>391</v>
      </c>
      <c r="G10" s="234">
        <f>SUM(G11:G12)</f>
        <v>152444000</v>
      </c>
      <c r="H10" s="234">
        <f>SUM(H11:H12)</f>
        <v>155244000</v>
      </c>
      <c r="I10" s="234">
        <f>SUM(I11:I12)</f>
        <v>5353000</v>
      </c>
      <c r="J10" s="234">
        <f>SUM(J11:J12)</f>
        <v>5353000</v>
      </c>
      <c r="K10" s="234">
        <v>0</v>
      </c>
      <c r="L10" s="234">
        <v>0</v>
      </c>
      <c r="M10" s="234">
        <v>0</v>
      </c>
      <c r="N10" s="234">
        <v>0</v>
      </c>
      <c r="O10" s="234">
        <v>0</v>
      </c>
      <c r="P10" s="234">
        <v>0</v>
      </c>
      <c r="Q10" s="234">
        <f>SUM(Q11:Q12)</f>
        <v>157797000</v>
      </c>
      <c r="R10" s="235">
        <f>SUM(R11:R12)</f>
        <v>160597000</v>
      </c>
    </row>
    <row r="11" spans="2:18">
      <c r="B11" s="802"/>
      <c r="C11" s="166"/>
      <c r="D11" s="166"/>
      <c r="E11" s="2">
        <v>401</v>
      </c>
      <c r="F11" s="1" t="s">
        <v>399</v>
      </c>
      <c r="G11" s="4">
        <v>111284000</v>
      </c>
      <c r="H11" s="4">
        <v>113324000</v>
      </c>
      <c r="I11" s="4">
        <v>3908000</v>
      </c>
      <c r="J11" s="4">
        <v>3908000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115192000</v>
      </c>
      <c r="R11" s="109">
        <v>117232000</v>
      </c>
    </row>
    <row r="12" spans="2:18">
      <c r="B12" s="802"/>
      <c r="C12" s="166"/>
      <c r="D12" s="166"/>
      <c r="E12" s="2">
        <v>402</v>
      </c>
      <c r="F12" s="1" t="s">
        <v>361</v>
      </c>
      <c r="G12" s="4">
        <v>41160000</v>
      </c>
      <c r="H12" s="4">
        <v>41920000</v>
      </c>
      <c r="I12" s="4">
        <v>1445000</v>
      </c>
      <c r="J12" s="4">
        <v>1445000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42605000</v>
      </c>
      <c r="R12" s="109">
        <v>43365000</v>
      </c>
    </row>
    <row r="13" spans="2:18">
      <c r="B13" s="802"/>
      <c r="C13" s="162"/>
      <c r="D13" s="162">
        <v>42</v>
      </c>
      <c r="E13" s="99"/>
      <c r="F13" s="99" t="s">
        <v>394</v>
      </c>
      <c r="G13" s="103">
        <f>SUM(G14:G19)</f>
        <v>10500000</v>
      </c>
      <c r="H13" s="103">
        <f>SUM(H14:H19)</f>
        <v>10500000</v>
      </c>
      <c r="I13" s="103">
        <f>SUM(I14:I19)</f>
        <v>25132000</v>
      </c>
      <c r="J13" s="103">
        <f>SUM(J14:J19)</f>
        <v>25115000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f>SUM(Q14:Q19)</f>
        <v>35632000</v>
      </c>
      <c r="R13" s="108">
        <f>SUM(R14:R19)</f>
        <v>35615000</v>
      </c>
    </row>
    <row r="14" spans="2:18">
      <c r="B14" s="802"/>
      <c r="C14" s="166"/>
      <c r="D14" s="166"/>
      <c r="E14" s="2">
        <v>420</v>
      </c>
      <c r="F14" s="1" t="s">
        <v>400</v>
      </c>
      <c r="G14" s="4">
        <v>0</v>
      </c>
      <c r="H14" s="4">
        <v>0</v>
      </c>
      <c r="I14" s="4">
        <v>436000</v>
      </c>
      <c r="J14" s="4">
        <v>436000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436000</v>
      </c>
      <c r="R14" s="109">
        <v>436000</v>
      </c>
    </row>
    <row r="15" spans="2:18" ht="30">
      <c r="B15" s="802"/>
      <c r="C15" s="166"/>
      <c r="D15" s="166"/>
      <c r="E15" s="2">
        <v>421</v>
      </c>
      <c r="F15" s="14" t="s">
        <v>401</v>
      </c>
      <c r="G15" s="4">
        <v>5000000</v>
      </c>
      <c r="H15" s="4">
        <v>5000000</v>
      </c>
      <c r="I15" s="4">
        <v>9599000</v>
      </c>
      <c r="J15" s="4">
        <v>9599000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14599000</v>
      </c>
      <c r="R15" s="109">
        <v>14599000</v>
      </c>
    </row>
    <row r="16" spans="2:18">
      <c r="B16" s="802"/>
      <c r="C16" s="166"/>
      <c r="D16" s="166"/>
      <c r="E16" s="2">
        <v>423</v>
      </c>
      <c r="F16" s="1" t="s">
        <v>402</v>
      </c>
      <c r="G16" s="4">
        <v>1500000</v>
      </c>
      <c r="H16" s="4">
        <v>1500000</v>
      </c>
      <c r="I16" s="4">
        <v>6000000</v>
      </c>
      <c r="J16" s="4">
        <v>5983000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7500000</v>
      </c>
      <c r="R16" s="109">
        <v>7483000</v>
      </c>
    </row>
    <row r="17" spans="2:18">
      <c r="B17" s="802"/>
      <c r="C17" s="166"/>
      <c r="D17" s="166"/>
      <c r="E17" s="2">
        <v>424</v>
      </c>
      <c r="F17" s="1" t="s">
        <v>403</v>
      </c>
      <c r="G17" s="4">
        <v>500000</v>
      </c>
      <c r="H17" s="4">
        <v>500000</v>
      </c>
      <c r="I17" s="4">
        <v>2397000</v>
      </c>
      <c r="J17" s="4">
        <v>2397000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2897000</v>
      </c>
      <c r="R17" s="109">
        <v>2897000</v>
      </c>
    </row>
    <row r="18" spans="2:18">
      <c r="B18" s="802"/>
      <c r="C18" s="166"/>
      <c r="D18" s="166"/>
      <c r="E18" s="2">
        <v>425</v>
      </c>
      <c r="F18" s="1" t="s">
        <v>404</v>
      </c>
      <c r="G18" s="4">
        <v>3500000</v>
      </c>
      <c r="H18" s="4">
        <v>3500000</v>
      </c>
      <c r="I18" s="4">
        <v>6000000</v>
      </c>
      <c r="J18" s="4">
        <v>6000000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9500000</v>
      </c>
      <c r="R18" s="109">
        <v>9500000</v>
      </c>
    </row>
    <row r="19" spans="2:18">
      <c r="B19" s="802"/>
      <c r="C19" s="166"/>
      <c r="D19" s="166"/>
      <c r="E19" s="2">
        <v>426</v>
      </c>
      <c r="F19" s="1" t="s">
        <v>405</v>
      </c>
      <c r="G19" s="4">
        <v>0</v>
      </c>
      <c r="H19" s="4">
        <v>0</v>
      </c>
      <c r="I19" s="4">
        <v>700000</v>
      </c>
      <c r="J19" s="4">
        <v>700000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700000</v>
      </c>
      <c r="R19" s="109">
        <v>700000</v>
      </c>
    </row>
    <row r="20" spans="2:18">
      <c r="B20" s="802"/>
      <c r="C20" s="162"/>
      <c r="D20" s="162">
        <v>46</v>
      </c>
      <c r="E20" s="99"/>
      <c r="F20" s="99" t="s">
        <v>396</v>
      </c>
      <c r="G20" s="103">
        <f>SUM(G21:G22)</f>
        <v>1125000</v>
      </c>
      <c r="H20" s="103">
        <f>SUM(H21:H22)</f>
        <v>1125000</v>
      </c>
      <c r="I20" s="103">
        <v>0</v>
      </c>
      <c r="J20" s="103">
        <f>SUM(J21:J22)</f>
        <v>17000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0</v>
      </c>
      <c r="Q20" s="103">
        <f>SUM(Q21:Q22)</f>
        <v>1125000</v>
      </c>
      <c r="R20" s="108">
        <f>SUM(R21:R22)</f>
        <v>1142000</v>
      </c>
    </row>
    <row r="21" spans="2:18">
      <c r="B21" s="802"/>
      <c r="C21" s="166"/>
      <c r="D21" s="166"/>
      <c r="E21" s="2">
        <v>464</v>
      </c>
      <c r="F21" s="1" t="s">
        <v>423</v>
      </c>
      <c r="G21" s="4">
        <v>1125000</v>
      </c>
      <c r="H21" s="4">
        <v>1125000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1125000</v>
      </c>
      <c r="R21" s="109">
        <v>1125000</v>
      </c>
    </row>
    <row r="22" spans="2:18">
      <c r="B22" s="802"/>
      <c r="C22" s="166"/>
      <c r="D22" s="166"/>
      <c r="E22" s="2">
        <v>465</v>
      </c>
      <c r="F22" s="1" t="s">
        <v>424</v>
      </c>
      <c r="G22" s="4">
        <v>0</v>
      </c>
      <c r="H22" s="4">
        <v>0</v>
      </c>
      <c r="I22" s="4">
        <v>0</v>
      </c>
      <c r="J22" s="4">
        <v>17000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109">
        <v>17000</v>
      </c>
    </row>
    <row r="23" spans="2:18">
      <c r="B23" s="802"/>
      <c r="C23" s="162"/>
      <c r="D23" s="162">
        <v>48</v>
      </c>
      <c r="E23" s="99"/>
      <c r="F23" s="99" t="s">
        <v>430</v>
      </c>
      <c r="G23" s="103">
        <f>SUM(G24:G27)</f>
        <v>17000000</v>
      </c>
      <c r="H23" s="103">
        <f>SUM(H24:H27)</f>
        <v>17000000</v>
      </c>
      <c r="I23" s="103">
        <f>SUM(I24:I27)</f>
        <v>6550000</v>
      </c>
      <c r="J23" s="103">
        <f>SUM(J24:J27)</f>
        <v>6550000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SUM(Q24:Q27)</f>
        <v>23550000</v>
      </c>
      <c r="R23" s="108">
        <f>SUM(R24:R27)</f>
        <v>23550000</v>
      </c>
    </row>
    <row r="24" spans="2:18">
      <c r="B24" s="802"/>
      <c r="C24" s="166"/>
      <c r="D24" s="166"/>
      <c r="E24" s="2">
        <v>480</v>
      </c>
      <c r="F24" s="1" t="s">
        <v>431</v>
      </c>
      <c r="G24" s="4">
        <v>4000000</v>
      </c>
      <c r="H24" s="4">
        <v>4000000</v>
      </c>
      <c r="I24" s="4">
        <v>1900000</v>
      </c>
      <c r="J24" s="4">
        <v>1900000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5900000</v>
      </c>
      <c r="R24" s="109">
        <v>5900000</v>
      </c>
    </row>
    <row r="25" spans="2:18">
      <c r="B25" s="802"/>
      <c r="C25" s="166"/>
      <c r="D25" s="166"/>
      <c r="E25" s="2">
        <v>481</v>
      </c>
      <c r="F25" s="1" t="s">
        <v>432</v>
      </c>
      <c r="G25" s="4">
        <v>0</v>
      </c>
      <c r="H25" s="4">
        <v>0</v>
      </c>
      <c r="I25" s="4">
        <v>2250000</v>
      </c>
      <c r="J25" s="4">
        <v>2250000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2250000</v>
      </c>
      <c r="R25" s="109">
        <v>2250000</v>
      </c>
    </row>
    <row r="26" spans="2:18">
      <c r="B26" s="802"/>
      <c r="C26" s="166"/>
      <c r="D26" s="166"/>
      <c r="E26" s="2">
        <v>483</v>
      </c>
      <c r="F26" s="1" t="s">
        <v>434</v>
      </c>
      <c r="G26" s="4">
        <v>0</v>
      </c>
      <c r="H26" s="4">
        <v>0</v>
      </c>
      <c r="I26" s="4">
        <v>1600000</v>
      </c>
      <c r="J26" s="4">
        <v>1600000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1600000</v>
      </c>
      <c r="R26" s="109">
        <v>1600000</v>
      </c>
    </row>
    <row r="27" spans="2:18" ht="15.75" thickBot="1">
      <c r="B27" s="802"/>
      <c r="C27" s="167"/>
      <c r="D27" s="167"/>
      <c r="E27" s="106">
        <v>485</v>
      </c>
      <c r="F27" s="104" t="s">
        <v>436</v>
      </c>
      <c r="G27" s="110">
        <v>13000000</v>
      </c>
      <c r="H27" s="110">
        <v>13000000</v>
      </c>
      <c r="I27" s="110">
        <v>800000</v>
      </c>
      <c r="J27" s="110">
        <v>800000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13800000</v>
      </c>
      <c r="R27" s="111">
        <v>13800000</v>
      </c>
    </row>
    <row r="28" spans="2:18" ht="30">
      <c r="B28" s="802"/>
      <c r="C28" s="169">
        <v>2</v>
      </c>
      <c r="D28" s="169"/>
      <c r="E28" s="362"/>
      <c r="F28" s="319" t="s">
        <v>1037</v>
      </c>
      <c r="G28" s="172">
        <f>SUM(G29+G48)</f>
        <v>181069000</v>
      </c>
      <c r="H28" s="172">
        <f>SUM(H29+H48)</f>
        <v>183869000</v>
      </c>
      <c r="I28" s="172">
        <f>SUM(I29+I48)</f>
        <v>37035000</v>
      </c>
      <c r="J28" s="172">
        <f>SUM(J29+J48)</f>
        <v>37035000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f>SUM(Q29+Q48)</f>
        <v>218104000</v>
      </c>
      <c r="R28" s="172">
        <f>SUM(R29+R48)</f>
        <v>220904000</v>
      </c>
    </row>
    <row r="29" spans="2:18" ht="30">
      <c r="B29" s="802"/>
      <c r="C29" s="321"/>
      <c r="D29" s="150">
        <v>20</v>
      </c>
      <c r="E29" s="33"/>
      <c r="F29" s="36" t="s">
        <v>474</v>
      </c>
      <c r="G29" s="34">
        <f>SUM(G30+G33+G40+G43)</f>
        <v>164069000</v>
      </c>
      <c r="H29" s="34">
        <f>SUM(H30+H33+H40+H43)</f>
        <v>166869000</v>
      </c>
      <c r="I29" s="34">
        <f>SUM(I30+I33+I40+I43)</f>
        <v>37035000</v>
      </c>
      <c r="J29" s="34">
        <f>SUM(J30+J33+J40+J43)</f>
        <v>37035000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f>SUM(Q30+Q33+Q40+Q43)</f>
        <v>201104000</v>
      </c>
      <c r="R29" s="34">
        <f>SUM(R30+R33+R40+R43)</f>
        <v>203904000</v>
      </c>
    </row>
    <row r="30" spans="2:18">
      <c r="B30" s="802"/>
      <c r="C30" s="162"/>
      <c r="D30" s="162">
        <v>40</v>
      </c>
      <c r="E30" s="314"/>
      <c r="F30" s="99" t="s">
        <v>391</v>
      </c>
      <c r="G30" s="103">
        <f>SUM(G31:G32)</f>
        <v>152444000</v>
      </c>
      <c r="H30" s="103">
        <f>SUM(H31:H32)</f>
        <v>155244000</v>
      </c>
      <c r="I30" s="103">
        <f>SUM(I31:I32)</f>
        <v>5353000</v>
      </c>
      <c r="J30" s="103">
        <f>SUM(J31:J32)</f>
        <v>5353000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SUM(Q31:Q32)</f>
        <v>157797000</v>
      </c>
      <c r="R30" s="103">
        <f>SUM(R31:R32)</f>
        <v>160597000</v>
      </c>
    </row>
    <row r="31" spans="2:18">
      <c r="B31" s="802"/>
      <c r="C31" s="280"/>
      <c r="D31" s="598"/>
      <c r="E31" s="183">
        <v>401</v>
      </c>
      <c r="F31" s="1" t="s">
        <v>399</v>
      </c>
      <c r="G31" s="4">
        <v>111284000</v>
      </c>
      <c r="H31" s="4">
        <v>113324000</v>
      </c>
      <c r="I31" s="4">
        <v>3908000</v>
      </c>
      <c r="J31" s="4">
        <v>3908000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115192000</v>
      </c>
      <c r="R31" s="4">
        <v>117232000</v>
      </c>
    </row>
    <row r="32" spans="2:18">
      <c r="B32" s="802"/>
      <c r="C32" s="280"/>
      <c r="D32" s="598"/>
      <c r="E32" s="589">
        <v>402</v>
      </c>
      <c r="F32" s="1" t="s">
        <v>361</v>
      </c>
      <c r="G32" s="4">
        <v>41160000</v>
      </c>
      <c r="H32" s="4">
        <v>41920000</v>
      </c>
      <c r="I32" s="4">
        <v>1445000</v>
      </c>
      <c r="J32" s="4">
        <v>1445000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42605000</v>
      </c>
      <c r="R32" s="4">
        <v>43365000</v>
      </c>
    </row>
    <row r="33" spans="2:18">
      <c r="B33" s="802"/>
      <c r="C33" s="322"/>
      <c r="D33" s="322">
        <v>42</v>
      </c>
      <c r="E33" s="314"/>
      <c r="F33" s="99" t="s">
        <v>394</v>
      </c>
      <c r="G33" s="103">
        <f>SUM(G34:G39)</f>
        <v>10500000</v>
      </c>
      <c r="H33" s="103">
        <f>SUM(H34:H39)</f>
        <v>10500000</v>
      </c>
      <c r="I33" s="103">
        <f>SUM(I34:I39)</f>
        <v>25132000</v>
      </c>
      <c r="J33" s="103">
        <f>SUM(J34:J39)</f>
        <v>25115000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SUM(Q34:Q39)</f>
        <v>35632000</v>
      </c>
      <c r="R33" s="103">
        <f>SUM(R34:R39)</f>
        <v>35615000</v>
      </c>
    </row>
    <row r="34" spans="2:18">
      <c r="B34" s="802"/>
      <c r="C34" s="280"/>
      <c r="D34" s="598"/>
      <c r="E34" s="589">
        <v>420</v>
      </c>
      <c r="F34" s="1" t="s">
        <v>400</v>
      </c>
      <c r="G34" s="4">
        <v>0</v>
      </c>
      <c r="H34" s="4">
        <v>0</v>
      </c>
      <c r="I34" s="4">
        <v>436000</v>
      </c>
      <c r="J34" s="4">
        <v>436000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436000</v>
      </c>
      <c r="R34" s="4">
        <v>436000</v>
      </c>
    </row>
    <row r="35" spans="2:18" ht="30">
      <c r="B35" s="802"/>
      <c r="C35" s="280"/>
      <c r="D35" s="598"/>
      <c r="E35" s="589">
        <v>421</v>
      </c>
      <c r="F35" s="14" t="s">
        <v>401</v>
      </c>
      <c r="G35" s="4">
        <v>5000000</v>
      </c>
      <c r="H35" s="4">
        <v>5000000</v>
      </c>
      <c r="I35" s="4">
        <v>9599000</v>
      </c>
      <c r="J35" s="4">
        <v>9599000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14599000</v>
      </c>
      <c r="R35" s="4">
        <v>14599000</v>
      </c>
    </row>
    <row r="36" spans="2:18">
      <c r="B36" s="802"/>
      <c r="C36" s="280"/>
      <c r="D36" s="598"/>
      <c r="E36" s="589">
        <v>423</v>
      </c>
      <c r="F36" s="1" t="s">
        <v>402</v>
      </c>
      <c r="G36" s="4">
        <v>1500000</v>
      </c>
      <c r="H36" s="4">
        <v>1500000</v>
      </c>
      <c r="I36" s="4">
        <v>6000000</v>
      </c>
      <c r="J36" s="4">
        <v>5983000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7500000</v>
      </c>
      <c r="R36" s="4">
        <v>7483000</v>
      </c>
    </row>
    <row r="37" spans="2:18">
      <c r="B37" s="802"/>
      <c r="C37" s="280"/>
      <c r="D37" s="598"/>
      <c r="E37" s="589">
        <v>424</v>
      </c>
      <c r="F37" s="1" t="s">
        <v>403</v>
      </c>
      <c r="G37" s="4">
        <v>500000</v>
      </c>
      <c r="H37" s="4">
        <v>500000</v>
      </c>
      <c r="I37" s="4">
        <v>2397000</v>
      </c>
      <c r="J37" s="4">
        <v>2397000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2897000</v>
      </c>
      <c r="R37" s="4">
        <v>2897000</v>
      </c>
    </row>
    <row r="38" spans="2:18">
      <c r="B38" s="802"/>
      <c r="C38" s="280"/>
      <c r="D38" s="598"/>
      <c r="E38" s="589">
        <v>425</v>
      </c>
      <c r="F38" s="1" t="s">
        <v>404</v>
      </c>
      <c r="G38" s="4">
        <v>3500000</v>
      </c>
      <c r="H38" s="4">
        <v>3500000</v>
      </c>
      <c r="I38" s="4">
        <v>6000000</v>
      </c>
      <c r="J38" s="4">
        <v>6000000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9500000</v>
      </c>
      <c r="R38" s="4">
        <v>9500000</v>
      </c>
    </row>
    <row r="39" spans="2:18">
      <c r="B39" s="802"/>
      <c r="C39" s="280"/>
      <c r="D39" s="598"/>
      <c r="E39" s="589">
        <v>426</v>
      </c>
      <c r="F39" s="1" t="s">
        <v>405</v>
      </c>
      <c r="G39" s="4">
        <v>0</v>
      </c>
      <c r="H39" s="4">
        <v>0</v>
      </c>
      <c r="I39" s="4">
        <v>700000</v>
      </c>
      <c r="J39" s="4">
        <v>700000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700000</v>
      </c>
      <c r="R39" s="4">
        <v>700000</v>
      </c>
    </row>
    <row r="40" spans="2:18">
      <c r="B40" s="802"/>
      <c r="C40" s="162"/>
      <c r="D40" s="162">
        <v>46</v>
      </c>
      <c r="E40" s="314"/>
      <c r="F40" s="99" t="s">
        <v>396</v>
      </c>
      <c r="G40" s="103">
        <f>SUM(G41:G42)</f>
        <v>1125000</v>
      </c>
      <c r="H40" s="103">
        <f>SUM(H41:H42)</f>
        <v>1125000</v>
      </c>
      <c r="I40" s="103">
        <v>0</v>
      </c>
      <c r="J40" s="103">
        <f>SUM(J41:J42)</f>
        <v>17000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SUM(Q41:Q42)</f>
        <v>1125000</v>
      </c>
      <c r="R40" s="103">
        <f>SUM(R41:R42)</f>
        <v>1142000</v>
      </c>
    </row>
    <row r="41" spans="2:18">
      <c r="B41" s="802"/>
      <c r="C41" s="280"/>
      <c r="D41" s="598"/>
      <c r="E41" s="589">
        <v>464</v>
      </c>
      <c r="F41" s="1" t="s">
        <v>423</v>
      </c>
      <c r="G41" s="4">
        <v>1125000</v>
      </c>
      <c r="H41" s="4">
        <v>1125000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1125000</v>
      </c>
      <c r="R41" s="4">
        <v>1125000</v>
      </c>
    </row>
    <row r="42" spans="2:18">
      <c r="B42" s="802"/>
      <c r="C42" s="280"/>
      <c r="D42" s="598"/>
      <c r="E42" s="589">
        <v>465</v>
      </c>
      <c r="F42" s="1" t="s">
        <v>424</v>
      </c>
      <c r="G42" s="4">
        <v>0</v>
      </c>
      <c r="H42" s="4">
        <v>0</v>
      </c>
      <c r="I42" s="4">
        <v>0</v>
      </c>
      <c r="J42" s="4">
        <v>17000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17000</v>
      </c>
    </row>
    <row r="43" spans="2:18">
      <c r="B43" s="802"/>
      <c r="C43" s="322"/>
      <c r="D43" s="322">
        <v>48</v>
      </c>
      <c r="E43" s="314"/>
      <c r="F43" s="99" t="s">
        <v>430</v>
      </c>
      <c r="G43" s="103">
        <v>0</v>
      </c>
      <c r="H43" s="103">
        <v>0</v>
      </c>
      <c r="I43" s="103">
        <f>SUM(I44:I47)</f>
        <v>6550000</v>
      </c>
      <c r="J43" s="103">
        <f>SUM(J44:J47)</f>
        <v>6550000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SUM(Q44:Q47)</f>
        <v>6550000</v>
      </c>
      <c r="R43" s="103">
        <f>SUM(R44:R47)</f>
        <v>6550000</v>
      </c>
    </row>
    <row r="44" spans="2:18">
      <c r="B44" s="802"/>
      <c r="C44" s="280"/>
      <c r="D44" s="598"/>
      <c r="E44" s="589">
        <v>480</v>
      </c>
      <c r="F44" s="1" t="s">
        <v>431</v>
      </c>
      <c r="G44" s="4">
        <v>0</v>
      </c>
      <c r="H44" s="4">
        <v>0</v>
      </c>
      <c r="I44" s="4">
        <v>1900000</v>
      </c>
      <c r="J44" s="4">
        <v>1900000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1900000</v>
      </c>
      <c r="R44" s="4">
        <v>1900000</v>
      </c>
    </row>
    <row r="45" spans="2:18">
      <c r="B45" s="802"/>
      <c r="C45" s="280"/>
      <c r="D45" s="598"/>
      <c r="E45" s="589">
        <v>481</v>
      </c>
      <c r="F45" s="1" t="s">
        <v>432</v>
      </c>
      <c r="G45" s="4">
        <v>0</v>
      </c>
      <c r="H45" s="4">
        <v>0</v>
      </c>
      <c r="I45" s="4">
        <v>2250000</v>
      </c>
      <c r="J45" s="4">
        <v>2250000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2250000</v>
      </c>
      <c r="R45" s="4">
        <v>2250000</v>
      </c>
    </row>
    <row r="46" spans="2:18">
      <c r="B46" s="802"/>
      <c r="C46" s="280"/>
      <c r="D46" s="598"/>
      <c r="E46" s="589">
        <v>483</v>
      </c>
      <c r="F46" s="1" t="s">
        <v>434</v>
      </c>
      <c r="G46" s="4">
        <v>0</v>
      </c>
      <c r="H46" s="4">
        <v>0</v>
      </c>
      <c r="I46" s="4">
        <v>1600000</v>
      </c>
      <c r="J46" s="4">
        <v>1600000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1600000</v>
      </c>
      <c r="R46" s="4">
        <v>1600000</v>
      </c>
    </row>
    <row r="47" spans="2:18">
      <c r="B47" s="802"/>
      <c r="C47" s="280"/>
      <c r="D47" s="598"/>
      <c r="E47" s="589">
        <v>485</v>
      </c>
      <c r="F47" s="1" t="s">
        <v>436</v>
      </c>
      <c r="G47" s="4">
        <v>0</v>
      </c>
      <c r="H47" s="4">
        <v>0</v>
      </c>
      <c r="I47" s="4">
        <v>800000</v>
      </c>
      <c r="J47" s="4">
        <v>800000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800000</v>
      </c>
      <c r="R47" s="4">
        <v>800000</v>
      </c>
    </row>
    <row r="48" spans="2:18" ht="45">
      <c r="B48" s="802"/>
      <c r="C48" s="150"/>
      <c r="D48" s="150" t="s">
        <v>711</v>
      </c>
      <c r="E48" s="33"/>
      <c r="F48" s="36" t="s">
        <v>728</v>
      </c>
      <c r="G48" s="34">
        <f>SUM(G49)</f>
        <v>17000000</v>
      </c>
      <c r="H48" s="34">
        <f>SUM(H49)</f>
        <v>17000000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f>SUM(Q49)</f>
        <v>17000000</v>
      </c>
      <c r="R48" s="34">
        <f>SUM(R49)</f>
        <v>17000000</v>
      </c>
    </row>
    <row r="49" spans="2:18">
      <c r="B49" s="802"/>
      <c r="C49" s="162"/>
      <c r="D49" s="162">
        <v>48</v>
      </c>
      <c r="E49" s="99"/>
      <c r="F49" s="99" t="s">
        <v>430</v>
      </c>
      <c r="G49" s="103">
        <f>SUM(G50:G51)</f>
        <v>17000000</v>
      </c>
      <c r="H49" s="103">
        <f>SUM(H50:H51)</f>
        <v>17000000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SUM(Q50:Q51)</f>
        <v>17000000</v>
      </c>
      <c r="R49" s="103">
        <f>SUM(R50:R51)</f>
        <v>17000000</v>
      </c>
    </row>
    <row r="50" spans="2:18">
      <c r="B50" s="802"/>
      <c r="C50" s="166"/>
      <c r="D50" s="166"/>
      <c r="E50" s="2">
        <v>480</v>
      </c>
      <c r="F50" s="1" t="s">
        <v>431</v>
      </c>
      <c r="G50" s="4">
        <v>4000000</v>
      </c>
      <c r="H50" s="4">
        <v>4000000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4000000</v>
      </c>
      <c r="R50" s="4">
        <v>4000000</v>
      </c>
    </row>
    <row r="51" spans="2:18" ht="15.75" thickBot="1">
      <c r="B51" s="802"/>
      <c r="C51" s="166"/>
      <c r="D51" s="166"/>
      <c r="E51" s="2">
        <v>485</v>
      </c>
      <c r="F51" s="1" t="s">
        <v>436</v>
      </c>
      <c r="G51" s="4">
        <v>13000000</v>
      </c>
      <c r="H51" s="4">
        <v>13000000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13000000</v>
      </c>
      <c r="R51" s="4">
        <v>13000000</v>
      </c>
    </row>
    <row r="52" spans="2:18" ht="15.75" thickBot="1">
      <c r="B52" s="802"/>
      <c r="C52" s="800" t="s">
        <v>604</v>
      </c>
      <c r="D52" s="801"/>
      <c r="E52" s="766" t="s">
        <v>1038</v>
      </c>
      <c r="F52" s="801"/>
      <c r="G52" s="193">
        <f t="shared" ref="G52:R52" si="0">SUM(G28)</f>
        <v>181069000</v>
      </c>
      <c r="H52" s="164">
        <f t="shared" si="0"/>
        <v>183869000</v>
      </c>
      <c r="I52" s="164">
        <f t="shared" si="0"/>
        <v>37035000</v>
      </c>
      <c r="J52" s="164">
        <f t="shared" si="0"/>
        <v>37035000</v>
      </c>
      <c r="K52" s="164">
        <f t="shared" si="0"/>
        <v>0</v>
      </c>
      <c r="L52" s="164">
        <f t="shared" si="0"/>
        <v>0</v>
      </c>
      <c r="M52" s="164">
        <f t="shared" si="0"/>
        <v>0</v>
      </c>
      <c r="N52" s="164">
        <f t="shared" si="0"/>
        <v>0</v>
      </c>
      <c r="O52" s="164">
        <f t="shared" si="0"/>
        <v>0</v>
      </c>
      <c r="P52" s="164">
        <f t="shared" si="0"/>
        <v>0</v>
      </c>
      <c r="Q52" s="164">
        <f t="shared" si="0"/>
        <v>218104000</v>
      </c>
      <c r="R52" s="165">
        <f t="shared" si="0"/>
        <v>220904000</v>
      </c>
    </row>
  </sheetData>
  <mergeCells count="15">
    <mergeCell ref="C52:D52"/>
    <mergeCell ref="E52:F52"/>
    <mergeCell ref="B7:B52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B2:R37"/>
  <sheetViews>
    <sheetView workbookViewId="0">
      <selection activeCell="B2" sqref="B2:F2"/>
    </sheetView>
  </sheetViews>
  <sheetFormatPr defaultRowHeight="15"/>
  <cols>
    <col min="2" max="2" width="12" customWidth="1"/>
    <col min="3" max="3" width="13.5703125" customWidth="1"/>
    <col min="4" max="4" width="15" customWidth="1"/>
    <col min="5" max="5" width="23.7109375" customWidth="1"/>
    <col min="6" max="6" width="36" customWidth="1"/>
    <col min="7" max="18" width="18.5703125" customWidth="1"/>
  </cols>
  <sheetData>
    <row r="2" spans="2:18" ht="15" customHeight="1">
      <c r="B2" s="603" t="s">
        <v>1039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7004</v>
      </c>
      <c r="C6" s="805" t="s">
        <v>1039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5370000</v>
      </c>
      <c r="H7" s="124">
        <f>SUM(H8)</f>
        <v>3370000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5370000</v>
      </c>
      <c r="R7" s="125">
        <f>SUM(R8)</f>
        <v>5370000</v>
      </c>
    </row>
    <row r="8" spans="2:18" ht="15.75" thickBot="1">
      <c r="B8" s="802"/>
      <c r="C8" s="167"/>
      <c r="D8" s="106">
        <v>10</v>
      </c>
      <c r="E8" s="104"/>
      <c r="F8" s="106" t="s">
        <v>820</v>
      </c>
      <c r="G8" s="110">
        <v>5370000</v>
      </c>
      <c r="H8" s="110">
        <v>3370000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5370000</v>
      </c>
      <c r="R8" s="111">
        <v>5370000</v>
      </c>
    </row>
    <row r="9" spans="2:18">
      <c r="B9" s="802"/>
      <c r="C9" s="253"/>
      <c r="D9" s="253">
        <v>40</v>
      </c>
      <c r="E9" s="355"/>
      <c r="F9" s="355" t="s">
        <v>391</v>
      </c>
      <c r="G9" s="286">
        <f>SUM(G10:G11)</f>
        <v>3920000</v>
      </c>
      <c r="H9" s="286">
        <f>SUM(H10:H11)</f>
        <v>1920000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f>SUM(Q10:Q11)</f>
        <v>3920000</v>
      </c>
      <c r="R9" s="286">
        <f>SUM(R10:R11)</f>
        <v>1920000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2862000</v>
      </c>
      <c r="H10" s="4">
        <v>1402000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2862000</v>
      </c>
      <c r="R10" s="4">
        <v>1402000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1058000</v>
      </c>
      <c r="H11" s="4">
        <v>518000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1058000</v>
      </c>
      <c r="R11" s="4">
        <v>518000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1300000</v>
      </c>
      <c r="H12" s="103">
        <f>SUM(H13:H18)</f>
        <v>1220000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1300000</v>
      </c>
      <c r="R12" s="103">
        <f>SUM(R13:R18)</f>
        <v>1220000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250000</v>
      </c>
      <c r="H13" s="4">
        <v>250000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250000</v>
      </c>
      <c r="R13" s="4">
        <v>250000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600000</v>
      </c>
      <c r="H14" s="4">
        <v>520000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600000</v>
      </c>
      <c r="R14" s="4">
        <v>520000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50000</v>
      </c>
      <c r="R15" s="4">
        <v>50000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50000</v>
      </c>
      <c r="H16" s="4">
        <v>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</v>
      </c>
      <c r="R16" s="4">
        <v>50000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250000</v>
      </c>
      <c r="H17" s="4">
        <v>250000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250000</v>
      </c>
      <c r="R17" s="4">
        <v>250000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100000</v>
      </c>
      <c r="H18" s="4">
        <v>100000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100000</v>
      </c>
      <c r="R18" s="4">
        <v>100000</v>
      </c>
    </row>
    <row r="19" spans="2:18">
      <c r="B19" s="802"/>
      <c r="C19" s="162"/>
      <c r="D19" s="162">
        <v>48</v>
      </c>
      <c r="E19" s="99"/>
      <c r="F19" s="99" t="s">
        <v>430</v>
      </c>
      <c r="G19" s="103">
        <f>SUM(G20:G21)</f>
        <v>150000</v>
      </c>
      <c r="H19" s="103">
        <f>SUM(H20:H21)</f>
        <v>230000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150000</v>
      </c>
      <c r="R19" s="103">
        <f>SUM(R20:R21)</f>
        <v>230000</v>
      </c>
    </row>
    <row r="20" spans="2:18">
      <c r="B20" s="802"/>
      <c r="C20" s="166"/>
      <c r="D20" s="166"/>
      <c r="E20" s="2">
        <v>480</v>
      </c>
      <c r="F20" s="1" t="s">
        <v>431</v>
      </c>
      <c r="G20" s="4">
        <v>150000</v>
      </c>
      <c r="H20" s="4">
        <v>150000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150000</v>
      </c>
      <c r="R20" s="4">
        <v>150000</v>
      </c>
    </row>
    <row r="21" spans="2:18">
      <c r="B21" s="802"/>
      <c r="C21" s="166"/>
      <c r="D21" s="166"/>
      <c r="E21" s="2">
        <v>485</v>
      </c>
      <c r="F21" s="1" t="s">
        <v>436</v>
      </c>
      <c r="G21" s="4">
        <v>0</v>
      </c>
      <c r="H21" s="4">
        <v>80000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80000</v>
      </c>
    </row>
    <row r="22" spans="2:18">
      <c r="B22" s="802"/>
      <c r="C22" s="587">
        <v>1</v>
      </c>
      <c r="D22" s="587"/>
      <c r="E22" s="592"/>
      <c r="F22" s="592" t="s">
        <v>974</v>
      </c>
      <c r="G22" s="102">
        <f>SUM(G23)</f>
        <v>5370000</v>
      </c>
      <c r="H22" s="102">
        <f>SUM(H23)</f>
        <v>3370000</v>
      </c>
      <c r="I22" s="158">
        <v>0</v>
      </c>
      <c r="J22" s="158">
        <v>0</v>
      </c>
      <c r="K22" s="158">
        <v>0</v>
      </c>
      <c r="L22" s="158">
        <v>0</v>
      </c>
      <c r="M22" s="158">
        <v>0</v>
      </c>
      <c r="N22" s="158">
        <v>0</v>
      </c>
      <c r="O22" s="158">
        <v>0</v>
      </c>
      <c r="P22" s="158">
        <v>0</v>
      </c>
      <c r="Q22" s="102">
        <f>SUM(Q23)</f>
        <v>5370000</v>
      </c>
      <c r="R22" s="102">
        <f>SUM(R23)</f>
        <v>3370000</v>
      </c>
    </row>
    <row r="23" spans="2:18">
      <c r="B23" s="802"/>
      <c r="C23" s="150"/>
      <c r="D23" s="150">
        <v>10</v>
      </c>
      <c r="E23" s="33"/>
      <c r="F23" s="33" t="s">
        <v>1040</v>
      </c>
      <c r="G23" s="34">
        <f>SUM(G24+G27+G34)</f>
        <v>5370000</v>
      </c>
      <c r="H23" s="34">
        <f>SUM(H24+H27+H34)</f>
        <v>3370000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34">
        <f>SUM(Q24+Q27+Q34)</f>
        <v>5370000</v>
      </c>
      <c r="R23" s="34">
        <f>SUM(R24+R27+R34)</f>
        <v>3370000</v>
      </c>
    </row>
    <row r="24" spans="2:18">
      <c r="B24" s="802"/>
      <c r="C24" s="162"/>
      <c r="D24" s="162">
        <v>40</v>
      </c>
      <c r="E24" s="99"/>
      <c r="F24" s="99" t="s">
        <v>391</v>
      </c>
      <c r="G24" s="103">
        <f>SUM(G25:G26)</f>
        <v>3920000</v>
      </c>
      <c r="H24" s="103">
        <f>SUM(H25:H26)</f>
        <v>1920000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3920000</v>
      </c>
      <c r="R24" s="103">
        <f>SUM(R25:R26)</f>
        <v>1920000</v>
      </c>
    </row>
    <row r="25" spans="2:18">
      <c r="B25" s="802"/>
      <c r="C25" s="166"/>
      <c r="D25" s="166"/>
      <c r="E25" s="2">
        <v>401</v>
      </c>
      <c r="F25" s="1" t="s">
        <v>399</v>
      </c>
      <c r="G25" s="4">
        <v>2862000</v>
      </c>
      <c r="H25" s="4">
        <v>1402000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2862000</v>
      </c>
      <c r="R25" s="4">
        <v>1402000</v>
      </c>
    </row>
    <row r="26" spans="2:18">
      <c r="B26" s="802"/>
      <c r="C26" s="166"/>
      <c r="D26" s="166"/>
      <c r="E26" s="2">
        <v>402</v>
      </c>
      <c r="F26" s="1" t="s">
        <v>361</v>
      </c>
      <c r="G26" s="4">
        <v>1058000</v>
      </c>
      <c r="H26" s="4">
        <v>518000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1058000</v>
      </c>
      <c r="R26" s="4">
        <v>518000</v>
      </c>
    </row>
    <row r="27" spans="2:18">
      <c r="B27" s="802"/>
      <c r="C27" s="162"/>
      <c r="D27" s="162">
        <v>42</v>
      </c>
      <c r="E27" s="99"/>
      <c r="F27" s="99" t="s">
        <v>394</v>
      </c>
      <c r="G27" s="103">
        <f>SUM(G28:G33)</f>
        <v>1300000</v>
      </c>
      <c r="H27" s="103">
        <f>SUM(H28:H33)</f>
        <v>1220000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SUM(Q28:Q33)</f>
        <v>1300000</v>
      </c>
      <c r="R27" s="103">
        <f>SUM(R28:R33)</f>
        <v>1220000</v>
      </c>
    </row>
    <row r="28" spans="2:18">
      <c r="B28" s="802"/>
      <c r="C28" s="166"/>
      <c r="D28" s="166"/>
      <c r="E28" s="2">
        <v>420</v>
      </c>
      <c r="F28" s="1" t="s">
        <v>400</v>
      </c>
      <c r="G28" s="4">
        <v>250000</v>
      </c>
      <c r="H28" s="4">
        <v>250000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250000</v>
      </c>
      <c r="R28" s="4">
        <v>250000</v>
      </c>
    </row>
    <row r="29" spans="2:18" ht="30">
      <c r="B29" s="802"/>
      <c r="C29" s="166"/>
      <c r="D29" s="166"/>
      <c r="E29" s="2">
        <v>421</v>
      </c>
      <c r="F29" s="14" t="s">
        <v>401</v>
      </c>
      <c r="G29" s="4">
        <v>600000</v>
      </c>
      <c r="H29" s="4">
        <v>520000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600000</v>
      </c>
      <c r="R29" s="4">
        <v>520000</v>
      </c>
    </row>
    <row r="30" spans="2:18">
      <c r="B30" s="802"/>
      <c r="C30" s="166"/>
      <c r="D30" s="166"/>
      <c r="E30" s="2">
        <v>423</v>
      </c>
      <c r="F30" s="1" t="s">
        <v>402</v>
      </c>
      <c r="G30" s="4">
        <v>50000</v>
      </c>
      <c r="H30" s="4">
        <v>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50000</v>
      </c>
      <c r="R30" s="4">
        <v>50000</v>
      </c>
    </row>
    <row r="31" spans="2:18">
      <c r="B31" s="802"/>
      <c r="C31" s="166"/>
      <c r="D31" s="166"/>
      <c r="E31" s="2">
        <v>424</v>
      </c>
      <c r="F31" s="1" t="s">
        <v>403</v>
      </c>
      <c r="G31" s="4">
        <v>50000</v>
      </c>
      <c r="H31" s="4">
        <v>50000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50000</v>
      </c>
      <c r="R31" s="4">
        <v>50000</v>
      </c>
    </row>
    <row r="32" spans="2:18">
      <c r="B32" s="802"/>
      <c r="C32" s="166"/>
      <c r="D32" s="166"/>
      <c r="E32" s="2">
        <v>425</v>
      </c>
      <c r="F32" s="1" t="s">
        <v>404</v>
      </c>
      <c r="G32" s="4">
        <v>250000</v>
      </c>
      <c r="H32" s="4">
        <v>250000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250000</v>
      </c>
      <c r="R32" s="4">
        <v>250000</v>
      </c>
    </row>
    <row r="33" spans="2:18">
      <c r="B33" s="802"/>
      <c r="C33" s="166"/>
      <c r="D33" s="166"/>
      <c r="E33" s="2">
        <v>426</v>
      </c>
      <c r="F33" s="1" t="s">
        <v>405</v>
      </c>
      <c r="G33" s="4">
        <v>100000</v>
      </c>
      <c r="H33" s="4">
        <v>100000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100000</v>
      </c>
      <c r="R33" s="4">
        <v>100000</v>
      </c>
    </row>
    <row r="34" spans="2:18">
      <c r="B34" s="802"/>
      <c r="C34" s="162"/>
      <c r="D34" s="162">
        <v>48</v>
      </c>
      <c r="E34" s="99"/>
      <c r="F34" s="99" t="s">
        <v>430</v>
      </c>
      <c r="G34" s="103">
        <f>SUM(G35:G36)</f>
        <v>150000</v>
      </c>
      <c r="H34" s="103">
        <f>SUM(H35:H36)</f>
        <v>230000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150000</v>
      </c>
      <c r="R34" s="103">
        <f>SUM(R35:R36)</f>
        <v>230000</v>
      </c>
    </row>
    <row r="35" spans="2:18">
      <c r="B35" s="802"/>
      <c r="C35" s="166"/>
      <c r="D35" s="166"/>
      <c r="E35" s="2">
        <v>480</v>
      </c>
      <c r="F35" s="1" t="s">
        <v>431</v>
      </c>
      <c r="G35" s="4">
        <v>150000</v>
      </c>
      <c r="H35" s="4">
        <v>150000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150000</v>
      </c>
      <c r="R35" s="4">
        <v>150000</v>
      </c>
    </row>
    <row r="36" spans="2:18" ht="15.75" thickBot="1">
      <c r="B36" s="802"/>
      <c r="C36" s="166"/>
      <c r="D36" s="166"/>
      <c r="E36" s="2">
        <v>485</v>
      </c>
      <c r="F36" s="1" t="s">
        <v>436</v>
      </c>
      <c r="G36" s="4">
        <v>0</v>
      </c>
      <c r="H36" s="4">
        <v>80000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80000</v>
      </c>
    </row>
    <row r="37" spans="2:18" ht="34.5" customHeight="1" thickBot="1">
      <c r="B37" s="802"/>
      <c r="C37" s="800" t="s">
        <v>604</v>
      </c>
      <c r="D37" s="801"/>
      <c r="E37" s="766" t="s">
        <v>1041</v>
      </c>
      <c r="F37" s="801"/>
      <c r="G37" s="193">
        <f>SUM(G22)</f>
        <v>5370000</v>
      </c>
      <c r="H37" s="164">
        <f>SUM(H22)</f>
        <v>3370000</v>
      </c>
      <c r="I37" s="164">
        <f t="shared" ref="I37:P37" si="0">SUM(I13)</f>
        <v>0</v>
      </c>
      <c r="J37" s="164">
        <f t="shared" si="0"/>
        <v>0</v>
      </c>
      <c r="K37" s="164">
        <f t="shared" si="0"/>
        <v>0</v>
      </c>
      <c r="L37" s="164">
        <f t="shared" si="0"/>
        <v>0</v>
      </c>
      <c r="M37" s="164">
        <f t="shared" si="0"/>
        <v>0</v>
      </c>
      <c r="N37" s="164">
        <f t="shared" si="0"/>
        <v>0</v>
      </c>
      <c r="O37" s="164">
        <f t="shared" si="0"/>
        <v>0</v>
      </c>
      <c r="P37" s="164">
        <f t="shared" si="0"/>
        <v>0</v>
      </c>
      <c r="Q37" s="164">
        <f>SUM(Q22)</f>
        <v>5370000</v>
      </c>
      <c r="R37" s="165">
        <f>SUM(R22)</f>
        <v>3370000</v>
      </c>
    </row>
  </sheetData>
  <mergeCells count="15">
    <mergeCell ref="C37:D37"/>
    <mergeCell ref="E37:F37"/>
    <mergeCell ref="B7:B3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B2:R96"/>
  <sheetViews>
    <sheetView workbookViewId="0">
      <selection activeCell="C2" sqref="C2"/>
    </sheetView>
  </sheetViews>
  <sheetFormatPr defaultRowHeight="15"/>
  <cols>
    <col min="2" max="2" width="11.5703125" customWidth="1"/>
    <col min="3" max="3" width="13.7109375" customWidth="1"/>
    <col min="4" max="4" width="16.85546875" customWidth="1"/>
    <col min="5" max="5" width="24.42578125" customWidth="1"/>
    <col min="6" max="6" width="37.140625" customWidth="1"/>
    <col min="7" max="18" width="19.42578125" customWidth="1"/>
  </cols>
  <sheetData>
    <row r="2" spans="2:18" ht="15" customHeight="1">
      <c r="B2" s="603" t="s">
        <v>1042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8001</v>
      </c>
      <c r="C6" s="805" t="s">
        <v>1042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330172000</v>
      </c>
      <c r="H7" s="124">
        <f>SUM(H8)</f>
        <v>330172000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f>SUM(P8)</f>
        <v>540000</v>
      </c>
      <c r="Q7" s="124">
        <f>SUM(Q8)</f>
        <v>330172000</v>
      </c>
      <c r="R7" s="125">
        <f>SUM(R8)</f>
        <v>330172000</v>
      </c>
    </row>
    <row r="8" spans="2:18">
      <c r="B8" s="802"/>
      <c r="C8" s="166"/>
      <c r="D8" s="2">
        <v>10</v>
      </c>
      <c r="E8" s="1"/>
      <c r="F8" s="19" t="s">
        <v>820</v>
      </c>
      <c r="G8" s="4">
        <v>330172000</v>
      </c>
      <c r="H8" s="4">
        <v>330172000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540000</v>
      </c>
      <c r="Q8" s="4">
        <v>330172000</v>
      </c>
      <c r="R8" s="109">
        <v>330172000</v>
      </c>
    </row>
    <row r="9" spans="2:18" ht="30">
      <c r="B9" s="802"/>
      <c r="C9" s="150">
        <v>2</v>
      </c>
      <c r="D9" s="33"/>
      <c r="E9" s="36"/>
      <c r="F9" s="36" t="s">
        <v>872</v>
      </c>
      <c r="G9" s="34">
        <f>SUM(G10:G11)</f>
        <v>812570000</v>
      </c>
      <c r="H9" s="34">
        <f>SUM(H10:H11)</f>
        <v>812570000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812570000</v>
      </c>
      <c r="R9" s="128">
        <f>SUM(R10:R11)</f>
        <v>812570000</v>
      </c>
    </row>
    <row r="10" spans="2:18" ht="30">
      <c r="B10" s="802"/>
      <c r="C10" s="166"/>
      <c r="D10" s="2">
        <v>20</v>
      </c>
      <c r="E10" s="1"/>
      <c r="F10" s="14" t="s">
        <v>872</v>
      </c>
      <c r="G10" s="4">
        <v>809317000</v>
      </c>
      <c r="H10" s="4">
        <v>809317000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809317000</v>
      </c>
      <c r="R10" s="109">
        <v>809317000</v>
      </c>
    </row>
    <row r="11" spans="2:18">
      <c r="B11" s="802"/>
      <c r="C11" s="166"/>
      <c r="D11" s="2">
        <v>22</v>
      </c>
      <c r="E11" s="1"/>
      <c r="F11" s="1" t="s">
        <v>1043</v>
      </c>
      <c r="G11" s="4">
        <v>3253000</v>
      </c>
      <c r="H11" s="4">
        <v>3253000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3253000</v>
      </c>
      <c r="R11" s="109">
        <v>3253000</v>
      </c>
    </row>
    <row r="12" spans="2:18">
      <c r="B12" s="802"/>
      <c r="C12" s="150">
        <v>3</v>
      </c>
      <c r="D12" s="33"/>
      <c r="E12" s="33"/>
      <c r="F12" s="33" t="s">
        <v>1044</v>
      </c>
      <c r="G12" s="34">
        <f>SUM(G13)</f>
        <v>4300000</v>
      </c>
      <c r="H12" s="34">
        <f>SUM(H13)</f>
        <v>4300000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4300000</v>
      </c>
      <c r="R12" s="128">
        <f>SUM(R13)</f>
        <v>4300000</v>
      </c>
    </row>
    <row r="13" spans="2:18">
      <c r="B13" s="802"/>
      <c r="C13" s="166"/>
      <c r="D13" s="2">
        <v>30</v>
      </c>
      <c r="E13" s="1"/>
      <c r="F13" s="1" t="s">
        <v>1044</v>
      </c>
      <c r="G13" s="4">
        <v>4300000</v>
      </c>
      <c r="H13" s="4">
        <v>4300000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4300000</v>
      </c>
      <c r="R13" s="109">
        <v>4300000</v>
      </c>
    </row>
    <row r="14" spans="2:18" ht="30">
      <c r="B14" s="802"/>
      <c r="C14" s="150">
        <v>4</v>
      </c>
      <c r="D14" s="33"/>
      <c r="E14" s="36"/>
      <c r="F14" s="36" t="s">
        <v>1047</v>
      </c>
      <c r="G14" s="34">
        <f>SUM(G15:G16)</f>
        <v>3300000</v>
      </c>
      <c r="H14" s="34">
        <f>SUM(H15+H16)</f>
        <v>3300000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f>SUM(Q15:Q16)</f>
        <v>3300000</v>
      </c>
      <c r="R14" s="128">
        <f>SUM(R15:R16)</f>
        <v>3300000</v>
      </c>
    </row>
    <row r="15" spans="2:18">
      <c r="B15" s="802"/>
      <c r="C15" s="166"/>
      <c r="D15" s="2">
        <v>41</v>
      </c>
      <c r="E15" s="1"/>
      <c r="F15" s="1" t="s">
        <v>1045</v>
      </c>
      <c r="G15" s="4">
        <v>3200000</v>
      </c>
      <c r="H15" s="4">
        <v>3200000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3200000</v>
      </c>
      <c r="R15" s="109">
        <v>3200000</v>
      </c>
    </row>
    <row r="16" spans="2:18" ht="30">
      <c r="B16" s="802"/>
      <c r="C16" s="166"/>
      <c r="D16" s="2">
        <v>43</v>
      </c>
      <c r="E16" s="1"/>
      <c r="F16" s="14" t="s">
        <v>1046</v>
      </c>
      <c r="G16" s="4">
        <v>100000</v>
      </c>
      <c r="H16" s="4">
        <v>100000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100000</v>
      </c>
      <c r="R16" s="109">
        <v>100000</v>
      </c>
    </row>
    <row r="17" spans="2:18" ht="30">
      <c r="B17" s="802"/>
      <c r="C17" s="150" t="s">
        <v>640</v>
      </c>
      <c r="D17" s="33"/>
      <c r="E17" s="36"/>
      <c r="F17" s="36" t="s">
        <v>669</v>
      </c>
      <c r="G17" s="34">
        <f>SUM(G18)</f>
        <v>100000</v>
      </c>
      <c r="H17" s="34">
        <f>SUM(H18)</f>
        <v>100000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f>SUM(Q18)</f>
        <v>100000</v>
      </c>
      <c r="R17" s="128">
        <f>SUM(R18)</f>
        <v>100000</v>
      </c>
    </row>
    <row r="18" spans="2:18" ht="30.75" thickBot="1">
      <c r="B18" s="802"/>
      <c r="C18" s="167"/>
      <c r="D18" s="106" t="s">
        <v>641</v>
      </c>
      <c r="E18" s="104"/>
      <c r="F18" s="231" t="s">
        <v>670</v>
      </c>
      <c r="G18" s="110">
        <v>100000</v>
      </c>
      <c r="H18" s="110">
        <v>100000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100000</v>
      </c>
      <c r="R18" s="111">
        <v>100000</v>
      </c>
    </row>
    <row r="19" spans="2:18">
      <c r="B19" s="802"/>
      <c r="C19" s="255"/>
      <c r="D19" s="255">
        <v>40</v>
      </c>
      <c r="E19" s="232"/>
      <c r="F19" s="232" t="s">
        <v>391</v>
      </c>
      <c r="G19" s="234">
        <f>SUM(G20:G21)</f>
        <v>473732000</v>
      </c>
      <c r="H19" s="234">
        <f>SUM(H20:H21)</f>
        <v>473468000</v>
      </c>
      <c r="I19" s="234">
        <v>0</v>
      </c>
      <c r="J19" s="234">
        <v>0</v>
      </c>
      <c r="K19" s="234">
        <v>0</v>
      </c>
      <c r="L19" s="234">
        <v>0</v>
      </c>
      <c r="M19" s="234">
        <v>0</v>
      </c>
      <c r="N19" s="234">
        <v>0</v>
      </c>
      <c r="O19" s="234">
        <v>0</v>
      </c>
      <c r="P19" s="234">
        <v>0</v>
      </c>
      <c r="Q19" s="234">
        <f>SUM(Q20:Q21)</f>
        <v>473732000</v>
      </c>
      <c r="R19" s="235">
        <f>SUM(R20:R21)</f>
        <v>473468000</v>
      </c>
    </row>
    <row r="20" spans="2:18">
      <c r="B20" s="802"/>
      <c r="C20" s="166"/>
      <c r="D20" s="166"/>
      <c r="E20" s="2">
        <v>401</v>
      </c>
      <c r="F20" s="1" t="s">
        <v>399</v>
      </c>
      <c r="G20" s="4">
        <v>402089000</v>
      </c>
      <c r="H20" s="4">
        <v>401825000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402089000</v>
      </c>
      <c r="R20" s="109">
        <v>401825000</v>
      </c>
    </row>
    <row r="21" spans="2:18">
      <c r="B21" s="802"/>
      <c r="C21" s="166"/>
      <c r="D21" s="166"/>
      <c r="E21" s="2">
        <v>402</v>
      </c>
      <c r="F21" s="1" t="s">
        <v>361</v>
      </c>
      <c r="G21" s="4">
        <v>71643000</v>
      </c>
      <c r="H21" s="4">
        <v>71643000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71643000</v>
      </c>
      <c r="R21" s="109">
        <v>71643000</v>
      </c>
    </row>
    <row r="22" spans="2:18">
      <c r="B22" s="802"/>
      <c r="C22" s="162"/>
      <c r="D22" s="162">
        <v>42</v>
      </c>
      <c r="E22" s="99"/>
      <c r="F22" s="99" t="s">
        <v>394</v>
      </c>
      <c r="G22" s="103">
        <f>SUM(G23:G28)</f>
        <v>667100000</v>
      </c>
      <c r="H22" s="103">
        <f>SUM(H23:H28)</f>
        <v>666699000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f>SUM(P23:P28)</f>
        <v>540000</v>
      </c>
      <c r="Q22" s="103">
        <f>SUM(Q23:Q28)</f>
        <v>667100000</v>
      </c>
      <c r="R22" s="108">
        <f>SUM(R23:R28)</f>
        <v>667239000</v>
      </c>
    </row>
    <row r="23" spans="2:18">
      <c r="B23" s="802"/>
      <c r="C23" s="166"/>
      <c r="D23" s="166"/>
      <c r="E23" s="2">
        <v>420</v>
      </c>
      <c r="F23" s="1" t="s">
        <v>400</v>
      </c>
      <c r="G23" s="4">
        <v>37500000</v>
      </c>
      <c r="H23" s="4">
        <v>37500000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190000</v>
      </c>
      <c r="Q23" s="4">
        <v>37500000</v>
      </c>
      <c r="R23" s="109">
        <v>37690000</v>
      </c>
    </row>
    <row r="24" spans="2:18" ht="30">
      <c r="B24" s="802"/>
      <c r="C24" s="166"/>
      <c r="D24" s="166"/>
      <c r="E24" s="2">
        <v>421</v>
      </c>
      <c r="F24" s="14" t="s">
        <v>401</v>
      </c>
      <c r="G24" s="4">
        <v>87000000</v>
      </c>
      <c r="H24" s="4">
        <v>87000000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87000000</v>
      </c>
      <c r="R24" s="109">
        <v>87000000</v>
      </c>
    </row>
    <row r="25" spans="2:18">
      <c r="B25" s="802"/>
      <c r="C25" s="166"/>
      <c r="D25" s="166"/>
      <c r="E25" s="2">
        <v>423</v>
      </c>
      <c r="F25" s="1" t="s">
        <v>402</v>
      </c>
      <c r="G25" s="4">
        <v>11500000</v>
      </c>
      <c r="H25" s="4">
        <v>11500000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100000</v>
      </c>
      <c r="Q25" s="4">
        <v>11500000</v>
      </c>
      <c r="R25" s="109">
        <v>11600000</v>
      </c>
    </row>
    <row r="26" spans="2:18">
      <c r="B26" s="802"/>
      <c r="C26" s="166"/>
      <c r="D26" s="166"/>
      <c r="E26" s="2">
        <v>424</v>
      </c>
      <c r="F26" s="1" t="s">
        <v>403</v>
      </c>
      <c r="G26" s="4">
        <v>11500000</v>
      </c>
      <c r="H26" s="4">
        <v>11500000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11500000</v>
      </c>
      <c r="R26" s="109">
        <v>11500000</v>
      </c>
    </row>
    <row r="27" spans="2:18">
      <c r="B27" s="802"/>
      <c r="C27" s="166"/>
      <c r="D27" s="166"/>
      <c r="E27" s="2">
        <v>425</v>
      </c>
      <c r="F27" s="1" t="s">
        <v>404</v>
      </c>
      <c r="G27" s="4">
        <v>426100000</v>
      </c>
      <c r="H27" s="4">
        <v>425699000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150000</v>
      </c>
      <c r="Q27" s="4">
        <v>426100000</v>
      </c>
      <c r="R27" s="109">
        <v>425849000</v>
      </c>
    </row>
    <row r="28" spans="2:18">
      <c r="B28" s="802"/>
      <c r="C28" s="166"/>
      <c r="D28" s="166"/>
      <c r="E28" s="2">
        <v>426</v>
      </c>
      <c r="F28" s="1" t="s">
        <v>405</v>
      </c>
      <c r="G28" s="4">
        <v>93500000</v>
      </c>
      <c r="H28" s="4">
        <v>93500000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100000</v>
      </c>
      <c r="Q28" s="4">
        <v>93500000</v>
      </c>
      <c r="R28" s="109">
        <v>93600000</v>
      </c>
    </row>
    <row r="29" spans="2:18">
      <c r="B29" s="802"/>
      <c r="C29" s="162"/>
      <c r="D29" s="162">
        <v>46</v>
      </c>
      <c r="E29" s="99"/>
      <c r="F29" s="99" t="s">
        <v>396</v>
      </c>
      <c r="G29" s="103">
        <v>0</v>
      </c>
      <c r="H29" s="103">
        <f>SUM(H30:H31)</f>
        <v>665000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v>0</v>
      </c>
      <c r="R29" s="108">
        <f>SUM(R30:R31)</f>
        <v>665000</v>
      </c>
    </row>
    <row r="30" spans="2:18">
      <c r="B30" s="802"/>
      <c r="C30" s="166"/>
      <c r="D30" s="166"/>
      <c r="E30" s="2">
        <v>464</v>
      </c>
      <c r="F30" s="1" t="s">
        <v>423</v>
      </c>
      <c r="G30" s="4">
        <v>0</v>
      </c>
      <c r="H30" s="4">
        <v>605000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109">
        <v>605000</v>
      </c>
    </row>
    <row r="31" spans="2:18">
      <c r="B31" s="802"/>
      <c r="C31" s="166"/>
      <c r="D31" s="166"/>
      <c r="E31" s="2">
        <v>465</v>
      </c>
      <c r="F31" s="1" t="s">
        <v>424</v>
      </c>
      <c r="G31" s="4">
        <v>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109">
        <v>60000</v>
      </c>
    </row>
    <row r="32" spans="2:18">
      <c r="B32" s="802"/>
      <c r="C32" s="162"/>
      <c r="D32" s="162">
        <v>48</v>
      </c>
      <c r="E32" s="99"/>
      <c r="F32" s="99" t="s">
        <v>430</v>
      </c>
      <c r="G32" s="103">
        <f>SUM(G33:G36)</f>
        <v>9610000</v>
      </c>
      <c r="H32" s="103">
        <f>SUM(H33:H36)</f>
        <v>9610000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SUM(Q33:Q36)</f>
        <v>9610000</v>
      </c>
      <c r="R32" s="108">
        <f>SUM(R33:R362)</f>
        <v>5764520000</v>
      </c>
    </row>
    <row r="33" spans="2:18">
      <c r="B33" s="802"/>
      <c r="C33" s="166"/>
      <c r="D33" s="166"/>
      <c r="E33" s="2">
        <v>480</v>
      </c>
      <c r="F33" s="1" t="s">
        <v>431</v>
      </c>
      <c r="G33" s="4">
        <v>7000000</v>
      </c>
      <c r="H33" s="4">
        <v>6713000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7000000</v>
      </c>
      <c r="R33" s="109">
        <v>6713000</v>
      </c>
    </row>
    <row r="34" spans="2:18">
      <c r="B34" s="802"/>
      <c r="C34" s="166"/>
      <c r="D34" s="166"/>
      <c r="E34" s="2">
        <v>483</v>
      </c>
      <c r="F34" s="1" t="s">
        <v>434</v>
      </c>
      <c r="G34" s="4">
        <v>1000000</v>
      </c>
      <c r="H34" s="4">
        <v>1000000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1000000</v>
      </c>
      <c r="R34" s="109">
        <v>1000000</v>
      </c>
    </row>
    <row r="35" spans="2:18">
      <c r="B35" s="802"/>
      <c r="C35" s="166"/>
      <c r="D35" s="166"/>
      <c r="E35" s="2">
        <v>485</v>
      </c>
      <c r="F35" s="1" t="s">
        <v>436</v>
      </c>
      <c r="G35" s="4">
        <v>0</v>
      </c>
      <c r="H35" s="4">
        <v>287000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109">
        <v>287000</v>
      </c>
    </row>
    <row r="36" spans="2:18" ht="15.75" thickBot="1">
      <c r="B36" s="802"/>
      <c r="C36" s="167"/>
      <c r="D36" s="167"/>
      <c r="E36" s="106">
        <v>486</v>
      </c>
      <c r="F36" s="104" t="s">
        <v>437</v>
      </c>
      <c r="G36" s="110">
        <v>1610000</v>
      </c>
      <c r="H36" s="110">
        <v>1610000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0</v>
      </c>
      <c r="Q36" s="110">
        <v>1610000</v>
      </c>
      <c r="R36" s="111">
        <v>1610000</v>
      </c>
    </row>
    <row r="37" spans="2:18">
      <c r="B37" s="802"/>
      <c r="C37" s="169">
        <v>1</v>
      </c>
      <c r="D37" s="169"/>
      <c r="E37" s="170"/>
      <c r="F37" s="170" t="s">
        <v>820</v>
      </c>
      <c r="G37" s="172">
        <f>SUM(G38)</f>
        <v>330172000</v>
      </c>
      <c r="H37" s="172">
        <f>SUM(H38)</f>
        <v>330172000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172">
        <v>0</v>
      </c>
      <c r="O37" s="172">
        <v>0</v>
      </c>
      <c r="P37" s="172">
        <f>SUM(P38)</f>
        <v>540000</v>
      </c>
      <c r="Q37" s="172">
        <f>SUM(Q38)</f>
        <v>330172000</v>
      </c>
      <c r="R37" s="172">
        <f>SUM(R38)</f>
        <v>330712000</v>
      </c>
    </row>
    <row r="38" spans="2:18">
      <c r="B38" s="802"/>
      <c r="C38" s="150"/>
      <c r="D38" s="150">
        <v>10</v>
      </c>
      <c r="E38" s="33"/>
      <c r="F38" s="33" t="s">
        <v>1048</v>
      </c>
      <c r="G38" s="34">
        <f>SUM(G39+G42+G49+G52)</f>
        <v>330172000</v>
      </c>
      <c r="H38" s="34">
        <f>SUM(H39+H42+H49+H52)</f>
        <v>330172000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f>SUM(P39+P42+P49+P52)</f>
        <v>540000</v>
      </c>
      <c r="Q38" s="34">
        <f>SUM(Q39+Q42+Q49+Q52)</f>
        <v>330172000</v>
      </c>
      <c r="R38" s="34">
        <f>SUM(R39+R42+R49+R52)</f>
        <v>330712000</v>
      </c>
    </row>
    <row r="39" spans="2:18">
      <c r="B39" s="802"/>
      <c r="C39" s="162"/>
      <c r="D39" s="162">
        <v>40</v>
      </c>
      <c r="E39" s="99"/>
      <c r="F39" s="99" t="s">
        <v>991</v>
      </c>
      <c r="G39" s="103">
        <f>SUM(G40:G41)</f>
        <v>177712000</v>
      </c>
      <c r="H39" s="103">
        <f>SUM(H40:H41)</f>
        <v>177448000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SUM(Q40:Q41)</f>
        <v>177712000</v>
      </c>
      <c r="R39" s="103">
        <f>SUM(R40:R41)</f>
        <v>177448000</v>
      </c>
    </row>
    <row r="40" spans="2:18">
      <c r="B40" s="802"/>
      <c r="C40" s="166"/>
      <c r="D40" s="166"/>
      <c r="E40" s="2">
        <v>401</v>
      </c>
      <c r="F40" s="1" t="s">
        <v>399</v>
      </c>
      <c r="G40" s="4">
        <v>129716000</v>
      </c>
      <c r="H40" s="4">
        <v>129452000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129716000</v>
      </c>
      <c r="R40" s="4">
        <v>129452000</v>
      </c>
    </row>
    <row r="41" spans="2:18">
      <c r="B41" s="802"/>
      <c r="C41" s="166"/>
      <c r="D41" s="166"/>
      <c r="E41" s="593">
        <v>402</v>
      </c>
      <c r="F41" s="1" t="s">
        <v>1049</v>
      </c>
      <c r="G41" s="4">
        <v>47996000</v>
      </c>
      <c r="H41" s="4">
        <v>47996000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47996000</v>
      </c>
      <c r="R41" s="4">
        <v>47996000</v>
      </c>
    </row>
    <row r="42" spans="2:18">
      <c r="B42" s="802"/>
      <c r="C42" s="162"/>
      <c r="D42" s="162">
        <v>42</v>
      </c>
      <c r="E42" s="99"/>
      <c r="F42" s="99" t="s">
        <v>898</v>
      </c>
      <c r="G42" s="103">
        <f>SUM(G43:G48)</f>
        <v>147400000</v>
      </c>
      <c r="H42" s="103">
        <f>SUM(H43:H48)</f>
        <v>146999000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f>SUM(P43:P48)</f>
        <v>540000</v>
      </c>
      <c r="Q42" s="103">
        <f>SUM(Q43:Q48)</f>
        <v>147400000</v>
      </c>
      <c r="R42" s="103">
        <f>SUM(R43:R48)</f>
        <v>147539000</v>
      </c>
    </row>
    <row r="43" spans="2:18">
      <c r="B43" s="802"/>
      <c r="C43" s="166"/>
      <c r="D43" s="166"/>
      <c r="E43" s="2">
        <v>420</v>
      </c>
      <c r="F43" s="1" t="s">
        <v>965</v>
      </c>
      <c r="G43" s="4">
        <v>24000000</v>
      </c>
      <c r="H43" s="4">
        <v>24000000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190000</v>
      </c>
      <c r="Q43" s="4">
        <v>24000000</v>
      </c>
      <c r="R43" s="4">
        <v>24190000</v>
      </c>
    </row>
    <row r="44" spans="2:18" ht="30">
      <c r="B44" s="802"/>
      <c r="C44" s="166"/>
      <c r="D44" s="166"/>
      <c r="E44" s="593">
        <v>421</v>
      </c>
      <c r="F44" s="14" t="s">
        <v>1050</v>
      </c>
      <c r="G44" s="4">
        <v>29000000</v>
      </c>
      <c r="H44" s="4">
        <v>29000000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29000000</v>
      </c>
      <c r="R44" s="4">
        <v>29000000</v>
      </c>
    </row>
    <row r="45" spans="2:18">
      <c r="B45" s="802"/>
      <c r="C45" s="166"/>
      <c r="D45" s="166"/>
      <c r="E45" s="2">
        <v>423</v>
      </c>
      <c r="F45" s="1" t="s">
        <v>402</v>
      </c>
      <c r="G45" s="4">
        <v>5000000</v>
      </c>
      <c r="H45" s="4">
        <v>5000000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100000</v>
      </c>
      <c r="Q45" s="4">
        <v>5000000</v>
      </c>
      <c r="R45" s="4">
        <v>5100000</v>
      </c>
    </row>
    <row r="46" spans="2:18">
      <c r="B46" s="802"/>
      <c r="C46" s="166"/>
      <c r="D46" s="166"/>
      <c r="E46" s="593">
        <v>424</v>
      </c>
      <c r="F46" s="1" t="s">
        <v>882</v>
      </c>
      <c r="G46" s="4">
        <v>5500000</v>
      </c>
      <c r="H46" s="4">
        <v>5500000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5500000</v>
      </c>
      <c r="R46" s="4">
        <v>5500000</v>
      </c>
    </row>
    <row r="47" spans="2:18">
      <c r="B47" s="802"/>
      <c r="C47" s="166"/>
      <c r="D47" s="166"/>
      <c r="E47" s="2">
        <v>425</v>
      </c>
      <c r="F47" s="1" t="s">
        <v>919</v>
      </c>
      <c r="G47" s="4">
        <v>8000000</v>
      </c>
      <c r="H47" s="4">
        <v>7599000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150000</v>
      </c>
      <c r="Q47" s="4">
        <v>8000000</v>
      </c>
      <c r="R47" s="4">
        <v>7749000</v>
      </c>
    </row>
    <row r="48" spans="2:18">
      <c r="B48" s="802"/>
      <c r="C48" s="166"/>
      <c r="D48" s="166"/>
      <c r="E48" s="2">
        <v>426</v>
      </c>
      <c r="F48" s="1" t="s">
        <v>950</v>
      </c>
      <c r="G48" s="4">
        <v>75900000</v>
      </c>
      <c r="H48" s="4">
        <v>75900000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100000</v>
      </c>
      <c r="Q48" s="4">
        <v>75900000</v>
      </c>
      <c r="R48" s="4">
        <v>76000000</v>
      </c>
    </row>
    <row r="49" spans="2:18">
      <c r="B49" s="802"/>
      <c r="C49" s="162"/>
      <c r="D49" s="162">
        <v>46</v>
      </c>
      <c r="E49" s="99"/>
      <c r="F49" s="99" t="s">
        <v>396</v>
      </c>
      <c r="G49" s="103">
        <v>0</v>
      </c>
      <c r="H49" s="103">
        <f>SUM(H50:H51)</f>
        <v>665000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v>0</v>
      </c>
      <c r="R49" s="103">
        <f>SUM(R50:R51)</f>
        <v>665000</v>
      </c>
    </row>
    <row r="50" spans="2:18">
      <c r="B50" s="802"/>
      <c r="C50" s="166"/>
      <c r="D50" s="166"/>
      <c r="E50" s="2">
        <v>464</v>
      </c>
      <c r="F50" s="1" t="s">
        <v>423</v>
      </c>
      <c r="G50" s="4">
        <v>0</v>
      </c>
      <c r="H50" s="4">
        <v>605000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605000</v>
      </c>
    </row>
    <row r="51" spans="2:18">
      <c r="B51" s="802"/>
      <c r="C51" s="166"/>
      <c r="D51" s="166"/>
      <c r="E51" s="2">
        <v>465</v>
      </c>
      <c r="F51" s="1" t="s">
        <v>1051</v>
      </c>
      <c r="G51" s="4">
        <v>0</v>
      </c>
      <c r="H51" s="4">
        <v>60000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60000</v>
      </c>
    </row>
    <row r="52" spans="2:18">
      <c r="B52" s="802"/>
      <c r="C52" s="162"/>
      <c r="D52" s="162">
        <v>48</v>
      </c>
      <c r="E52" s="99"/>
      <c r="F52" s="99" t="s">
        <v>430</v>
      </c>
      <c r="G52" s="103">
        <f>SUM(G53:G55)</f>
        <v>5060000</v>
      </c>
      <c r="H52" s="103">
        <f>SUM(H53:H55)</f>
        <v>5060000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SUM(Q53:Q55)</f>
        <v>5060000</v>
      </c>
      <c r="R52" s="103">
        <f>SUM(R53:R55)</f>
        <v>5060000</v>
      </c>
    </row>
    <row r="53" spans="2:18">
      <c r="B53" s="802"/>
      <c r="C53" s="166"/>
      <c r="D53" s="166"/>
      <c r="E53" s="593">
        <v>480</v>
      </c>
      <c r="F53" s="1" t="s">
        <v>1052</v>
      </c>
      <c r="G53" s="4">
        <v>5000000</v>
      </c>
      <c r="H53" s="4">
        <v>4713000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5000000</v>
      </c>
      <c r="R53" s="4">
        <v>4713000</v>
      </c>
    </row>
    <row r="54" spans="2:18">
      <c r="B54" s="802"/>
      <c r="C54" s="166"/>
      <c r="D54" s="166"/>
      <c r="E54" s="593">
        <v>485</v>
      </c>
      <c r="F54" s="1" t="s">
        <v>1053</v>
      </c>
      <c r="G54" s="4">
        <v>0</v>
      </c>
      <c r="H54" s="4">
        <v>287000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287000</v>
      </c>
    </row>
    <row r="55" spans="2:18">
      <c r="B55" s="802"/>
      <c r="C55" s="166"/>
      <c r="D55" s="166"/>
      <c r="E55" s="2">
        <v>486</v>
      </c>
      <c r="F55" s="1" t="s">
        <v>1054</v>
      </c>
      <c r="G55" s="4">
        <v>60000</v>
      </c>
      <c r="H55" s="4">
        <v>60000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60000</v>
      </c>
      <c r="R55" s="4">
        <v>60000</v>
      </c>
    </row>
    <row r="56" spans="2:18" ht="30">
      <c r="B56" s="802"/>
      <c r="C56" s="588">
        <v>2</v>
      </c>
      <c r="D56" s="588"/>
      <c r="E56" s="592"/>
      <c r="F56" s="590" t="s">
        <v>891</v>
      </c>
      <c r="G56" s="102">
        <f>SUM(G57+G72)</f>
        <v>812570000</v>
      </c>
      <c r="H56" s="102">
        <f>SUM(H57+H72)</f>
        <v>812570000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f>SUM(Q57+Q72)</f>
        <v>812570000</v>
      </c>
      <c r="R56" s="102">
        <f>SUM(R57+R72)</f>
        <v>812570000</v>
      </c>
    </row>
    <row r="57" spans="2:18" ht="30">
      <c r="B57" s="802"/>
      <c r="C57" s="150"/>
      <c r="D57" s="150">
        <v>20</v>
      </c>
      <c r="E57" s="33"/>
      <c r="F57" s="36" t="s">
        <v>872</v>
      </c>
      <c r="G57" s="34">
        <f>SUM(G58+G61+G68)</f>
        <v>809317000</v>
      </c>
      <c r="H57" s="34">
        <f>SUM(H58+H61+H68)</f>
        <v>809317000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f>SUM(Q58+Q61+Q68)</f>
        <v>809317000</v>
      </c>
      <c r="R57" s="34">
        <f>SUM(R58+R61+R68)</f>
        <v>809317000</v>
      </c>
    </row>
    <row r="58" spans="2:18">
      <c r="B58" s="802"/>
      <c r="C58" s="162"/>
      <c r="D58" s="162">
        <v>40</v>
      </c>
      <c r="E58" s="99"/>
      <c r="F58" s="99" t="s">
        <v>391</v>
      </c>
      <c r="G58" s="103">
        <f>SUM(G59:G60)</f>
        <v>294067000</v>
      </c>
      <c r="H58" s="103">
        <f>SUM(H59:H60)</f>
        <v>294067000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f>SUM(Q59:Q60)</f>
        <v>294067000</v>
      </c>
      <c r="R58" s="103">
        <f>SUM(R59:R60)</f>
        <v>294067000</v>
      </c>
    </row>
    <row r="59" spans="2:18">
      <c r="B59" s="802"/>
      <c r="C59" s="166"/>
      <c r="D59" s="166"/>
      <c r="E59" s="2">
        <v>401</v>
      </c>
      <c r="F59" s="1" t="s">
        <v>1055</v>
      </c>
      <c r="G59" s="4">
        <v>270558000</v>
      </c>
      <c r="H59" s="4">
        <v>270558000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270558000</v>
      </c>
      <c r="R59" s="4">
        <v>270558000</v>
      </c>
    </row>
    <row r="60" spans="2:18" ht="15" customHeight="1">
      <c r="B60" s="802"/>
      <c r="C60" s="280"/>
      <c r="D60" s="598"/>
      <c r="E60" s="589">
        <v>402</v>
      </c>
      <c r="F60" s="1" t="s">
        <v>361</v>
      </c>
      <c r="G60" s="4">
        <v>23509000</v>
      </c>
      <c r="H60" s="4">
        <v>23509000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23509000</v>
      </c>
      <c r="R60" s="4">
        <v>23509000</v>
      </c>
    </row>
    <row r="61" spans="2:18">
      <c r="B61" s="802"/>
      <c r="C61" s="322"/>
      <c r="D61" s="322">
        <v>42</v>
      </c>
      <c r="E61" s="314"/>
      <c r="F61" s="99" t="s">
        <v>394</v>
      </c>
      <c r="G61" s="103">
        <f>SUM(G62:G67)</f>
        <v>510700000</v>
      </c>
      <c r="H61" s="103">
        <f>SUM(H62:H67)</f>
        <v>510700000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SUM(Q62:Q67)</f>
        <v>510700000</v>
      </c>
      <c r="R61" s="103">
        <f>SUM(R62:R67)</f>
        <v>510700000</v>
      </c>
    </row>
    <row r="62" spans="2:18" ht="15" customHeight="1">
      <c r="B62" s="802"/>
      <c r="C62" s="280"/>
      <c r="D62" s="598"/>
      <c r="E62" s="589">
        <v>420</v>
      </c>
      <c r="F62" s="1" t="s">
        <v>400</v>
      </c>
      <c r="G62" s="4">
        <v>12600000</v>
      </c>
      <c r="H62" s="4">
        <v>12600000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12600000</v>
      </c>
      <c r="R62" s="4">
        <v>12600000</v>
      </c>
    </row>
    <row r="63" spans="2:18" ht="30">
      <c r="B63" s="802"/>
      <c r="C63" s="280"/>
      <c r="D63" s="598"/>
      <c r="E63" s="589">
        <v>421</v>
      </c>
      <c r="F63" s="14" t="s">
        <v>401</v>
      </c>
      <c r="G63" s="4">
        <v>58000000</v>
      </c>
      <c r="H63" s="4">
        <v>58000000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58000000</v>
      </c>
      <c r="R63" s="4">
        <v>58000000</v>
      </c>
    </row>
    <row r="64" spans="2:18">
      <c r="B64" s="802"/>
      <c r="C64" s="280"/>
      <c r="D64" s="598"/>
      <c r="E64" s="589">
        <v>423</v>
      </c>
      <c r="F64" s="1" t="s">
        <v>402</v>
      </c>
      <c r="G64" s="4">
        <v>6500000</v>
      </c>
      <c r="H64" s="4">
        <v>6500000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6500000</v>
      </c>
      <c r="R64" s="4">
        <v>6500000</v>
      </c>
    </row>
    <row r="65" spans="2:18">
      <c r="B65" s="802"/>
      <c r="C65" s="280"/>
      <c r="D65" s="598"/>
      <c r="E65" s="589">
        <v>424</v>
      </c>
      <c r="F65" s="1" t="s">
        <v>403</v>
      </c>
      <c r="G65" s="4">
        <v>6000000</v>
      </c>
      <c r="H65" s="4">
        <v>6000000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6000000</v>
      </c>
      <c r="R65" s="4">
        <v>6000000</v>
      </c>
    </row>
    <row r="66" spans="2:18">
      <c r="B66" s="802"/>
      <c r="C66" s="280"/>
      <c r="D66" s="598"/>
      <c r="E66" s="589">
        <v>425</v>
      </c>
      <c r="F66" s="1" t="s">
        <v>404</v>
      </c>
      <c r="G66" s="4">
        <v>410000000</v>
      </c>
      <c r="H66" s="4">
        <v>410000000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410000000</v>
      </c>
      <c r="R66" s="4">
        <v>410000000</v>
      </c>
    </row>
    <row r="67" spans="2:18">
      <c r="B67" s="802"/>
      <c r="C67" s="280"/>
      <c r="D67" s="598"/>
      <c r="E67" s="589">
        <v>426</v>
      </c>
      <c r="F67" s="1" t="s">
        <v>405</v>
      </c>
      <c r="G67" s="4">
        <v>17600000</v>
      </c>
      <c r="H67" s="4">
        <v>17600000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17600000</v>
      </c>
      <c r="R67" s="4">
        <v>17600000</v>
      </c>
    </row>
    <row r="68" spans="2:18">
      <c r="B68" s="802"/>
      <c r="C68" s="322"/>
      <c r="D68" s="322">
        <v>48</v>
      </c>
      <c r="E68" s="314"/>
      <c r="F68" s="99" t="s">
        <v>430</v>
      </c>
      <c r="G68" s="103">
        <f>SUM(G69:G71)</f>
        <v>4550000</v>
      </c>
      <c r="H68" s="103">
        <f>SUM(H69:H71)</f>
        <v>4550000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f>SUM(Q69:Q71)</f>
        <v>4550000</v>
      </c>
      <c r="R68" s="103">
        <f>SUM(R69:R71)</f>
        <v>4550000</v>
      </c>
    </row>
    <row r="69" spans="2:18">
      <c r="B69" s="802"/>
      <c r="C69" s="280"/>
      <c r="D69" s="598"/>
      <c r="E69" s="589">
        <v>480</v>
      </c>
      <c r="F69" s="1" t="s">
        <v>431</v>
      </c>
      <c r="G69" s="4">
        <v>2000000</v>
      </c>
      <c r="H69" s="4">
        <v>2000000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2000000</v>
      </c>
      <c r="R69" s="4">
        <v>2000000</v>
      </c>
    </row>
    <row r="70" spans="2:18">
      <c r="B70" s="802"/>
      <c r="C70" s="280"/>
      <c r="D70" s="598"/>
      <c r="E70" s="589">
        <v>483</v>
      </c>
      <c r="F70" s="1" t="s">
        <v>434</v>
      </c>
      <c r="G70" s="4">
        <v>1000000</v>
      </c>
      <c r="H70" s="4">
        <v>1000000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1000000</v>
      </c>
      <c r="R70" s="4">
        <v>1000000</v>
      </c>
    </row>
    <row r="71" spans="2:18">
      <c r="B71" s="802"/>
      <c r="C71" s="280"/>
      <c r="D71" s="598"/>
      <c r="E71" s="589">
        <v>486</v>
      </c>
      <c r="F71" s="1" t="s">
        <v>437</v>
      </c>
      <c r="G71" s="4">
        <v>1550000</v>
      </c>
      <c r="H71" s="4">
        <v>1550000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1550000</v>
      </c>
      <c r="R71" s="4">
        <v>1550000</v>
      </c>
    </row>
    <row r="72" spans="2:18">
      <c r="B72" s="802"/>
      <c r="C72" s="321"/>
      <c r="D72" s="321">
        <v>22</v>
      </c>
      <c r="E72" s="215"/>
      <c r="F72" s="33" t="s">
        <v>1043</v>
      </c>
      <c r="G72" s="34">
        <f>SUM(G73+G76)</f>
        <v>3253000</v>
      </c>
      <c r="H72" s="34">
        <f>SUM(H73+H76)</f>
        <v>3253000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f>SUM(Q73+Q76)</f>
        <v>3253000</v>
      </c>
      <c r="R72" s="34">
        <f>SUM(R73+R76)</f>
        <v>3253000</v>
      </c>
    </row>
    <row r="73" spans="2:18">
      <c r="B73" s="802"/>
      <c r="C73" s="162"/>
      <c r="D73" s="162">
        <v>40</v>
      </c>
      <c r="E73" s="314"/>
      <c r="F73" s="99" t="s">
        <v>391</v>
      </c>
      <c r="G73" s="103">
        <f>SUM(G74:G75)</f>
        <v>1953000</v>
      </c>
      <c r="H73" s="103">
        <f>SUM(H74:H75)</f>
        <v>1953000</v>
      </c>
      <c r="I73" s="103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f>SUM(Q74:Q75)</f>
        <v>1953000</v>
      </c>
      <c r="R73" s="103">
        <f>SUM(R74:R75)</f>
        <v>1953000</v>
      </c>
    </row>
    <row r="74" spans="2:18">
      <c r="B74" s="802"/>
      <c r="C74" s="280"/>
      <c r="D74" s="598"/>
      <c r="E74" s="589">
        <v>401</v>
      </c>
      <c r="F74" s="1" t="s">
        <v>399</v>
      </c>
      <c r="G74" s="4">
        <v>1815000</v>
      </c>
      <c r="H74" s="4">
        <v>1815000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1815000</v>
      </c>
      <c r="R74" s="4">
        <v>1815000</v>
      </c>
    </row>
    <row r="75" spans="2:18">
      <c r="B75" s="802"/>
      <c r="C75" s="280"/>
      <c r="D75" s="598"/>
      <c r="E75" s="589">
        <v>402</v>
      </c>
      <c r="F75" s="1" t="s">
        <v>361</v>
      </c>
      <c r="G75" s="4">
        <v>138000</v>
      </c>
      <c r="H75" s="4">
        <v>138000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138000</v>
      </c>
      <c r="R75" s="4">
        <v>138000</v>
      </c>
    </row>
    <row r="76" spans="2:18">
      <c r="B76" s="802"/>
      <c r="C76" s="322"/>
      <c r="D76" s="322">
        <v>42</v>
      </c>
      <c r="E76" s="314"/>
      <c r="F76" s="99" t="s">
        <v>394</v>
      </c>
      <c r="G76" s="103">
        <f>SUM(G77:G78)</f>
        <v>1300000</v>
      </c>
      <c r="H76" s="103">
        <f>SUM(H77:H78)</f>
        <v>1300000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SUM(Q77:Q78)</f>
        <v>1300000</v>
      </c>
      <c r="R76" s="103">
        <f>SUM(R77:R78)</f>
        <v>1300000</v>
      </c>
    </row>
    <row r="77" spans="2:18">
      <c r="B77" s="802"/>
      <c r="C77" s="280"/>
      <c r="D77" s="598"/>
      <c r="E77" s="589">
        <v>420</v>
      </c>
      <c r="F77" s="1" t="s">
        <v>400</v>
      </c>
      <c r="G77" s="4">
        <v>300000</v>
      </c>
      <c r="H77" s="4">
        <v>300000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300000</v>
      </c>
      <c r="R77" s="4">
        <v>300000</v>
      </c>
    </row>
    <row r="78" spans="2:18">
      <c r="B78" s="802"/>
      <c r="C78" s="280"/>
      <c r="D78" s="598"/>
      <c r="E78" s="589">
        <v>425</v>
      </c>
      <c r="F78" s="1" t="s">
        <v>404</v>
      </c>
      <c r="G78" s="4">
        <v>1000000</v>
      </c>
      <c r="H78" s="4">
        <v>1000000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1000000</v>
      </c>
      <c r="R78" s="4">
        <v>1000000</v>
      </c>
    </row>
    <row r="79" spans="2:18">
      <c r="B79" s="802"/>
      <c r="C79" s="587">
        <v>3</v>
      </c>
      <c r="D79" s="587"/>
      <c r="E79" s="592"/>
      <c r="F79" s="592" t="s">
        <v>1044</v>
      </c>
      <c r="G79" s="102">
        <f>SUM(G80)</f>
        <v>4300000</v>
      </c>
      <c r="H79" s="102">
        <f>SUM(H80)</f>
        <v>4300000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0</v>
      </c>
      <c r="O79" s="102">
        <v>0</v>
      </c>
      <c r="P79" s="102">
        <v>0</v>
      </c>
      <c r="Q79" s="102">
        <f t="shared" ref="Q79:R80" si="0">SUM(Q80)</f>
        <v>4300000</v>
      </c>
      <c r="R79" s="102">
        <f t="shared" si="0"/>
        <v>4300000</v>
      </c>
    </row>
    <row r="80" spans="2:18">
      <c r="B80" s="802"/>
      <c r="C80" s="150"/>
      <c r="D80" s="150">
        <v>30</v>
      </c>
      <c r="E80" s="33"/>
      <c r="F80" s="33" t="s">
        <v>1044</v>
      </c>
      <c r="G80" s="34">
        <f>SUM(G81)</f>
        <v>4300000</v>
      </c>
      <c r="H80" s="34">
        <f>SUM(H81)</f>
        <v>4300000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f t="shared" si="0"/>
        <v>4300000</v>
      </c>
      <c r="R80" s="34">
        <f t="shared" si="0"/>
        <v>4300000</v>
      </c>
    </row>
    <row r="81" spans="2:18">
      <c r="B81" s="802"/>
      <c r="C81" s="162"/>
      <c r="D81" s="162">
        <v>42</v>
      </c>
      <c r="E81" s="99"/>
      <c r="F81" s="99" t="s">
        <v>394</v>
      </c>
      <c r="G81" s="363">
        <f>SUM(G82:G83)</f>
        <v>4300000</v>
      </c>
      <c r="H81" s="363">
        <f>SUM(H82:H83)</f>
        <v>4300000</v>
      </c>
      <c r="I81" s="103">
        <v>0</v>
      </c>
      <c r="J81" s="103">
        <v>0</v>
      </c>
      <c r="K81" s="103">
        <v>0</v>
      </c>
      <c r="L81" s="103">
        <v>0</v>
      </c>
      <c r="M81" s="103">
        <v>0</v>
      </c>
      <c r="N81" s="103">
        <v>0</v>
      </c>
      <c r="O81" s="103">
        <v>0</v>
      </c>
      <c r="P81" s="103">
        <v>0</v>
      </c>
      <c r="Q81" s="363">
        <f t="shared" ref="Q81:R81" si="1">SUM(Q82:Q83)</f>
        <v>4300000</v>
      </c>
      <c r="R81" s="363">
        <f t="shared" si="1"/>
        <v>4300000</v>
      </c>
    </row>
    <row r="82" spans="2:18">
      <c r="B82" s="802"/>
      <c r="C82" s="166"/>
      <c r="D82" s="166"/>
      <c r="E82" s="2">
        <v>420</v>
      </c>
      <c r="F82" s="1" t="s">
        <v>400</v>
      </c>
      <c r="G82" s="4">
        <v>300000</v>
      </c>
      <c r="H82" s="4">
        <v>300000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300000</v>
      </c>
      <c r="R82" s="4">
        <v>300000</v>
      </c>
    </row>
    <row r="83" spans="2:18">
      <c r="B83" s="802"/>
      <c r="C83" s="166"/>
      <c r="D83" s="166"/>
      <c r="E83" s="2">
        <v>425</v>
      </c>
      <c r="F83" s="1" t="s">
        <v>404</v>
      </c>
      <c r="G83" s="4">
        <v>4000000</v>
      </c>
      <c r="H83" s="4">
        <v>4000000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4000000</v>
      </c>
      <c r="R83" s="4">
        <v>4000000</v>
      </c>
    </row>
    <row r="84" spans="2:18" ht="30">
      <c r="B84" s="802"/>
      <c r="C84" s="587">
        <v>4</v>
      </c>
      <c r="D84" s="587"/>
      <c r="E84" s="592"/>
      <c r="F84" s="590" t="s">
        <v>1047</v>
      </c>
      <c r="G84" s="102">
        <f>SUM(G85+G89)</f>
        <v>3300000</v>
      </c>
      <c r="H84" s="102">
        <f>SUM(H85+H89)</f>
        <v>3300000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0</v>
      </c>
      <c r="O84" s="102">
        <v>0</v>
      </c>
      <c r="P84" s="102">
        <v>0</v>
      </c>
      <c r="Q84" s="102">
        <f t="shared" ref="Q84:R84" si="2">SUM(Q85+Q89)</f>
        <v>3300000</v>
      </c>
      <c r="R84" s="102">
        <f t="shared" si="2"/>
        <v>3300000</v>
      </c>
    </row>
    <row r="85" spans="2:18" ht="16.5" customHeight="1">
      <c r="B85" s="802"/>
      <c r="C85" s="150"/>
      <c r="D85" s="150">
        <v>41</v>
      </c>
      <c r="E85" s="33"/>
      <c r="F85" s="36" t="s">
        <v>1056</v>
      </c>
      <c r="G85" s="34">
        <f>SUM(G86)</f>
        <v>3200000</v>
      </c>
      <c r="H85" s="34">
        <f>SUM(H86)</f>
        <v>3200000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f t="shared" ref="Q85:R85" si="3">SUM(Q86)</f>
        <v>3200000</v>
      </c>
      <c r="R85" s="34">
        <f t="shared" si="3"/>
        <v>3200000</v>
      </c>
    </row>
    <row r="86" spans="2:18">
      <c r="B86" s="802"/>
      <c r="C86" s="162"/>
      <c r="D86" s="162">
        <v>42</v>
      </c>
      <c r="E86" s="99"/>
      <c r="F86" s="99" t="s">
        <v>394</v>
      </c>
      <c r="G86" s="103">
        <f>SUM(G87:G88)</f>
        <v>3200000</v>
      </c>
      <c r="H86" s="103">
        <f>SUM(H87:H88)</f>
        <v>3200000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0</v>
      </c>
      <c r="Q86" s="103">
        <f t="shared" ref="Q86:R86" si="4">SUM(Q87:Q88)</f>
        <v>3200000</v>
      </c>
      <c r="R86" s="103">
        <f t="shared" si="4"/>
        <v>3200000</v>
      </c>
    </row>
    <row r="87" spans="2:18">
      <c r="B87" s="802"/>
      <c r="C87" s="166"/>
      <c r="D87" s="1"/>
      <c r="E87" s="166">
        <v>420</v>
      </c>
      <c r="F87" s="1" t="s">
        <v>400</v>
      </c>
      <c r="G87" s="4">
        <v>200000</v>
      </c>
      <c r="H87" s="4">
        <v>200000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200000</v>
      </c>
      <c r="R87" s="4">
        <v>200000</v>
      </c>
    </row>
    <row r="88" spans="2:18">
      <c r="B88" s="802"/>
      <c r="C88" s="166"/>
      <c r="D88" s="1"/>
      <c r="E88" s="166">
        <v>425</v>
      </c>
      <c r="F88" s="1" t="s">
        <v>404</v>
      </c>
      <c r="G88" s="4">
        <v>3000000</v>
      </c>
      <c r="H88" s="4">
        <v>3000000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3000000</v>
      </c>
      <c r="R88" s="4">
        <v>3000000</v>
      </c>
    </row>
    <row r="89" spans="2:18" ht="30">
      <c r="B89" s="802"/>
      <c r="C89" s="150"/>
      <c r="D89" s="150">
        <v>43</v>
      </c>
      <c r="E89" s="33"/>
      <c r="F89" s="36" t="s">
        <v>1046</v>
      </c>
      <c r="G89" s="34">
        <f>SUM(G90)</f>
        <v>100000</v>
      </c>
      <c r="H89" s="34">
        <f>SUM(H90)</f>
        <v>100000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f t="shared" ref="Q89:R90" si="5">SUM(Q90)</f>
        <v>100000</v>
      </c>
      <c r="R89" s="34">
        <f t="shared" si="5"/>
        <v>100000</v>
      </c>
    </row>
    <row r="90" spans="2:18">
      <c r="B90" s="802"/>
      <c r="C90" s="162"/>
      <c r="D90" s="162">
        <v>42</v>
      </c>
      <c r="E90" s="96"/>
      <c r="F90" s="99" t="s">
        <v>394</v>
      </c>
      <c r="G90" s="103">
        <f>SUM(G91)</f>
        <v>100000</v>
      </c>
      <c r="H90" s="103">
        <f>SUM(H91)</f>
        <v>100000</v>
      </c>
      <c r="I90" s="103">
        <v>0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v>0</v>
      </c>
      <c r="P90" s="103">
        <v>0</v>
      </c>
      <c r="Q90" s="103">
        <f t="shared" si="5"/>
        <v>100000</v>
      </c>
      <c r="R90" s="103">
        <f t="shared" si="5"/>
        <v>100000</v>
      </c>
    </row>
    <row r="91" spans="2:18">
      <c r="B91" s="802"/>
      <c r="C91" s="141"/>
      <c r="D91" s="141"/>
      <c r="E91" s="2">
        <v>420</v>
      </c>
      <c r="F91" s="1" t="s">
        <v>400</v>
      </c>
      <c r="G91" s="4">
        <v>100000</v>
      </c>
      <c r="H91" s="4">
        <v>100000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100000</v>
      </c>
      <c r="R91" s="4">
        <v>100000</v>
      </c>
    </row>
    <row r="92" spans="2:18" ht="30">
      <c r="B92" s="802"/>
      <c r="C92" s="587" t="s">
        <v>640</v>
      </c>
      <c r="D92" s="587"/>
      <c r="E92" s="158"/>
      <c r="F92" s="590" t="s">
        <v>669</v>
      </c>
      <c r="G92" s="102">
        <f t="shared" ref="G92:H94" si="6">SUM(G93)</f>
        <v>100000</v>
      </c>
      <c r="H92" s="102">
        <f t="shared" si="6"/>
        <v>100000</v>
      </c>
      <c r="I92" s="102">
        <v>0</v>
      </c>
      <c r="J92" s="102">
        <v>0</v>
      </c>
      <c r="K92" s="102">
        <v>0</v>
      </c>
      <c r="L92" s="102">
        <v>0</v>
      </c>
      <c r="M92" s="102">
        <v>0</v>
      </c>
      <c r="N92" s="102">
        <v>0</v>
      </c>
      <c r="O92" s="102">
        <v>0</v>
      </c>
      <c r="P92" s="102">
        <v>0</v>
      </c>
      <c r="Q92" s="102">
        <f t="shared" ref="Q92:R94" si="7">SUM(Q93)</f>
        <v>100000</v>
      </c>
      <c r="R92" s="102">
        <f t="shared" si="7"/>
        <v>100000</v>
      </c>
    </row>
    <row r="93" spans="2:18" ht="30">
      <c r="B93" s="802"/>
      <c r="C93" s="208"/>
      <c r="D93" s="269" t="s">
        <v>1205</v>
      </c>
      <c r="E93" s="36" t="s">
        <v>1419</v>
      </c>
      <c r="F93" s="36" t="s">
        <v>1057</v>
      </c>
      <c r="G93" s="34">
        <f t="shared" si="6"/>
        <v>100000</v>
      </c>
      <c r="H93" s="34">
        <f t="shared" si="6"/>
        <v>100000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f t="shared" si="7"/>
        <v>100000</v>
      </c>
      <c r="R93" s="34">
        <f t="shared" si="7"/>
        <v>100000</v>
      </c>
    </row>
    <row r="94" spans="2:18">
      <c r="B94" s="802"/>
      <c r="C94" s="162"/>
      <c r="D94" s="162">
        <v>42</v>
      </c>
      <c r="E94" s="96"/>
      <c r="F94" s="99" t="s">
        <v>394</v>
      </c>
      <c r="G94" s="103">
        <f t="shared" si="6"/>
        <v>100000</v>
      </c>
      <c r="H94" s="103">
        <f t="shared" si="6"/>
        <v>100000</v>
      </c>
      <c r="I94" s="103">
        <v>0</v>
      </c>
      <c r="J94" s="103">
        <v>0</v>
      </c>
      <c r="K94" s="103">
        <v>0</v>
      </c>
      <c r="L94" s="103">
        <v>0</v>
      </c>
      <c r="M94" s="103">
        <v>0</v>
      </c>
      <c r="N94" s="103">
        <v>0</v>
      </c>
      <c r="O94" s="103">
        <v>0</v>
      </c>
      <c r="P94" s="103">
        <v>0</v>
      </c>
      <c r="Q94" s="103">
        <f t="shared" si="7"/>
        <v>100000</v>
      </c>
      <c r="R94" s="103">
        <f t="shared" si="7"/>
        <v>100000</v>
      </c>
    </row>
    <row r="95" spans="2:18" ht="15.75" thickBot="1">
      <c r="B95" s="802"/>
      <c r="C95" s="141"/>
      <c r="D95" s="141"/>
      <c r="E95" s="2">
        <v>425</v>
      </c>
      <c r="F95" s="1" t="s">
        <v>404</v>
      </c>
      <c r="G95" s="4">
        <v>100000</v>
      </c>
      <c r="H95" s="4">
        <v>100000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100000</v>
      </c>
      <c r="R95" s="4">
        <v>100000</v>
      </c>
    </row>
    <row r="96" spans="2:18" ht="15.75" thickBot="1">
      <c r="B96" s="802"/>
      <c r="C96" s="800" t="s">
        <v>604</v>
      </c>
      <c r="D96" s="801"/>
      <c r="E96" s="766" t="s">
        <v>1058</v>
      </c>
      <c r="F96" s="801"/>
      <c r="G96" s="193">
        <f>SUM(G92+G84+G79+G56+G37)</f>
        <v>1150442000</v>
      </c>
      <c r="H96" s="164">
        <f>SUM(H92+H84+H79+H56+H37)</f>
        <v>1150442000</v>
      </c>
      <c r="I96" s="164">
        <f t="shared" ref="I96:O96" si="8">SUM(I72)</f>
        <v>0</v>
      </c>
      <c r="J96" s="164">
        <f t="shared" si="8"/>
        <v>0</v>
      </c>
      <c r="K96" s="164">
        <f t="shared" si="8"/>
        <v>0</v>
      </c>
      <c r="L96" s="164">
        <f t="shared" si="8"/>
        <v>0</v>
      </c>
      <c r="M96" s="164">
        <f t="shared" si="8"/>
        <v>0</v>
      </c>
      <c r="N96" s="164">
        <f t="shared" si="8"/>
        <v>0</v>
      </c>
      <c r="O96" s="164">
        <f t="shared" si="8"/>
        <v>0</v>
      </c>
      <c r="P96" s="164">
        <f>SUM(P92+P84+P79+P56+P37)</f>
        <v>540000</v>
      </c>
      <c r="Q96" s="164">
        <f>SUM(Q92+Q84+Q79+Q56+Q37)</f>
        <v>1150442000</v>
      </c>
      <c r="R96" s="165">
        <f>SUM(R92+R84+R79+R56+R37)</f>
        <v>1150982000</v>
      </c>
    </row>
  </sheetData>
  <mergeCells count="15">
    <mergeCell ref="C96:D96"/>
    <mergeCell ref="E96:F96"/>
    <mergeCell ref="B7:B9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Q54"/>
  <sheetViews>
    <sheetView workbookViewId="0">
      <selection activeCell="B3" sqref="B3:E3"/>
    </sheetView>
  </sheetViews>
  <sheetFormatPr defaultRowHeight="15"/>
  <cols>
    <col min="2" max="2" width="16" customWidth="1"/>
    <col min="3" max="3" width="12.85546875" customWidth="1"/>
    <col min="4" max="4" width="20.28515625" customWidth="1"/>
    <col min="5" max="5" width="18.140625" customWidth="1"/>
    <col min="6" max="6" width="16.7109375" customWidth="1"/>
    <col min="7" max="7" width="16.5703125" customWidth="1"/>
    <col min="8" max="8" width="15.28515625" customWidth="1"/>
    <col min="9" max="9" width="15.85546875" customWidth="1"/>
    <col min="10" max="10" width="15.7109375" customWidth="1"/>
    <col min="11" max="11" width="16.28515625" customWidth="1"/>
    <col min="12" max="12" width="15.7109375" customWidth="1"/>
    <col min="13" max="13" width="16.140625" customWidth="1"/>
    <col min="14" max="14" width="14.5703125" customWidth="1"/>
    <col min="15" max="15" width="14.42578125" customWidth="1"/>
    <col min="16" max="16" width="15.5703125" customWidth="1"/>
  </cols>
  <sheetData>
    <row r="3" spans="2:16" ht="15" customHeight="1">
      <c r="B3" s="610" t="s">
        <v>416</v>
      </c>
      <c r="C3" s="611"/>
      <c r="D3" s="611"/>
      <c r="E3" s="612"/>
    </row>
    <row r="4" spans="2:16">
      <c r="B4" s="685" t="s">
        <v>348</v>
      </c>
      <c r="C4" s="685" t="s">
        <v>349</v>
      </c>
      <c r="D4" s="685" t="s">
        <v>350</v>
      </c>
      <c r="E4" s="686" t="s">
        <v>443</v>
      </c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8"/>
    </row>
    <row r="5" spans="2:16">
      <c r="B5" s="685"/>
      <c r="C5" s="685"/>
      <c r="D5" s="685"/>
      <c r="E5" s="684" t="s">
        <v>397</v>
      </c>
      <c r="F5" s="684"/>
      <c r="G5" s="684"/>
      <c r="H5" s="684"/>
      <c r="I5" s="684" t="s">
        <v>417</v>
      </c>
      <c r="J5" s="684"/>
      <c r="K5" s="684" t="s">
        <v>418</v>
      </c>
      <c r="L5" s="684"/>
      <c r="M5" s="684" t="s">
        <v>398</v>
      </c>
      <c r="N5" s="684"/>
      <c r="O5" s="684" t="s">
        <v>419</v>
      </c>
      <c r="P5" s="684"/>
    </row>
    <row r="6" spans="2:16">
      <c r="B6" s="685"/>
      <c r="C6" s="685"/>
      <c r="D6" s="685"/>
      <c r="E6" s="11" t="s">
        <v>356</v>
      </c>
      <c r="F6" s="11" t="s">
        <v>357</v>
      </c>
      <c r="G6" s="11" t="s">
        <v>358</v>
      </c>
      <c r="H6" s="11" t="s">
        <v>357</v>
      </c>
      <c r="I6" s="11" t="s">
        <v>356</v>
      </c>
      <c r="J6" s="11" t="s">
        <v>357</v>
      </c>
      <c r="K6" s="11" t="s">
        <v>356</v>
      </c>
      <c r="L6" s="11" t="s">
        <v>357</v>
      </c>
      <c r="M6" s="11" t="s">
        <v>356</v>
      </c>
      <c r="N6" s="11" t="s">
        <v>357</v>
      </c>
      <c r="O6" s="11" t="s">
        <v>356</v>
      </c>
      <c r="P6" s="11" t="s">
        <v>357</v>
      </c>
    </row>
    <row r="7" spans="2:16" ht="45" customHeight="1">
      <c r="B7" s="692">
        <v>40</v>
      </c>
      <c r="C7" s="1"/>
      <c r="D7" s="15" t="s">
        <v>391</v>
      </c>
      <c r="E7" s="18">
        <f t="shared" ref="E7:J7" si="0">SUM(E8:E10)</f>
        <v>23531215000</v>
      </c>
      <c r="F7" s="18">
        <f t="shared" si="0"/>
        <v>24101660000</v>
      </c>
      <c r="G7" s="18">
        <f t="shared" si="0"/>
        <v>40301000</v>
      </c>
      <c r="H7" s="18">
        <f t="shared" si="0"/>
        <v>62701000</v>
      </c>
      <c r="I7" s="18">
        <f t="shared" si="0"/>
        <v>878889000</v>
      </c>
      <c r="J7" s="18">
        <f t="shared" si="0"/>
        <v>916627000</v>
      </c>
      <c r="K7" s="18">
        <v>0</v>
      </c>
      <c r="L7" s="18">
        <v>0</v>
      </c>
      <c r="M7" s="18">
        <v>0</v>
      </c>
      <c r="N7" s="18">
        <v>0</v>
      </c>
      <c r="O7" s="18">
        <f>SUM(O8:O10)</f>
        <v>24450405000</v>
      </c>
      <c r="P7" s="18">
        <f>SUM(P8:P10)</f>
        <v>25080988000</v>
      </c>
    </row>
    <row r="8" spans="2:16">
      <c r="B8" s="693"/>
      <c r="C8" s="2">
        <v>401</v>
      </c>
      <c r="D8" s="1" t="s">
        <v>399</v>
      </c>
      <c r="E8" s="4">
        <v>16915591000</v>
      </c>
      <c r="F8" s="4">
        <v>17309306000</v>
      </c>
      <c r="G8" s="4">
        <v>27864000</v>
      </c>
      <c r="H8" s="4">
        <v>45559000</v>
      </c>
      <c r="I8" s="4">
        <v>579285000</v>
      </c>
      <c r="J8" s="4">
        <v>605765000</v>
      </c>
      <c r="K8" s="4">
        <v>0</v>
      </c>
      <c r="L8" s="4">
        <v>0</v>
      </c>
      <c r="M8" s="4">
        <v>0</v>
      </c>
      <c r="N8" s="4">
        <v>0</v>
      </c>
      <c r="O8" s="4">
        <v>17522740000</v>
      </c>
      <c r="P8" s="4">
        <v>17960630000</v>
      </c>
    </row>
    <row r="9" spans="2:16" ht="51.75" customHeight="1">
      <c r="B9" s="693"/>
      <c r="C9" s="2">
        <v>402</v>
      </c>
      <c r="D9" s="14" t="s">
        <v>361</v>
      </c>
      <c r="E9" s="4">
        <v>6561320000</v>
      </c>
      <c r="F9" s="4">
        <v>6723481000</v>
      </c>
      <c r="G9" s="4">
        <v>12437000</v>
      </c>
      <c r="H9" s="4">
        <v>17142000</v>
      </c>
      <c r="I9" s="4">
        <v>299604000</v>
      </c>
      <c r="J9" s="4">
        <v>310862000</v>
      </c>
      <c r="K9" s="4">
        <v>0</v>
      </c>
      <c r="L9" s="4">
        <v>0</v>
      </c>
      <c r="M9" s="4">
        <v>0</v>
      </c>
      <c r="N9" s="4">
        <v>0</v>
      </c>
      <c r="O9" s="4">
        <v>6873361000</v>
      </c>
      <c r="P9" s="4">
        <v>7051485000</v>
      </c>
    </row>
    <row r="10" spans="2:16">
      <c r="B10" s="694"/>
      <c r="C10" s="2">
        <v>404</v>
      </c>
      <c r="D10" s="1" t="s">
        <v>392</v>
      </c>
      <c r="E10" s="4">
        <v>54304000</v>
      </c>
      <c r="F10" s="4">
        <v>68873000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54304000</v>
      </c>
      <c r="P10" s="4">
        <v>68873000</v>
      </c>
    </row>
    <row r="11" spans="2:16" ht="48" customHeight="1">
      <c r="B11" s="692">
        <v>41</v>
      </c>
      <c r="C11" s="1"/>
      <c r="D11" s="15" t="s">
        <v>393</v>
      </c>
      <c r="E11" s="18">
        <f>SUM(E12:E13)</f>
        <v>150000000</v>
      </c>
      <c r="F11" s="18">
        <f>SUM(F12:F13)</f>
        <v>821324000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f>SUM(O12:O13)</f>
        <v>150000000</v>
      </c>
      <c r="P11" s="18">
        <f>SUM(P12:P13)</f>
        <v>821324000</v>
      </c>
    </row>
    <row r="12" spans="2:16" ht="63.75" customHeight="1">
      <c r="B12" s="693"/>
      <c r="C12" s="2">
        <v>412</v>
      </c>
      <c r="D12" s="14" t="s">
        <v>420</v>
      </c>
      <c r="E12" s="4">
        <v>100000000</v>
      </c>
      <c r="F12" s="4">
        <v>180000000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100000000</v>
      </c>
      <c r="P12" s="4">
        <v>180000000</v>
      </c>
    </row>
    <row r="13" spans="2:16" ht="65.25" customHeight="1">
      <c r="B13" s="694"/>
      <c r="C13" s="2">
        <v>413</v>
      </c>
      <c r="D13" s="14" t="s">
        <v>421</v>
      </c>
      <c r="E13" s="4">
        <v>50000000</v>
      </c>
      <c r="F13" s="4">
        <v>641324000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50000000</v>
      </c>
      <c r="P13" s="4">
        <v>641324000</v>
      </c>
    </row>
    <row r="14" spans="2:16">
      <c r="B14" s="692">
        <v>42</v>
      </c>
      <c r="D14" s="15" t="s">
        <v>394</v>
      </c>
      <c r="E14" s="18">
        <f t="shared" ref="E14:P14" si="1">SUM(E15:E21)</f>
        <v>32436998000</v>
      </c>
      <c r="F14" s="18">
        <f t="shared" si="1"/>
        <v>32579224000</v>
      </c>
      <c r="G14" s="18">
        <f t="shared" si="1"/>
        <v>2205348000</v>
      </c>
      <c r="H14" s="18">
        <f t="shared" si="1"/>
        <v>2228917000</v>
      </c>
      <c r="I14" s="18">
        <f t="shared" si="1"/>
        <v>3354132000</v>
      </c>
      <c r="J14" s="18">
        <f t="shared" si="1"/>
        <v>3398937000</v>
      </c>
      <c r="K14" s="18">
        <f t="shared" si="1"/>
        <v>157426000</v>
      </c>
      <c r="L14" s="18">
        <f t="shared" si="1"/>
        <v>200958000</v>
      </c>
      <c r="M14" s="18">
        <f t="shared" si="1"/>
        <v>1723670000</v>
      </c>
      <c r="N14" s="25">
        <f t="shared" si="1"/>
        <v>1817885000</v>
      </c>
      <c r="O14" s="18">
        <f t="shared" si="1"/>
        <v>39877574000</v>
      </c>
      <c r="P14" s="18">
        <f t="shared" si="1"/>
        <v>40225921000</v>
      </c>
    </row>
    <row r="15" spans="2:16" ht="38.25" customHeight="1">
      <c r="B15" s="693"/>
      <c r="C15" s="2">
        <v>420</v>
      </c>
      <c r="D15" s="14" t="s">
        <v>400</v>
      </c>
      <c r="E15" s="4">
        <v>468509000</v>
      </c>
      <c r="F15" s="4">
        <v>514542000</v>
      </c>
      <c r="G15" s="4">
        <v>113879000</v>
      </c>
      <c r="H15" s="4">
        <v>114809000</v>
      </c>
      <c r="I15" s="4">
        <v>163817000</v>
      </c>
      <c r="J15" s="4">
        <v>171157000</v>
      </c>
      <c r="K15" s="4">
        <v>2174000</v>
      </c>
      <c r="L15" s="4">
        <v>1954000</v>
      </c>
      <c r="M15" s="4">
        <v>100799000</v>
      </c>
      <c r="N15" s="4">
        <v>94988000</v>
      </c>
      <c r="O15" s="4">
        <v>849178000</v>
      </c>
      <c r="P15" s="4">
        <v>897450000</v>
      </c>
    </row>
    <row r="16" spans="2:16" ht="61.5" customHeight="1">
      <c r="B16" s="693"/>
      <c r="C16" s="2">
        <v>421</v>
      </c>
      <c r="D16" s="14" t="s">
        <v>401</v>
      </c>
      <c r="E16" s="4">
        <v>3042562000</v>
      </c>
      <c r="F16" s="4">
        <v>2999475000</v>
      </c>
      <c r="G16" s="4">
        <v>484044000</v>
      </c>
      <c r="H16" s="4">
        <v>590107000</v>
      </c>
      <c r="I16" s="4">
        <v>620497000</v>
      </c>
      <c r="J16" s="4">
        <v>655179000</v>
      </c>
      <c r="K16" s="4">
        <v>6935000</v>
      </c>
      <c r="L16" s="4">
        <v>6511000</v>
      </c>
      <c r="M16" s="4">
        <v>25827000</v>
      </c>
      <c r="N16" s="4">
        <v>26561000</v>
      </c>
      <c r="O16" s="4">
        <v>4179865000</v>
      </c>
      <c r="P16" s="4">
        <v>4277833000</v>
      </c>
    </row>
    <row r="17" spans="2:17" ht="34.5" customHeight="1">
      <c r="B17" s="693"/>
      <c r="C17" s="2">
        <v>423</v>
      </c>
      <c r="D17" s="14" t="s">
        <v>402</v>
      </c>
      <c r="E17" s="4">
        <v>2359289000</v>
      </c>
      <c r="F17" s="4">
        <v>2463606000</v>
      </c>
      <c r="G17" s="4">
        <v>650315000</v>
      </c>
      <c r="H17" s="4">
        <v>562948000</v>
      </c>
      <c r="I17" s="4">
        <v>459706000</v>
      </c>
      <c r="J17" s="4">
        <v>492544000</v>
      </c>
      <c r="K17" s="4">
        <v>2261000</v>
      </c>
      <c r="L17" s="4">
        <v>2248000</v>
      </c>
      <c r="M17" s="4">
        <v>87334000</v>
      </c>
      <c r="N17" s="4">
        <v>86845000</v>
      </c>
      <c r="O17" s="4">
        <v>3558905000</v>
      </c>
      <c r="P17" s="4">
        <v>3608191000</v>
      </c>
    </row>
    <row r="18" spans="2:17" ht="35.25" customHeight="1">
      <c r="B18" s="693"/>
      <c r="C18" s="2">
        <v>424</v>
      </c>
      <c r="D18" s="14" t="s">
        <v>403</v>
      </c>
      <c r="E18" s="4">
        <v>906068000</v>
      </c>
      <c r="F18" s="4">
        <v>892690000</v>
      </c>
      <c r="G18" s="4">
        <v>413619000</v>
      </c>
      <c r="H18" s="4">
        <v>414108000</v>
      </c>
      <c r="I18" s="4">
        <v>244563000</v>
      </c>
      <c r="J18" s="4">
        <v>232383000</v>
      </c>
      <c r="K18" s="4">
        <v>4885000</v>
      </c>
      <c r="L18" s="4">
        <v>7056000</v>
      </c>
      <c r="M18" s="4">
        <v>17497000</v>
      </c>
      <c r="N18" s="4">
        <v>22318000</v>
      </c>
      <c r="O18" s="4">
        <v>1586632000</v>
      </c>
      <c r="P18" s="4">
        <v>1568555000</v>
      </c>
    </row>
    <row r="19" spans="2:17" ht="18" customHeight="1">
      <c r="B19" s="693"/>
      <c r="C19" s="2">
        <v>425</v>
      </c>
      <c r="D19" s="14" t="s">
        <v>404</v>
      </c>
      <c r="E19" s="4">
        <v>24412432000</v>
      </c>
      <c r="F19" s="4">
        <v>24443678000</v>
      </c>
      <c r="G19" s="4">
        <v>422519000</v>
      </c>
      <c r="H19" s="4">
        <v>420211000</v>
      </c>
      <c r="I19" s="4">
        <v>1619153000</v>
      </c>
      <c r="J19" s="4">
        <v>1532734000</v>
      </c>
      <c r="K19" s="4">
        <v>124366000</v>
      </c>
      <c r="L19" s="4">
        <v>166725000</v>
      </c>
      <c r="M19" s="4">
        <v>1085692000</v>
      </c>
      <c r="N19" s="4">
        <v>1138168000</v>
      </c>
      <c r="O19" s="4">
        <v>27664162000</v>
      </c>
      <c r="P19" s="26">
        <v>27701516000</v>
      </c>
    </row>
    <row r="20" spans="2:17" ht="30">
      <c r="B20" s="693"/>
      <c r="C20" s="2">
        <v>426</v>
      </c>
      <c r="D20" s="14" t="s">
        <v>405</v>
      </c>
      <c r="E20" s="4">
        <v>1224968000</v>
      </c>
      <c r="F20" s="4">
        <v>1242807000</v>
      </c>
      <c r="G20" s="4">
        <v>108172000</v>
      </c>
      <c r="H20" s="4">
        <v>113934000</v>
      </c>
      <c r="I20" s="4">
        <v>208896000</v>
      </c>
      <c r="J20" s="4">
        <v>280440000</v>
      </c>
      <c r="K20" s="4">
        <v>10805000</v>
      </c>
      <c r="L20" s="4">
        <v>10464000</v>
      </c>
      <c r="M20" s="4">
        <v>403021000</v>
      </c>
      <c r="N20" s="4">
        <v>441305000</v>
      </c>
      <c r="O20" s="4">
        <v>1955862000</v>
      </c>
      <c r="P20" s="4">
        <v>2088950000</v>
      </c>
    </row>
    <row r="21" spans="2:17" ht="36" customHeight="1">
      <c r="B21" s="694"/>
      <c r="C21" s="2">
        <v>427</v>
      </c>
      <c r="D21" s="14" t="s">
        <v>406</v>
      </c>
      <c r="E21" s="4">
        <v>23170000</v>
      </c>
      <c r="F21" s="4">
        <v>22426000</v>
      </c>
      <c r="G21" s="4">
        <v>12800000</v>
      </c>
      <c r="H21" s="4">
        <v>12800000</v>
      </c>
      <c r="I21" s="4">
        <v>37500000</v>
      </c>
      <c r="J21" s="4">
        <v>34500000</v>
      </c>
      <c r="K21" s="4">
        <v>6000000</v>
      </c>
      <c r="L21" s="4">
        <v>6000000</v>
      </c>
      <c r="M21" s="4">
        <v>3500000</v>
      </c>
      <c r="N21" s="4">
        <v>7700000</v>
      </c>
      <c r="O21" s="4">
        <v>82970000</v>
      </c>
      <c r="P21" s="4">
        <v>83426000</v>
      </c>
    </row>
    <row r="22" spans="2:17" ht="78" customHeight="1">
      <c r="B22" s="692">
        <v>44</v>
      </c>
      <c r="C22" s="2"/>
      <c r="D22" s="15" t="s">
        <v>422</v>
      </c>
      <c r="E22" s="18">
        <f>SUM(E23:E25)</f>
        <v>16278175000</v>
      </c>
      <c r="F22" s="18">
        <f>SUM(F23:F25)</f>
        <v>16343175000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f>SUM(O23:O25)</f>
        <v>16278175000</v>
      </c>
      <c r="P22" s="18">
        <f>SUM(P23:P25)</f>
        <v>16343175000</v>
      </c>
    </row>
    <row r="23" spans="2:17" ht="17.25" customHeight="1">
      <c r="B23" s="693"/>
      <c r="C23" s="2">
        <v>441</v>
      </c>
      <c r="D23" s="1" t="s">
        <v>407</v>
      </c>
      <c r="E23" s="27">
        <v>1733000000</v>
      </c>
      <c r="F23" s="27">
        <v>1733000000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1733000000</v>
      </c>
      <c r="P23" s="27">
        <v>1733000000</v>
      </c>
    </row>
    <row r="24" spans="2:17" ht="16.5" customHeight="1">
      <c r="B24" s="693"/>
      <c r="C24" s="2">
        <v>442</v>
      </c>
      <c r="D24" s="1" t="s">
        <v>408</v>
      </c>
      <c r="E24" s="27">
        <v>295916000</v>
      </c>
      <c r="F24" s="27">
        <v>308916000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295916000</v>
      </c>
      <c r="P24" s="27">
        <v>308916000</v>
      </c>
    </row>
    <row r="25" spans="2:17" ht="17.25" customHeight="1">
      <c r="B25" s="694"/>
      <c r="C25" s="2">
        <v>443</v>
      </c>
      <c r="D25" s="1" t="s">
        <v>409</v>
      </c>
      <c r="E25" s="28">
        <v>14249259000</v>
      </c>
      <c r="F25" s="28">
        <v>14301259000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14249259000</v>
      </c>
      <c r="P25" s="28">
        <v>14301259000</v>
      </c>
      <c r="Q25" s="29"/>
    </row>
    <row r="26" spans="2:17">
      <c r="B26" s="692">
        <v>45</v>
      </c>
      <c r="C26" s="2"/>
      <c r="D26" s="12" t="s">
        <v>395</v>
      </c>
      <c r="E26" s="18">
        <f>SUM(E27:E29)</f>
        <v>5971840000</v>
      </c>
      <c r="F26" s="18">
        <f>SUM(F27:F29)</f>
        <v>6445670000</v>
      </c>
      <c r="G26" s="18">
        <v>0</v>
      </c>
      <c r="H26" s="18">
        <v>0</v>
      </c>
      <c r="I26" s="18">
        <f>SUM(I27:I29)</f>
        <v>9560000</v>
      </c>
      <c r="J26" s="18">
        <f>SUM(J27:J29)</f>
        <v>5960000</v>
      </c>
      <c r="K26" s="18">
        <v>0</v>
      </c>
      <c r="L26" s="18">
        <v>0</v>
      </c>
      <c r="M26" s="18">
        <v>0</v>
      </c>
      <c r="N26" s="18">
        <v>0</v>
      </c>
      <c r="O26" s="18">
        <f>SUM(O27:O29)</f>
        <v>5981400000</v>
      </c>
      <c r="P26" s="18">
        <f>SUM(P27:P29)</f>
        <v>6451630000</v>
      </c>
    </row>
    <row r="27" spans="2:17" ht="50.25" customHeight="1">
      <c r="B27" s="693"/>
      <c r="C27" s="2">
        <v>451</v>
      </c>
      <c r="D27" s="14" t="s">
        <v>410</v>
      </c>
      <c r="E27" s="28">
        <v>3573840000</v>
      </c>
      <c r="F27" s="28">
        <v>3798910000</v>
      </c>
      <c r="G27" s="28">
        <v>0</v>
      </c>
      <c r="H27" s="28">
        <v>0</v>
      </c>
      <c r="I27" s="28">
        <v>7210000</v>
      </c>
      <c r="J27" s="28">
        <v>3610000</v>
      </c>
      <c r="K27" s="28">
        <v>0</v>
      </c>
      <c r="L27" s="28">
        <v>0</v>
      </c>
      <c r="M27" s="28">
        <v>0</v>
      </c>
      <c r="N27" s="28">
        <v>0</v>
      </c>
      <c r="O27" s="28">
        <v>3581050000</v>
      </c>
      <c r="P27" s="28">
        <v>3802520000</v>
      </c>
    </row>
    <row r="28" spans="2:17" ht="48" customHeight="1">
      <c r="B28" s="693"/>
      <c r="C28" s="2">
        <v>452</v>
      </c>
      <c r="D28" s="14" t="s">
        <v>411</v>
      </c>
      <c r="E28" s="28">
        <v>2398000000</v>
      </c>
      <c r="F28" s="28">
        <v>2646760000</v>
      </c>
      <c r="G28" s="28">
        <v>0</v>
      </c>
      <c r="H28" s="28">
        <v>0</v>
      </c>
      <c r="I28" s="28">
        <v>1800000</v>
      </c>
      <c r="J28" s="28">
        <v>1800000</v>
      </c>
      <c r="K28" s="28">
        <v>0</v>
      </c>
      <c r="L28" s="28">
        <v>0</v>
      </c>
      <c r="M28" s="28">
        <v>0</v>
      </c>
      <c r="N28" s="28">
        <v>0</v>
      </c>
      <c r="O28" s="28">
        <v>2399800000</v>
      </c>
      <c r="P28" s="28">
        <v>2648560000</v>
      </c>
    </row>
    <row r="29" spans="2:17" ht="51" customHeight="1">
      <c r="B29" s="694"/>
      <c r="C29" s="2">
        <v>453</v>
      </c>
      <c r="D29" s="14" t="s">
        <v>412</v>
      </c>
      <c r="E29" s="28">
        <v>0</v>
      </c>
      <c r="F29" s="28">
        <v>0</v>
      </c>
      <c r="G29" s="28">
        <v>0</v>
      </c>
      <c r="H29" s="28">
        <v>0</v>
      </c>
      <c r="I29" s="28">
        <v>550000</v>
      </c>
      <c r="J29" s="28">
        <v>550000</v>
      </c>
      <c r="K29" s="28">
        <v>0</v>
      </c>
      <c r="L29" s="28">
        <v>0</v>
      </c>
      <c r="M29" s="28">
        <v>0</v>
      </c>
      <c r="N29" s="28">
        <v>0</v>
      </c>
      <c r="O29" s="28">
        <v>550000</v>
      </c>
      <c r="P29" s="28">
        <v>550000</v>
      </c>
    </row>
    <row r="30" spans="2:17" ht="32.25" customHeight="1">
      <c r="B30" s="692">
        <v>46</v>
      </c>
      <c r="C30" s="1"/>
      <c r="D30" s="15" t="s">
        <v>396</v>
      </c>
      <c r="E30" s="18">
        <f t="shared" ref="E30:P30" si="2">SUM(E31:E35)</f>
        <v>11423584000</v>
      </c>
      <c r="F30" s="18">
        <f t="shared" si="2"/>
        <v>12150817000</v>
      </c>
      <c r="G30" s="18">
        <f t="shared" si="2"/>
        <v>211843000</v>
      </c>
      <c r="H30" s="18">
        <f t="shared" si="2"/>
        <v>332497000</v>
      </c>
      <c r="I30" s="18">
        <f t="shared" si="2"/>
        <v>491758000</v>
      </c>
      <c r="J30" s="18">
        <f t="shared" si="2"/>
        <v>844622000</v>
      </c>
      <c r="K30" s="18">
        <f t="shared" si="2"/>
        <v>104000000</v>
      </c>
      <c r="L30" s="18">
        <f t="shared" si="2"/>
        <v>114375000</v>
      </c>
      <c r="M30" s="18">
        <f t="shared" si="2"/>
        <v>303509000</v>
      </c>
      <c r="N30" s="18">
        <f t="shared" si="2"/>
        <v>585067000</v>
      </c>
      <c r="O30" s="18">
        <f t="shared" si="2"/>
        <v>12534694000</v>
      </c>
      <c r="P30" s="18">
        <f t="shared" si="2"/>
        <v>14027378000</v>
      </c>
    </row>
    <row r="31" spans="2:17" ht="39" customHeight="1">
      <c r="B31" s="693"/>
      <c r="C31" s="2">
        <v>461</v>
      </c>
      <c r="D31" s="14" t="s">
        <v>413</v>
      </c>
      <c r="E31" s="28">
        <v>300000000</v>
      </c>
      <c r="F31" s="28">
        <v>425000000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300000000</v>
      </c>
      <c r="P31" s="28">
        <v>425000000</v>
      </c>
    </row>
    <row r="32" spans="2:17" ht="45" customHeight="1">
      <c r="B32" s="693"/>
      <c r="C32" s="2">
        <v>462</v>
      </c>
      <c r="D32" s="14" t="s">
        <v>414</v>
      </c>
      <c r="E32" s="28">
        <v>100000000</v>
      </c>
      <c r="F32" s="28">
        <v>96300000</v>
      </c>
      <c r="G32" s="28">
        <v>50000000</v>
      </c>
      <c r="H32" s="28">
        <v>50000000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150000000</v>
      </c>
      <c r="P32" s="28">
        <v>146300000</v>
      </c>
    </row>
    <row r="33" spans="2:16" ht="47.25" customHeight="1">
      <c r="B33" s="693"/>
      <c r="C33" s="2">
        <v>463</v>
      </c>
      <c r="D33" s="14" t="s">
        <v>415</v>
      </c>
      <c r="E33" s="28">
        <v>253707000</v>
      </c>
      <c r="F33" s="28">
        <v>316007000</v>
      </c>
      <c r="G33" s="28">
        <v>23500000</v>
      </c>
      <c r="H33" s="28">
        <v>23500000</v>
      </c>
      <c r="I33" s="28">
        <v>0</v>
      </c>
      <c r="J33" s="28">
        <v>0</v>
      </c>
      <c r="K33" s="28">
        <v>0</v>
      </c>
      <c r="L33" s="28">
        <v>0</v>
      </c>
      <c r="M33" s="28">
        <v>2500000</v>
      </c>
      <c r="N33" s="28">
        <v>2500000</v>
      </c>
      <c r="O33" s="28">
        <v>279707000</v>
      </c>
      <c r="P33" s="28">
        <v>342007000</v>
      </c>
    </row>
    <row r="34" spans="2:16">
      <c r="B34" s="693"/>
      <c r="C34" s="2">
        <v>464</v>
      </c>
      <c r="D34" s="1" t="s">
        <v>423</v>
      </c>
      <c r="E34" s="28">
        <v>10562527000</v>
      </c>
      <c r="F34" s="28">
        <v>10927805000</v>
      </c>
      <c r="G34" s="28">
        <v>138243000</v>
      </c>
      <c r="H34" s="28">
        <v>139948000</v>
      </c>
      <c r="I34" s="28">
        <v>491758000</v>
      </c>
      <c r="J34" s="28">
        <v>736438000</v>
      </c>
      <c r="K34" s="28">
        <v>104000000</v>
      </c>
      <c r="L34" s="28">
        <v>114375000</v>
      </c>
      <c r="M34" s="28">
        <v>301009000</v>
      </c>
      <c r="N34" s="28">
        <v>582567000</v>
      </c>
      <c r="O34" s="28">
        <v>11597537000</v>
      </c>
      <c r="P34" s="28">
        <v>12501133000</v>
      </c>
    </row>
    <row r="35" spans="2:16" ht="34.5" customHeight="1">
      <c r="B35" s="694"/>
      <c r="C35" s="2">
        <v>465</v>
      </c>
      <c r="D35" s="14" t="s">
        <v>424</v>
      </c>
      <c r="E35" s="28">
        <v>207350000</v>
      </c>
      <c r="F35" s="28">
        <v>385705000</v>
      </c>
      <c r="G35" s="28">
        <v>100000</v>
      </c>
      <c r="H35" s="28">
        <v>119049000</v>
      </c>
      <c r="I35" s="28">
        <v>0</v>
      </c>
      <c r="J35" s="28">
        <v>108184000</v>
      </c>
      <c r="K35" s="28">
        <v>0</v>
      </c>
      <c r="L35" s="28">
        <v>0</v>
      </c>
      <c r="M35" s="28">
        <v>0</v>
      </c>
      <c r="N35" s="28">
        <v>0</v>
      </c>
      <c r="O35" s="28">
        <v>207450000</v>
      </c>
      <c r="P35" s="28">
        <v>612938000</v>
      </c>
    </row>
    <row r="36" spans="2:16" ht="30">
      <c r="B36" s="692">
        <v>47</v>
      </c>
      <c r="C36" s="2"/>
      <c r="D36" s="15" t="s">
        <v>425</v>
      </c>
      <c r="E36" s="18">
        <f>SUM(E37:E40)</f>
        <v>61198202000</v>
      </c>
      <c r="F36" s="18">
        <f>SUM(F37:F40)</f>
        <v>61719938000</v>
      </c>
      <c r="G36" s="18">
        <v>0</v>
      </c>
      <c r="H36" s="18">
        <v>0</v>
      </c>
      <c r="I36" s="18">
        <f>SUM(I37:I40)</f>
        <v>3165000</v>
      </c>
      <c r="J36" s="18">
        <f>SUM(J37:J40)</f>
        <v>3165000</v>
      </c>
      <c r="K36" s="18">
        <f>SUM(K37:K40)</f>
        <v>94000000</v>
      </c>
      <c r="L36" s="18">
        <f>SUM(L37:L40)</f>
        <v>75200000</v>
      </c>
      <c r="M36" s="18">
        <v>0</v>
      </c>
      <c r="N36" s="18">
        <v>0</v>
      </c>
      <c r="O36" s="18">
        <f>SUM(O37:O40)</f>
        <v>61295367000</v>
      </c>
      <c r="P36" s="18">
        <f>SUM(P37:P40)</f>
        <v>61798303000</v>
      </c>
    </row>
    <row r="37" spans="2:16" ht="30">
      <c r="B37" s="693"/>
      <c r="C37" s="2">
        <v>471</v>
      </c>
      <c r="D37" s="14" t="s">
        <v>426</v>
      </c>
      <c r="E37" s="28">
        <v>6851202000</v>
      </c>
      <c r="F37" s="28">
        <v>7179202000</v>
      </c>
      <c r="G37" s="28">
        <v>0</v>
      </c>
      <c r="H37" s="28">
        <v>0</v>
      </c>
      <c r="I37" s="28">
        <v>3165000</v>
      </c>
      <c r="J37" s="28">
        <v>3165000</v>
      </c>
      <c r="K37" s="28">
        <v>76000000</v>
      </c>
      <c r="L37" s="28">
        <v>60800000</v>
      </c>
      <c r="M37" s="28">
        <v>0</v>
      </c>
      <c r="N37" s="28">
        <v>0</v>
      </c>
      <c r="O37" s="28">
        <v>6930367000</v>
      </c>
      <c r="P37" s="28">
        <v>7243167000</v>
      </c>
    </row>
    <row r="38" spans="2:16" ht="45">
      <c r="B38" s="693"/>
      <c r="C38" s="2">
        <v>472</v>
      </c>
      <c r="D38" s="14" t="s">
        <v>427</v>
      </c>
      <c r="E38" s="28">
        <v>50272000000</v>
      </c>
      <c r="F38" s="28">
        <v>50387000000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50272000000</v>
      </c>
      <c r="P38" s="28">
        <v>50387000000</v>
      </c>
    </row>
    <row r="39" spans="2:16" ht="61.5" customHeight="1">
      <c r="B39" s="693"/>
      <c r="C39" s="2">
        <v>473</v>
      </c>
      <c r="D39" s="14" t="s">
        <v>428</v>
      </c>
      <c r="E39" s="28">
        <v>1925000000</v>
      </c>
      <c r="F39" s="28">
        <v>1799000000</v>
      </c>
      <c r="G39" s="28">
        <v>0</v>
      </c>
      <c r="H39" s="28">
        <v>0</v>
      </c>
      <c r="I39" s="28">
        <v>0</v>
      </c>
      <c r="J39" s="28">
        <v>0</v>
      </c>
      <c r="K39" s="28">
        <v>18000000</v>
      </c>
      <c r="L39" s="28">
        <v>14400000</v>
      </c>
      <c r="M39" s="28">
        <v>0</v>
      </c>
      <c r="N39" s="28">
        <v>0</v>
      </c>
      <c r="O39" s="28">
        <v>1943000000</v>
      </c>
      <c r="P39" s="28">
        <v>1813400000</v>
      </c>
    </row>
    <row r="40" spans="2:16" ht="81" customHeight="1">
      <c r="B40" s="694"/>
      <c r="C40" s="2">
        <v>474</v>
      </c>
      <c r="D40" s="14" t="s">
        <v>429</v>
      </c>
      <c r="E40" s="28">
        <v>2150000000</v>
      </c>
      <c r="F40" s="28">
        <v>2354736000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2150000000</v>
      </c>
      <c r="P40" s="28">
        <v>2354736000</v>
      </c>
    </row>
    <row r="41" spans="2:16" ht="30">
      <c r="B41" s="692">
        <v>48</v>
      </c>
      <c r="C41" s="1"/>
      <c r="D41" s="15" t="s">
        <v>430</v>
      </c>
      <c r="E41" s="18">
        <f t="shared" ref="E41:P41" si="3">SUM(E42:E50)</f>
        <v>11641721000</v>
      </c>
      <c r="F41" s="18">
        <f t="shared" si="3"/>
        <v>12316660000</v>
      </c>
      <c r="G41" s="18">
        <f t="shared" si="3"/>
        <v>684682000</v>
      </c>
      <c r="H41" s="18">
        <f t="shared" si="3"/>
        <v>696700000</v>
      </c>
      <c r="I41" s="18">
        <f t="shared" si="3"/>
        <v>1721155000</v>
      </c>
      <c r="J41" s="18">
        <f t="shared" si="3"/>
        <v>1743689000</v>
      </c>
      <c r="K41" s="18">
        <f t="shared" si="3"/>
        <v>5609988000</v>
      </c>
      <c r="L41" s="18">
        <f t="shared" si="3"/>
        <v>5677673000</v>
      </c>
      <c r="M41" s="18">
        <f t="shared" si="3"/>
        <v>1550990000</v>
      </c>
      <c r="N41" s="18">
        <f t="shared" si="3"/>
        <v>1799301000</v>
      </c>
      <c r="O41" s="18">
        <f t="shared" si="3"/>
        <v>21208536000</v>
      </c>
      <c r="P41" s="18">
        <f t="shared" si="3"/>
        <v>22234023000</v>
      </c>
    </row>
    <row r="42" spans="2:16" ht="30">
      <c r="B42" s="693"/>
      <c r="C42" s="2">
        <v>480</v>
      </c>
      <c r="D42" s="14" t="s">
        <v>431</v>
      </c>
      <c r="E42" s="28">
        <v>2355793000</v>
      </c>
      <c r="F42" s="28">
        <v>2374952000</v>
      </c>
      <c r="G42" s="28">
        <v>267743000</v>
      </c>
      <c r="H42" s="28">
        <v>267412000</v>
      </c>
      <c r="I42" s="28">
        <v>325425000</v>
      </c>
      <c r="J42" s="28">
        <v>236177000</v>
      </c>
      <c r="K42" s="28">
        <v>66373000</v>
      </c>
      <c r="L42" s="28">
        <v>67719000</v>
      </c>
      <c r="M42" s="28">
        <v>289434000</v>
      </c>
      <c r="N42" s="28">
        <v>446548000</v>
      </c>
      <c r="O42" s="28">
        <v>3304768000</v>
      </c>
      <c r="P42" s="28">
        <v>3392808000</v>
      </c>
    </row>
    <row r="43" spans="2:16">
      <c r="B43" s="693"/>
      <c r="C43" s="2">
        <v>481</v>
      </c>
      <c r="D43" s="1" t="s">
        <v>432</v>
      </c>
      <c r="E43" s="28">
        <v>676509000</v>
      </c>
      <c r="F43" s="28">
        <v>918115000</v>
      </c>
      <c r="G43" s="28">
        <v>131200000</v>
      </c>
      <c r="H43" s="28">
        <v>131115000</v>
      </c>
      <c r="I43" s="28">
        <v>104210000</v>
      </c>
      <c r="J43" s="28">
        <v>112710000</v>
      </c>
      <c r="K43" s="28">
        <v>319563000</v>
      </c>
      <c r="L43" s="28">
        <v>210154000</v>
      </c>
      <c r="M43" s="28">
        <v>35242000</v>
      </c>
      <c r="N43" s="28">
        <v>18081000</v>
      </c>
      <c r="O43" s="28">
        <v>1266724000</v>
      </c>
      <c r="P43" s="28">
        <v>1390175000</v>
      </c>
    </row>
    <row r="44" spans="2:16" ht="30">
      <c r="B44" s="693"/>
      <c r="C44" s="2">
        <v>482</v>
      </c>
      <c r="D44" s="14" t="s">
        <v>433</v>
      </c>
      <c r="E44" s="28">
        <v>5207780000</v>
      </c>
      <c r="F44" s="28">
        <v>5559429000</v>
      </c>
      <c r="G44" s="28">
        <v>181444000</v>
      </c>
      <c r="H44" s="28">
        <v>180203000</v>
      </c>
      <c r="I44" s="28">
        <v>230200000</v>
      </c>
      <c r="J44" s="28">
        <v>225310000</v>
      </c>
      <c r="K44" s="28">
        <v>3207005000</v>
      </c>
      <c r="L44" s="28">
        <v>3624284000</v>
      </c>
      <c r="M44" s="28">
        <v>1118601000</v>
      </c>
      <c r="N44" s="28">
        <v>1190877000</v>
      </c>
      <c r="O44" s="28">
        <v>9945030000</v>
      </c>
      <c r="P44" s="28">
        <v>10780103000</v>
      </c>
    </row>
    <row r="45" spans="2:16">
      <c r="B45" s="693"/>
      <c r="C45" s="2">
        <v>483</v>
      </c>
      <c r="D45" s="1" t="s">
        <v>434</v>
      </c>
      <c r="E45" s="28">
        <v>49980000</v>
      </c>
      <c r="F45" s="28">
        <v>57116000</v>
      </c>
      <c r="G45" s="28">
        <v>6100000</v>
      </c>
      <c r="H45" s="28">
        <v>5900000</v>
      </c>
      <c r="I45" s="28">
        <v>38920000</v>
      </c>
      <c r="J45" s="28">
        <v>37207000</v>
      </c>
      <c r="K45" s="28">
        <v>0</v>
      </c>
      <c r="L45" s="28">
        <v>8086000</v>
      </c>
      <c r="M45" s="28">
        <v>16845000</v>
      </c>
      <c r="N45" s="28">
        <v>17565000</v>
      </c>
      <c r="O45" s="28">
        <v>111845000</v>
      </c>
      <c r="P45" s="28">
        <v>125874000</v>
      </c>
    </row>
    <row r="46" spans="2:16" ht="32.25" customHeight="1">
      <c r="B46" s="693"/>
      <c r="C46" s="2">
        <v>484</v>
      </c>
      <c r="D46" s="14" t="s">
        <v>435</v>
      </c>
      <c r="E46" s="28">
        <v>0</v>
      </c>
      <c r="F46" s="28">
        <v>0</v>
      </c>
      <c r="G46" s="28">
        <v>0</v>
      </c>
      <c r="H46" s="28">
        <v>0</v>
      </c>
      <c r="I46" s="28">
        <v>943350000</v>
      </c>
      <c r="J46" s="28">
        <v>1053350000</v>
      </c>
      <c r="K46" s="28">
        <v>0</v>
      </c>
      <c r="L46" s="28">
        <v>0</v>
      </c>
      <c r="M46" s="28">
        <v>0</v>
      </c>
      <c r="N46" s="28">
        <v>0</v>
      </c>
      <c r="O46" s="28">
        <v>943350000</v>
      </c>
      <c r="P46" s="28">
        <v>1053350000</v>
      </c>
    </row>
    <row r="47" spans="2:16" ht="48.75" customHeight="1">
      <c r="B47" s="693"/>
      <c r="C47" s="2">
        <v>485</v>
      </c>
      <c r="D47" s="14" t="s">
        <v>436</v>
      </c>
      <c r="E47" s="28">
        <v>473374000</v>
      </c>
      <c r="F47" s="28">
        <v>529387000</v>
      </c>
      <c r="G47" s="28">
        <v>72695000</v>
      </c>
      <c r="H47" s="28">
        <v>86370000</v>
      </c>
      <c r="I47" s="28">
        <v>56100000</v>
      </c>
      <c r="J47" s="28">
        <v>55790000</v>
      </c>
      <c r="K47" s="28">
        <v>646540000</v>
      </c>
      <c r="L47" s="28">
        <v>642916000</v>
      </c>
      <c r="M47" s="28">
        <v>25868000</v>
      </c>
      <c r="N47" s="28">
        <v>57191000</v>
      </c>
      <c r="O47" s="28">
        <v>1274577000</v>
      </c>
      <c r="P47" s="28">
        <v>1371654000</v>
      </c>
    </row>
    <row r="48" spans="2:16">
      <c r="B48" s="693"/>
      <c r="C48" s="2">
        <v>486</v>
      </c>
      <c r="D48" s="1" t="s">
        <v>437</v>
      </c>
      <c r="E48" s="28">
        <v>130899000</v>
      </c>
      <c r="F48" s="28">
        <v>133175000</v>
      </c>
      <c r="G48" s="28">
        <v>23500000</v>
      </c>
      <c r="H48" s="28">
        <v>23700000</v>
      </c>
      <c r="I48" s="28">
        <v>22950000</v>
      </c>
      <c r="J48" s="28">
        <v>23145000</v>
      </c>
      <c r="K48" s="28">
        <v>1000000</v>
      </c>
      <c r="L48" s="28">
        <v>1000000</v>
      </c>
      <c r="M48" s="28">
        <v>0</v>
      </c>
      <c r="N48" s="28">
        <v>4039000</v>
      </c>
      <c r="O48" s="28">
        <v>178349000</v>
      </c>
      <c r="P48" s="28">
        <v>185059000</v>
      </c>
    </row>
    <row r="49" spans="2:16" ht="38.25" customHeight="1">
      <c r="B49" s="693"/>
      <c r="C49" s="2">
        <v>488</v>
      </c>
      <c r="D49" s="14" t="s">
        <v>438</v>
      </c>
      <c r="E49" s="28">
        <v>628043000</v>
      </c>
      <c r="F49" s="28">
        <v>623643000</v>
      </c>
      <c r="G49" s="28">
        <v>2000000</v>
      </c>
      <c r="H49" s="28">
        <v>2000000</v>
      </c>
      <c r="I49" s="28">
        <v>0</v>
      </c>
      <c r="J49" s="28">
        <v>0</v>
      </c>
      <c r="K49" s="28">
        <v>59000000</v>
      </c>
      <c r="L49" s="28">
        <v>59000000</v>
      </c>
      <c r="M49" s="28">
        <v>0</v>
      </c>
      <c r="N49" s="28">
        <v>0</v>
      </c>
      <c r="O49" s="28">
        <v>689043000</v>
      </c>
      <c r="P49" s="28">
        <v>684643000</v>
      </c>
    </row>
    <row r="50" spans="2:16" ht="78" customHeight="1">
      <c r="B50" s="694"/>
      <c r="C50" s="2">
        <v>489</v>
      </c>
      <c r="D50" s="14" t="s">
        <v>439</v>
      </c>
      <c r="E50" s="28">
        <v>2119343000</v>
      </c>
      <c r="F50" s="28">
        <v>2120843000</v>
      </c>
      <c r="G50" s="28">
        <v>0</v>
      </c>
      <c r="H50" s="28">
        <v>0</v>
      </c>
      <c r="I50" s="28">
        <v>0</v>
      </c>
      <c r="J50" s="28">
        <v>0</v>
      </c>
      <c r="K50" s="28">
        <v>1310507000</v>
      </c>
      <c r="L50" s="28">
        <v>1064514000</v>
      </c>
      <c r="M50" s="28">
        <v>65000000</v>
      </c>
      <c r="N50" s="28">
        <v>65000000</v>
      </c>
      <c r="O50" s="28">
        <v>3494850000</v>
      </c>
      <c r="P50" s="28">
        <v>3250357000</v>
      </c>
    </row>
    <row r="51" spans="2:16" ht="30">
      <c r="B51" s="692">
        <v>49</v>
      </c>
      <c r="C51" s="1"/>
      <c r="D51" s="15" t="s">
        <v>440</v>
      </c>
      <c r="E51" s="18">
        <f>SUM(E52:E53)</f>
        <v>26111290000</v>
      </c>
      <c r="F51" s="18">
        <f>SUM(F52:F53)</f>
        <v>28759640000</v>
      </c>
      <c r="G51" s="18">
        <v>0</v>
      </c>
      <c r="H51" s="18">
        <v>0</v>
      </c>
      <c r="I51" s="18">
        <f>SUM(I52:I53)</f>
        <v>58800000</v>
      </c>
      <c r="J51" s="18">
        <f>SUM(J52:J53)</f>
        <v>58800000</v>
      </c>
      <c r="K51" s="18">
        <v>0</v>
      </c>
      <c r="L51" s="18">
        <v>0</v>
      </c>
      <c r="M51" s="18">
        <v>0</v>
      </c>
      <c r="N51" s="18">
        <v>0</v>
      </c>
      <c r="O51" s="18">
        <f>SUM(O52:O53)</f>
        <v>26170090000</v>
      </c>
      <c r="P51" s="18">
        <f>SUM(P52:P53)</f>
        <v>28818440000</v>
      </c>
    </row>
    <row r="52" spans="2:16" ht="45">
      <c r="B52" s="693"/>
      <c r="C52" s="2">
        <v>491</v>
      </c>
      <c r="D52" s="14" t="s">
        <v>441</v>
      </c>
      <c r="E52" s="28">
        <v>19942290000</v>
      </c>
      <c r="F52" s="28">
        <v>22604920000</v>
      </c>
      <c r="G52" s="28">
        <v>0</v>
      </c>
      <c r="H52" s="28">
        <v>0</v>
      </c>
      <c r="I52" s="28">
        <v>49800000</v>
      </c>
      <c r="J52" s="28">
        <v>49800000</v>
      </c>
      <c r="K52" s="28">
        <v>0</v>
      </c>
      <c r="L52" s="28">
        <v>0</v>
      </c>
      <c r="M52" s="28">
        <v>0</v>
      </c>
      <c r="N52" s="28">
        <v>0</v>
      </c>
      <c r="O52" s="28">
        <v>19992090000</v>
      </c>
      <c r="P52" s="28">
        <v>22654720000</v>
      </c>
    </row>
    <row r="53" spans="2:16" ht="45" customHeight="1">
      <c r="B53" s="694"/>
      <c r="C53" s="2">
        <v>492</v>
      </c>
      <c r="D53" s="14" t="s">
        <v>442</v>
      </c>
      <c r="E53" s="28">
        <v>6169000000</v>
      </c>
      <c r="F53" s="28">
        <v>6154720000</v>
      </c>
      <c r="G53" s="28">
        <v>0</v>
      </c>
      <c r="H53" s="28">
        <v>0</v>
      </c>
      <c r="I53" s="28">
        <v>9000000</v>
      </c>
      <c r="J53" s="28">
        <v>9000000</v>
      </c>
      <c r="K53" s="28">
        <v>0</v>
      </c>
      <c r="L53" s="28">
        <v>0</v>
      </c>
      <c r="M53" s="28">
        <v>0</v>
      </c>
      <c r="N53" s="28">
        <v>0</v>
      </c>
      <c r="O53" s="28">
        <v>6178000000</v>
      </c>
      <c r="P53" s="28">
        <v>6163720000</v>
      </c>
    </row>
    <row r="54" spans="2:16">
      <c r="B54" s="695" t="s">
        <v>387</v>
      </c>
      <c r="C54" s="696"/>
      <c r="D54" s="697"/>
      <c r="E54" s="24">
        <f t="shared" ref="E54:P54" si="4">SUM(E51+E41+E36+E30+E26+E22+E14+E11+E7)</f>
        <v>188743025000</v>
      </c>
      <c r="F54" s="24">
        <f t="shared" si="4"/>
        <v>195238108000</v>
      </c>
      <c r="G54" s="24">
        <f t="shared" si="4"/>
        <v>3142174000</v>
      </c>
      <c r="H54" s="24">
        <f t="shared" si="4"/>
        <v>3320815000</v>
      </c>
      <c r="I54" s="24">
        <f t="shared" si="4"/>
        <v>6517459000</v>
      </c>
      <c r="J54" s="24">
        <f t="shared" si="4"/>
        <v>6971800000</v>
      </c>
      <c r="K54" s="24">
        <f t="shared" si="4"/>
        <v>5965414000</v>
      </c>
      <c r="L54" s="24">
        <f t="shared" si="4"/>
        <v>6068206000</v>
      </c>
      <c r="M54" s="24">
        <f t="shared" si="4"/>
        <v>3578169000</v>
      </c>
      <c r="N54" s="24">
        <f t="shared" si="4"/>
        <v>4202253000</v>
      </c>
      <c r="O54" s="24">
        <f t="shared" si="4"/>
        <v>207946241000</v>
      </c>
      <c r="P54" s="24">
        <f t="shared" si="4"/>
        <v>215801182000</v>
      </c>
    </row>
  </sheetData>
  <mergeCells count="19">
    <mergeCell ref="E5:H5"/>
    <mergeCell ref="I5:J5"/>
    <mergeCell ref="K5:L5"/>
    <mergeCell ref="B54:D54"/>
    <mergeCell ref="M5:N5"/>
    <mergeCell ref="O5:P5"/>
    <mergeCell ref="B7:B10"/>
    <mergeCell ref="B11:B13"/>
    <mergeCell ref="B14:B21"/>
    <mergeCell ref="B22:B25"/>
    <mergeCell ref="B26:B29"/>
    <mergeCell ref="B30:B35"/>
    <mergeCell ref="B36:B40"/>
    <mergeCell ref="B41:B50"/>
    <mergeCell ref="B51:B53"/>
    <mergeCell ref="B4:B6"/>
    <mergeCell ref="C4:C6"/>
    <mergeCell ref="D4:D6"/>
    <mergeCell ref="E4:P4"/>
  </mergeCells>
  <pageMargins left="0.7" right="0.7" top="0.75" bottom="0.75" header="0.3" footer="0.3"/>
  <pageSetup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B2:R162"/>
  <sheetViews>
    <sheetView workbookViewId="0">
      <selection activeCell="D149" sqref="D149"/>
    </sheetView>
  </sheetViews>
  <sheetFormatPr defaultRowHeight="15"/>
  <cols>
    <col min="2" max="2" width="12.140625" customWidth="1"/>
    <col min="3" max="3" width="13.28515625" customWidth="1"/>
    <col min="4" max="4" width="16.85546875" customWidth="1"/>
    <col min="5" max="5" width="23.5703125" customWidth="1"/>
    <col min="6" max="6" width="40.140625" customWidth="1"/>
    <col min="7" max="18" width="15.140625" customWidth="1"/>
  </cols>
  <sheetData>
    <row r="2" spans="2:18" ht="15" customHeight="1">
      <c r="B2" s="603" t="s">
        <v>1059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9001</v>
      </c>
      <c r="C6" s="805" t="s">
        <v>1059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122"/>
      <c r="F7" s="230" t="s">
        <v>820</v>
      </c>
      <c r="G7" s="124">
        <f>SUM(G8:G9)</f>
        <v>329324000</v>
      </c>
      <c r="H7" s="124">
        <f>SUM(H8:H9)</f>
        <v>435788000</v>
      </c>
      <c r="I7" s="124">
        <f>SUM(I8)</f>
        <v>3100000</v>
      </c>
      <c r="J7" s="124">
        <f>SUM(J8:J9)</f>
        <v>3100000</v>
      </c>
      <c r="K7" s="124">
        <v>0</v>
      </c>
      <c r="L7" s="124">
        <f>SUM(L8)</f>
        <v>250000</v>
      </c>
      <c r="M7" s="124">
        <v>0</v>
      </c>
      <c r="N7" s="124">
        <v>0</v>
      </c>
      <c r="O7" s="124">
        <v>0</v>
      </c>
      <c r="P7" s="124">
        <v>0</v>
      </c>
      <c r="Q7" s="124">
        <f>SUM(Q8:Q9)</f>
        <v>332424000</v>
      </c>
      <c r="R7" s="125">
        <f>SUM(R8:R9)</f>
        <v>439138000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329324000</v>
      </c>
      <c r="H8" s="4">
        <v>354937000</v>
      </c>
      <c r="I8" s="4">
        <v>3100000</v>
      </c>
      <c r="J8" s="4">
        <v>3100000</v>
      </c>
      <c r="K8" s="4">
        <v>0</v>
      </c>
      <c r="L8" s="4">
        <v>250000</v>
      </c>
      <c r="M8" s="4">
        <v>0</v>
      </c>
      <c r="N8" s="4">
        <v>0</v>
      </c>
      <c r="O8" s="4">
        <v>0</v>
      </c>
      <c r="P8" s="4">
        <v>0</v>
      </c>
      <c r="Q8" s="4">
        <v>332424000</v>
      </c>
      <c r="R8" s="109">
        <v>358287000</v>
      </c>
    </row>
    <row r="9" spans="2:18" ht="45">
      <c r="B9" s="802"/>
      <c r="C9" s="166"/>
      <c r="D9" s="2" t="s">
        <v>709</v>
      </c>
      <c r="E9" s="1"/>
      <c r="F9" s="14" t="s">
        <v>729</v>
      </c>
      <c r="G9" s="4">
        <v>0</v>
      </c>
      <c r="H9" s="4">
        <v>80851000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109">
        <v>80851000</v>
      </c>
    </row>
    <row r="10" spans="2:18" ht="30">
      <c r="B10" s="802"/>
      <c r="C10" s="150">
        <v>2</v>
      </c>
      <c r="D10" s="33"/>
      <c r="E10" s="36"/>
      <c r="F10" s="36" t="s">
        <v>1060</v>
      </c>
      <c r="G10" s="34">
        <f>SUM(G11:G12)</f>
        <v>113570000</v>
      </c>
      <c r="H10" s="34">
        <f>SUM(H11:H12)</f>
        <v>111896000</v>
      </c>
      <c r="I10" s="34">
        <v>0</v>
      </c>
      <c r="J10" s="34">
        <v>0</v>
      </c>
      <c r="K10" s="34">
        <v>0</v>
      </c>
      <c r="L10" s="34">
        <v>0</v>
      </c>
      <c r="M10" s="34">
        <f>SUM(M11:M12)</f>
        <v>722500000</v>
      </c>
      <c r="N10" s="34">
        <f>SUM(N11:N12)</f>
        <v>722500000</v>
      </c>
      <c r="O10" s="34">
        <v>0</v>
      </c>
      <c r="P10" s="34">
        <f>SUM(P11:P12)</f>
        <v>145000000</v>
      </c>
      <c r="Q10" s="34">
        <f>SUM(Q11:Q12)</f>
        <v>836070000</v>
      </c>
      <c r="R10" s="128">
        <f>SUM(R11:R12)</f>
        <v>979396000</v>
      </c>
    </row>
    <row r="11" spans="2:18" ht="30">
      <c r="B11" s="802"/>
      <c r="C11" s="166"/>
      <c r="D11" s="2">
        <v>20</v>
      </c>
      <c r="E11" s="1"/>
      <c r="F11" s="14" t="s">
        <v>1060</v>
      </c>
      <c r="G11" s="4">
        <v>113570000</v>
      </c>
      <c r="H11" s="4">
        <v>111896000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113570000</v>
      </c>
      <c r="R11" s="109">
        <v>111896000</v>
      </c>
    </row>
    <row r="12" spans="2:18" ht="30">
      <c r="B12" s="802"/>
      <c r="C12" s="166"/>
      <c r="D12" s="2" t="s">
        <v>711</v>
      </c>
      <c r="E12" s="1"/>
      <c r="F12" s="14" t="s">
        <v>727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722500000</v>
      </c>
      <c r="N12" s="4">
        <v>722500000</v>
      </c>
      <c r="O12" s="4">
        <v>0</v>
      </c>
      <c r="P12" s="4">
        <v>145000000</v>
      </c>
      <c r="Q12" s="4">
        <v>722500000</v>
      </c>
      <c r="R12" s="109">
        <v>867500000</v>
      </c>
    </row>
    <row r="13" spans="2:18">
      <c r="B13" s="802"/>
      <c r="C13" s="150">
        <v>4</v>
      </c>
      <c r="D13" s="33"/>
      <c r="E13" s="36"/>
      <c r="F13" s="36" t="s">
        <v>1061</v>
      </c>
      <c r="G13" s="34">
        <f>SUM(G14)</f>
        <v>8440000</v>
      </c>
      <c r="H13" s="34">
        <f>SUM(H14)</f>
        <v>8988000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f>SUM(Q14)</f>
        <v>8440000</v>
      </c>
      <c r="R13" s="128">
        <f>SUM(R14)</f>
        <v>8988000</v>
      </c>
    </row>
    <row r="14" spans="2:18">
      <c r="B14" s="802"/>
      <c r="C14" s="166"/>
      <c r="D14" s="2">
        <v>40</v>
      </c>
      <c r="E14" s="1"/>
      <c r="F14" s="1" t="s">
        <v>1061</v>
      </c>
      <c r="G14" s="4">
        <v>8440000</v>
      </c>
      <c r="H14" s="4">
        <v>8988000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8440000</v>
      </c>
      <c r="R14" s="109">
        <v>8988000</v>
      </c>
    </row>
    <row r="15" spans="2:18">
      <c r="B15" s="802"/>
      <c r="C15" s="150">
        <v>5</v>
      </c>
      <c r="D15" s="33"/>
      <c r="E15" s="36"/>
      <c r="F15" s="33" t="s">
        <v>1062</v>
      </c>
      <c r="G15" s="34">
        <f t="shared" ref="G15:L15" si="0">SUM(G16)</f>
        <v>31500000</v>
      </c>
      <c r="H15" s="34">
        <f t="shared" si="0"/>
        <v>31500000</v>
      </c>
      <c r="I15" s="34">
        <f t="shared" si="0"/>
        <v>66000000</v>
      </c>
      <c r="J15" s="34">
        <f t="shared" si="0"/>
        <v>76000000</v>
      </c>
      <c r="K15" s="34">
        <f t="shared" si="0"/>
        <v>30000000</v>
      </c>
      <c r="L15" s="34">
        <f t="shared" si="0"/>
        <v>70000000</v>
      </c>
      <c r="M15" s="34">
        <v>0</v>
      </c>
      <c r="N15" s="34">
        <v>0</v>
      </c>
      <c r="O15" s="34">
        <v>0</v>
      </c>
      <c r="P15" s="34">
        <v>0</v>
      </c>
      <c r="Q15" s="34">
        <f>SUM(Q16)</f>
        <v>127500000</v>
      </c>
      <c r="R15" s="128">
        <f>SUM(R16)</f>
        <v>177500000</v>
      </c>
    </row>
    <row r="16" spans="2:18">
      <c r="B16" s="802"/>
      <c r="C16" s="166"/>
      <c r="D16" s="2">
        <v>50</v>
      </c>
      <c r="E16" s="1"/>
      <c r="F16" s="1" t="s">
        <v>1062</v>
      </c>
      <c r="G16" s="4">
        <v>31500000</v>
      </c>
      <c r="H16" s="4">
        <v>31500000</v>
      </c>
      <c r="I16" s="4">
        <v>66000000</v>
      </c>
      <c r="J16" s="4">
        <v>76000000</v>
      </c>
      <c r="K16" s="4">
        <v>30000000</v>
      </c>
      <c r="L16" s="4">
        <v>70000000</v>
      </c>
      <c r="M16" s="4">
        <v>0</v>
      </c>
      <c r="N16" s="4">
        <v>0</v>
      </c>
      <c r="O16" s="4">
        <v>0</v>
      </c>
      <c r="P16" s="4">
        <v>0</v>
      </c>
      <c r="Q16" s="4">
        <v>127500000</v>
      </c>
      <c r="R16" s="109">
        <v>177500000</v>
      </c>
    </row>
    <row r="17" spans="2:18">
      <c r="B17" s="802"/>
      <c r="C17" s="150">
        <v>7</v>
      </c>
      <c r="D17" s="33"/>
      <c r="E17" s="36"/>
      <c r="F17" s="33" t="s">
        <v>1063</v>
      </c>
      <c r="G17" s="34">
        <f>SUM(G18:G19)</f>
        <v>103690000</v>
      </c>
      <c r="H17" s="34">
        <f>SUM(H18:H19)</f>
        <v>108352000</v>
      </c>
      <c r="I17" s="34">
        <v>0</v>
      </c>
      <c r="J17" s="34">
        <v>0</v>
      </c>
      <c r="K17" s="34">
        <v>0</v>
      </c>
      <c r="L17" s="34">
        <v>0</v>
      </c>
      <c r="M17" s="34">
        <f>SUM(M18:M19)</f>
        <v>10800000</v>
      </c>
      <c r="N17" s="34">
        <f>SUM(N18:N19)</f>
        <v>10800000</v>
      </c>
      <c r="O17" s="34">
        <v>0</v>
      </c>
      <c r="P17" s="34">
        <v>0</v>
      </c>
      <c r="Q17" s="34">
        <f>SUM(Q18:Q19)</f>
        <v>114490000</v>
      </c>
      <c r="R17" s="128">
        <f>SUM(R18:R19)</f>
        <v>119152000</v>
      </c>
    </row>
    <row r="18" spans="2:18">
      <c r="B18" s="802"/>
      <c r="C18" s="166"/>
      <c r="D18" s="2">
        <v>70</v>
      </c>
      <c r="E18" s="1"/>
      <c r="F18" s="1" t="s">
        <v>1063</v>
      </c>
      <c r="G18" s="4">
        <v>15250000</v>
      </c>
      <c r="H18" s="4">
        <v>13600000</v>
      </c>
      <c r="I18" s="4">
        <v>0</v>
      </c>
      <c r="J18" s="4">
        <v>0</v>
      </c>
      <c r="K18" s="4">
        <v>0</v>
      </c>
      <c r="L18" s="4">
        <v>0</v>
      </c>
      <c r="M18" s="4">
        <v>10800000</v>
      </c>
      <c r="N18" s="4">
        <v>10800000</v>
      </c>
      <c r="O18" s="4">
        <v>0</v>
      </c>
      <c r="P18" s="4">
        <v>0</v>
      </c>
      <c r="Q18" s="4">
        <v>26050000</v>
      </c>
      <c r="R18" s="109">
        <v>24400000</v>
      </c>
    </row>
    <row r="19" spans="2:18">
      <c r="B19" s="802"/>
      <c r="C19" s="166"/>
      <c r="D19" s="2">
        <v>71</v>
      </c>
      <c r="E19" s="1"/>
      <c r="F19" s="1" t="s">
        <v>1064</v>
      </c>
      <c r="G19" s="4">
        <v>88440000</v>
      </c>
      <c r="H19" s="4">
        <v>94752000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88440000</v>
      </c>
      <c r="R19" s="109">
        <v>94752000</v>
      </c>
    </row>
    <row r="20" spans="2:18">
      <c r="B20" s="802"/>
      <c r="C20" s="150">
        <v>8</v>
      </c>
      <c r="D20" s="33"/>
      <c r="E20" s="36"/>
      <c r="F20" s="36" t="s">
        <v>1065</v>
      </c>
      <c r="G20" s="34">
        <f>SUM(G21)</f>
        <v>38800000</v>
      </c>
      <c r="H20" s="34">
        <f>SUM(H21)</f>
        <v>38800000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f>SUM(P21)</f>
        <v>9346000</v>
      </c>
      <c r="Q20" s="34">
        <f>SUM(Q21)</f>
        <v>38800000</v>
      </c>
      <c r="R20" s="128">
        <f>SUM(R21)</f>
        <v>48146000</v>
      </c>
    </row>
    <row r="21" spans="2:18">
      <c r="B21" s="802"/>
      <c r="C21" s="166"/>
      <c r="D21" s="2">
        <v>80</v>
      </c>
      <c r="E21" s="1"/>
      <c r="F21" s="1" t="s">
        <v>1065</v>
      </c>
      <c r="G21" s="4">
        <v>38800000</v>
      </c>
      <c r="H21" s="4">
        <v>38800000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9346000</v>
      </c>
      <c r="Q21" s="4">
        <v>38800000</v>
      </c>
      <c r="R21" s="109">
        <v>48146000</v>
      </c>
    </row>
    <row r="22" spans="2:18">
      <c r="B22" s="802"/>
      <c r="C22" s="150" t="s">
        <v>643</v>
      </c>
      <c r="D22" s="33"/>
      <c r="E22" s="36"/>
      <c r="F22" s="33" t="s">
        <v>672</v>
      </c>
      <c r="G22" s="34">
        <v>0</v>
      </c>
      <c r="H22" s="34">
        <v>0</v>
      </c>
      <c r="I22" s="34">
        <f>SUM(I23)</f>
        <v>2500000</v>
      </c>
      <c r="J22" s="34">
        <f>SUM(J23)</f>
        <v>2500000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f>SUM(Q23)</f>
        <v>2500000</v>
      </c>
      <c r="R22" s="128">
        <f>SUM(R23)</f>
        <v>2500000</v>
      </c>
    </row>
    <row r="23" spans="2:18" ht="15.75" thickBot="1">
      <c r="B23" s="802"/>
      <c r="C23" s="167"/>
      <c r="D23" s="106" t="s">
        <v>647</v>
      </c>
      <c r="E23" s="104"/>
      <c r="F23" s="104" t="s">
        <v>676</v>
      </c>
      <c r="G23" s="110">
        <v>0</v>
      </c>
      <c r="H23" s="110">
        <v>0</v>
      </c>
      <c r="I23" s="110">
        <v>2500000</v>
      </c>
      <c r="J23" s="110">
        <v>2500000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2500000</v>
      </c>
      <c r="R23" s="111">
        <v>2500000</v>
      </c>
    </row>
    <row r="24" spans="2:18">
      <c r="B24" s="802"/>
      <c r="C24" s="255"/>
      <c r="D24" s="255">
        <v>40</v>
      </c>
      <c r="E24" s="232"/>
      <c r="F24" s="232" t="s">
        <v>391</v>
      </c>
      <c r="G24" s="234">
        <f>SUM(G25:G26)</f>
        <v>308594000</v>
      </c>
      <c r="H24" s="234">
        <f>SUM(H25:H26)</f>
        <v>322106000</v>
      </c>
      <c r="I24" s="234">
        <f>SUM(I25:I26)</f>
        <v>2500000</v>
      </c>
      <c r="J24" s="234">
        <f>SUM(J25:J26)</f>
        <v>12500000</v>
      </c>
      <c r="K24" s="234">
        <v>0</v>
      </c>
      <c r="L24" s="234">
        <v>0</v>
      </c>
      <c r="M24" s="234">
        <v>0</v>
      </c>
      <c r="N24" s="234">
        <v>0</v>
      </c>
      <c r="O24" s="234">
        <v>0</v>
      </c>
      <c r="P24" s="234">
        <v>0</v>
      </c>
      <c r="Q24" s="234">
        <f>SUM(Q25:Q26)</f>
        <v>311094000</v>
      </c>
      <c r="R24" s="235">
        <f>SUM(R25:R26)</f>
        <v>334606000</v>
      </c>
    </row>
    <row r="25" spans="2:18">
      <c r="B25" s="802"/>
      <c r="C25" s="166"/>
      <c r="D25" s="166"/>
      <c r="E25" s="2">
        <v>401</v>
      </c>
      <c r="F25" s="1" t="s">
        <v>399</v>
      </c>
      <c r="G25" s="4">
        <v>227000000</v>
      </c>
      <c r="H25" s="4">
        <v>235400000</v>
      </c>
      <c r="I25" s="4">
        <v>1900000</v>
      </c>
      <c r="J25" s="4">
        <v>9200000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228900000</v>
      </c>
      <c r="R25" s="109">
        <v>244600000</v>
      </c>
    </row>
    <row r="26" spans="2:18">
      <c r="B26" s="802"/>
      <c r="C26" s="166"/>
      <c r="D26" s="166"/>
      <c r="E26" s="2">
        <v>402</v>
      </c>
      <c r="F26" s="1" t="s">
        <v>361</v>
      </c>
      <c r="G26" s="4">
        <v>81594000</v>
      </c>
      <c r="H26" s="4">
        <v>86706000</v>
      </c>
      <c r="I26" s="4">
        <v>600000</v>
      </c>
      <c r="J26" s="4">
        <v>3300000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82194000</v>
      </c>
      <c r="R26" s="109">
        <v>90006000</v>
      </c>
    </row>
    <row r="27" spans="2:18">
      <c r="B27" s="802"/>
      <c r="C27" s="162"/>
      <c r="D27" s="162">
        <v>42</v>
      </c>
      <c r="E27" s="99"/>
      <c r="F27" s="99" t="s">
        <v>394</v>
      </c>
      <c r="G27" s="103">
        <f t="shared" ref="G27:N27" si="1">SUM(G28:G34)</f>
        <v>160560000</v>
      </c>
      <c r="H27" s="103">
        <f t="shared" si="1"/>
        <v>150460000</v>
      </c>
      <c r="I27" s="103">
        <f t="shared" si="1"/>
        <v>49100000</v>
      </c>
      <c r="J27" s="103">
        <f t="shared" si="1"/>
        <v>48585000</v>
      </c>
      <c r="K27" s="103">
        <f t="shared" si="1"/>
        <v>30000000</v>
      </c>
      <c r="L27" s="103">
        <f t="shared" si="1"/>
        <v>70250000</v>
      </c>
      <c r="M27" s="103">
        <f t="shared" si="1"/>
        <v>29680000</v>
      </c>
      <c r="N27" s="103">
        <f t="shared" si="1"/>
        <v>29258000</v>
      </c>
      <c r="O27" s="103">
        <v>0</v>
      </c>
      <c r="P27" s="103">
        <f>SUM(P28:P34)</f>
        <v>11146000</v>
      </c>
      <c r="Q27" s="103">
        <f>SUM(Q28:Q34)</f>
        <v>269340000</v>
      </c>
      <c r="R27" s="108">
        <f>SUM(R28:R34)</f>
        <v>309699000</v>
      </c>
    </row>
    <row r="28" spans="2:18">
      <c r="B28" s="802"/>
      <c r="C28" s="166"/>
      <c r="D28" s="166"/>
      <c r="E28" s="2">
        <v>420</v>
      </c>
      <c r="F28" s="1" t="s">
        <v>400</v>
      </c>
      <c r="G28" s="4">
        <v>13760000</v>
      </c>
      <c r="H28" s="4">
        <v>12188000</v>
      </c>
      <c r="I28" s="4">
        <v>2000000</v>
      </c>
      <c r="J28" s="4">
        <v>2000000</v>
      </c>
      <c r="K28" s="4">
        <v>0</v>
      </c>
      <c r="L28" s="4">
        <v>0</v>
      </c>
      <c r="M28" s="4">
        <v>700000</v>
      </c>
      <c r="N28" s="4">
        <v>700000</v>
      </c>
      <c r="O28" s="4">
        <v>0</v>
      </c>
      <c r="P28" s="4">
        <v>600000</v>
      </c>
      <c r="Q28" s="4">
        <v>16460000</v>
      </c>
      <c r="R28" s="109">
        <v>15488000</v>
      </c>
    </row>
    <row r="29" spans="2:18" ht="30">
      <c r="B29" s="802"/>
      <c r="C29" s="166"/>
      <c r="D29" s="166"/>
      <c r="E29" s="2">
        <v>421</v>
      </c>
      <c r="F29" s="14" t="s">
        <v>401</v>
      </c>
      <c r="G29" s="4">
        <v>49535000</v>
      </c>
      <c r="H29" s="4">
        <v>49972000</v>
      </c>
      <c r="I29" s="4">
        <v>4200000</v>
      </c>
      <c r="J29" s="4">
        <v>4200000</v>
      </c>
      <c r="K29" s="4">
        <v>0</v>
      </c>
      <c r="L29" s="4">
        <v>0</v>
      </c>
      <c r="M29" s="4">
        <v>2240000</v>
      </c>
      <c r="N29" s="4">
        <v>1936000</v>
      </c>
      <c r="O29" s="4">
        <v>0</v>
      </c>
      <c r="P29" s="4">
        <v>0</v>
      </c>
      <c r="Q29" s="4">
        <v>55975000</v>
      </c>
      <c r="R29" s="109">
        <v>56108000</v>
      </c>
    </row>
    <row r="30" spans="2:18">
      <c r="B30" s="802"/>
      <c r="C30" s="166"/>
      <c r="D30" s="166"/>
      <c r="E30" s="2">
        <v>423</v>
      </c>
      <c r="F30" s="1" t="s">
        <v>402</v>
      </c>
      <c r="G30" s="4">
        <v>18420000</v>
      </c>
      <c r="H30" s="4">
        <v>15016000</v>
      </c>
      <c r="I30" s="4">
        <v>2050000</v>
      </c>
      <c r="J30" s="4">
        <v>2050000</v>
      </c>
      <c r="K30" s="4">
        <v>0</v>
      </c>
      <c r="L30" s="4">
        <v>250000</v>
      </c>
      <c r="M30" s="4">
        <v>510000</v>
      </c>
      <c r="N30" s="4">
        <v>651000</v>
      </c>
      <c r="O30" s="4">
        <v>0</v>
      </c>
      <c r="P30" s="4">
        <v>0</v>
      </c>
      <c r="Q30" s="4">
        <v>20980000</v>
      </c>
      <c r="R30" s="109">
        <v>17967000</v>
      </c>
    </row>
    <row r="31" spans="2:18">
      <c r="B31" s="802"/>
      <c r="C31" s="166"/>
      <c r="D31" s="166"/>
      <c r="E31" s="2">
        <v>424</v>
      </c>
      <c r="F31" s="1" t="s">
        <v>403</v>
      </c>
      <c r="G31" s="4">
        <v>21310000</v>
      </c>
      <c r="H31" s="4">
        <v>12348000</v>
      </c>
      <c r="I31" s="4">
        <v>18000000</v>
      </c>
      <c r="J31" s="4">
        <v>18000000</v>
      </c>
      <c r="K31" s="4">
        <v>0</v>
      </c>
      <c r="L31" s="4">
        <v>0</v>
      </c>
      <c r="M31" s="4">
        <v>230000</v>
      </c>
      <c r="N31" s="4">
        <v>224000</v>
      </c>
      <c r="O31" s="4">
        <v>0</v>
      </c>
      <c r="P31" s="4">
        <v>0</v>
      </c>
      <c r="Q31" s="4">
        <v>39540000</v>
      </c>
      <c r="R31" s="109">
        <v>30572000</v>
      </c>
    </row>
    <row r="32" spans="2:18">
      <c r="B32" s="802"/>
      <c r="C32" s="166"/>
      <c r="D32" s="166"/>
      <c r="E32" s="2">
        <v>425</v>
      </c>
      <c r="F32" s="1" t="s">
        <v>404</v>
      </c>
      <c r="G32" s="4">
        <v>41655000</v>
      </c>
      <c r="H32" s="4">
        <v>45581000</v>
      </c>
      <c r="I32" s="4">
        <v>6350000</v>
      </c>
      <c r="J32" s="4">
        <v>6350000</v>
      </c>
      <c r="K32" s="4">
        <v>30000000</v>
      </c>
      <c r="L32" s="4">
        <v>70000000</v>
      </c>
      <c r="M32" s="4">
        <v>16540000</v>
      </c>
      <c r="N32" s="4">
        <v>16540000</v>
      </c>
      <c r="O32" s="4">
        <v>0</v>
      </c>
      <c r="P32" s="4">
        <v>9746000</v>
      </c>
      <c r="Q32" s="4">
        <v>94545000</v>
      </c>
      <c r="R32" s="109">
        <v>148217000</v>
      </c>
    </row>
    <row r="33" spans="2:18">
      <c r="B33" s="802"/>
      <c r="C33" s="166"/>
      <c r="D33" s="166"/>
      <c r="E33" s="2">
        <v>426</v>
      </c>
      <c r="F33" s="1" t="s">
        <v>405</v>
      </c>
      <c r="G33" s="4">
        <v>13880000</v>
      </c>
      <c r="H33" s="4">
        <v>13755000</v>
      </c>
      <c r="I33" s="4">
        <v>16500000</v>
      </c>
      <c r="J33" s="4">
        <v>15985000</v>
      </c>
      <c r="K33" s="4">
        <v>0</v>
      </c>
      <c r="L33" s="4">
        <v>0</v>
      </c>
      <c r="M33" s="4">
        <v>3460000</v>
      </c>
      <c r="N33" s="4">
        <v>3207000</v>
      </c>
      <c r="O33" s="4">
        <v>0</v>
      </c>
      <c r="P33" s="4">
        <v>300000</v>
      </c>
      <c r="Q33" s="4">
        <v>33840000</v>
      </c>
      <c r="R33" s="109">
        <v>33247000</v>
      </c>
    </row>
    <row r="34" spans="2:18">
      <c r="B34" s="802"/>
      <c r="C34" s="166"/>
      <c r="D34" s="166"/>
      <c r="E34" s="2">
        <v>427</v>
      </c>
      <c r="F34" s="1" t="s">
        <v>406</v>
      </c>
      <c r="G34" s="4">
        <v>2000000</v>
      </c>
      <c r="H34" s="4">
        <v>1600000</v>
      </c>
      <c r="I34" s="4">
        <v>0</v>
      </c>
      <c r="J34" s="4">
        <v>0</v>
      </c>
      <c r="K34" s="4">
        <v>0</v>
      </c>
      <c r="L34" s="4">
        <v>0</v>
      </c>
      <c r="M34" s="4">
        <v>6000000</v>
      </c>
      <c r="N34" s="4">
        <v>6000000</v>
      </c>
      <c r="O34" s="4">
        <v>0</v>
      </c>
      <c r="P34" s="4">
        <v>500000</v>
      </c>
      <c r="Q34" s="4">
        <v>8000000</v>
      </c>
      <c r="R34" s="109">
        <v>8100000</v>
      </c>
    </row>
    <row r="35" spans="2:18">
      <c r="B35" s="802"/>
      <c r="C35" s="162"/>
      <c r="D35" s="162">
        <v>46</v>
      </c>
      <c r="E35" s="99"/>
      <c r="F35" s="99" t="s">
        <v>396</v>
      </c>
      <c r="G35" s="103">
        <f>SUM(G36:G37)</f>
        <v>51250000</v>
      </c>
      <c r="H35" s="103">
        <f>SUM(H36:H37)</f>
        <v>61801000</v>
      </c>
      <c r="I35" s="103">
        <v>0</v>
      </c>
      <c r="J35" s="103">
        <f>SUM(J36:J37)</f>
        <v>225000</v>
      </c>
      <c r="K35" s="103">
        <v>0</v>
      </c>
      <c r="L35" s="103">
        <v>0</v>
      </c>
      <c r="M35" s="103">
        <f>SUM(M36:M37)</f>
        <v>104000000</v>
      </c>
      <c r="N35" s="103">
        <f>SUM(N36:N37)</f>
        <v>104000000</v>
      </c>
      <c r="O35" s="103">
        <v>0</v>
      </c>
      <c r="P35" s="103">
        <f>SUM(P36:P37)</f>
        <v>142700000</v>
      </c>
      <c r="Q35" s="103">
        <f>SUM(Q36:Q37)</f>
        <v>155250000</v>
      </c>
      <c r="R35" s="108">
        <f>SUM(R36:R37)</f>
        <v>308726000</v>
      </c>
    </row>
    <row r="36" spans="2:18">
      <c r="B36" s="802"/>
      <c r="C36" s="166"/>
      <c r="D36" s="166"/>
      <c r="E36" s="2">
        <v>464</v>
      </c>
      <c r="F36" s="1" t="s">
        <v>423</v>
      </c>
      <c r="G36" s="4">
        <v>51250000</v>
      </c>
      <c r="H36" s="4">
        <v>59000000</v>
      </c>
      <c r="I36" s="4">
        <v>0</v>
      </c>
      <c r="J36" s="4">
        <v>0</v>
      </c>
      <c r="K36" s="4">
        <v>0</v>
      </c>
      <c r="L36" s="4">
        <v>0</v>
      </c>
      <c r="M36" s="4">
        <v>104000000</v>
      </c>
      <c r="N36" s="4">
        <v>104000000</v>
      </c>
      <c r="O36" s="4">
        <v>0</v>
      </c>
      <c r="P36" s="4">
        <v>142700000</v>
      </c>
      <c r="Q36" s="4">
        <v>155250000</v>
      </c>
      <c r="R36" s="109">
        <v>305700000</v>
      </c>
    </row>
    <row r="37" spans="2:18">
      <c r="B37" s="802"/>
      <c r="C37" s="166"/>
      <c r="D37" s="166"/>
      <c r="E37" s="2">
        <v>465</v>
      </c>
      <c r="F37" s="1" t="s">
        <v>424</v>
      </c>
      <c r="G37" s="4">
        <v>0</v>
      </c>
      <c r="H37" s="4">
        <v>2801000</v>
      </c>
      <c r="I37" s="4">
        <v>0</v>
      </c>
      <c r="J37" s="4">
        <v>225000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109">
        <v>3026000</v>
      </c>
    </row>
    <row r="38" spans="2:18">
      <c r="B38" s="802"/>
      <c r="C38" s="162"/>
      <c r="D38" s="162">
        <v>48</v>
      </c>
      <c r="E38" s="99"/>
      <c r="F38" s="99" t="s">
        <v>430</v>
      </c>
      <c r="G38" s="103">
        <f>SUM(G39:G44)</f>
        <v>104920000</v>
      </c>
      <c r="H38" s="103">
        <f>SUM(H39:H44)</f>
        <v>200957000</v>
      </c>
      <c r="I38" s="103">
        <f>SUM(I39:I44)</f>
        <v>20000000</v>
      </c>
      <c r="J38" s="103">
        <f>SUM(J39:J44)</f>
        <v>20290000</v>
      </c>
      <c r="K38" s="103">
        <v>0</v>
      </c>
      <c r="L38" s="103">
        <v>0</v>
      </c>
      <c r="M38" s="103">
        <f>SUM(M39:M44)</f>
        <v>599620000</v>
      </c>
      <c r="N38" s="103">
        <f>SUM(N39:N44)</f>
        <v>600042000</v>
      </c>
      <c r="O38" s="103">
        <v>0</v>
      </c>
      <c r="P38" s="103">
        <f>SUM(P39:P44)</f>
        <v>500000</v>
      </c>
      <c r="Q38" s="103">
        <f>SUM(Q39:Q44)</f>
        <v>724540000</v>
      </c>
      <c r="R38" s="108">
        <f>SUM(R39:R44)</f>
        <v>821789000</v>
      </c>
    </row>
    <row r="39" spans="2:18">
      <c r="B39" s="802"/>
      <c r="C39" s="166"/>
      <c r="D39" s="166"/>
      <c r="E39" s="2">
        <v>480</v>
      </c>
      <c r="F39" s="1" t="s">
        <v>431</v>
      </c>
      <c r="G39" s="4">
        <v>10720000</v>
      </c>
      <c r="H39" s="4">
        <v>9496000</v>
      </c>
      <c r="I39" s="4">
        <v>8000000</v>
      </c>
      <c r="J39" s="4">
        <v>8000000</v>
      </c>
      <c r="K39" s="4">
        <v>0</v>
      </c>
      <c r="L39" s="4">
        <v>0</v>
      </c>
      <c r="M39" s="4">
        <v>1820000</v>
      </c>
      <c r="N39" s="4">
        <v>2242000</v>
      </c>
      <c r="O39" s="4">
        <v>0</v>
      </c>
      <c r="P39" s="4">
        <v>500000</v>
      </c>
      <c r="Q39" s="4">
        <v>20540000</v>
      </c>
      <c r="R39" s="109">
        <v>20238000</v>
      </c>
    </row>
    <row r="40" spans="2:18">
      <c r="B40" s="802"/>
      <c r="C40" s="166"/>
      <c r="D40" s="166"/>
      <c r="E40" s="2">
        <v>481</v>
      </c>
      <c r="F40" s="1" t="s">
        <v>432</v>
      </c>
      <c r="G40" s="4">
        <v>70000000</v>
      </c>
      <c r="H40" s="4">
        <v>174851000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70000000</v>
      </c>
      <c r="R40" s="109">
        <v>174851000</v>
      </c>
    </row>
    <row r="41" spans="2:18">
      <c r="B41" s="802"/>
      <c r="C41" s="166"/>
      <c r="D41" s="166"/>
      <c r="E41" s="2">
        <v>482</v>
      </c>
      <c r="F41" s="1" t="s">
        <v>433</v>
      </c>
      <c r="G41" s="4">
        <v>0</v>
      </c>
      <c r="H41" s="4">
        <v>850000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109">
        <v>850000</v>
      </c>
    </row>
    <row r="42" spans="2:18">
      <c r="B42" s="802"/>
      <c r="C42" s="166"/>
      <c r="D42" s="166"/>
      <c r="E42" s="2">
        <v>483</v>
      </c>
      <c r="F42" s="1" t="s">
        <v>434</v>
      </c>
      <c r="G42" s="4">
        <v>1500000</v>
      </c>
      <c r="H42" s="4">
        <v>1500000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1500000</v>
      </c>
      <c r="R42" s="109">
        <v>1500000</v>
      </c>
    </row>
    <row r="43" spans="2:18">
      <c r="B43" s="802"/>
      <c r="C43" s="166"/>
      <c r="D43" s="166"/>
      <c r="E43" s="2">
        <v>485</v>
      </c>
      <c r="F43" s="1" t="s">
        <v>436</v>
      </c>
      <c r="G43" s="4">
        <v>15200000</v>
      </c>
      <c r="H43" s="4">
        <v>7460000</v>
      </c>
      <c r="I43" s="4">
        <v>12000000</v>
      </c>
      <c r="J43" s="4">
        <v>12290000</v>
      </c>
      <c r="K43" s="4">
        <v>0</v>
      </c>
      <c r="L43" s="4">
        <v>0</v>
      </c>
      <c r="M43" s="4">
        <v>596800000</v>
      </c>
      <c r="N43" s="4">
        <v>596800000</v>
      </c>
      <c r="O43" s="4">
        <v>0</v>
      </c>
      <c r="P43" s="4">
        <v>0</v>
      </c>
      <c r="Q43" s="4">
        <v>624000000</v>
      </c>
      <c r="R43" s="109">
        <v>616550000</v>
      </c>
    </row>
    <row r="44" spans="2:18" ht="15.75" thickBot="1">
      <c r="B44" s="802"/>
      <c r="C44" s="167"/>
      <c r="D44" s="167"/>
      <c r="E44" s="106">
        <v>486</v>
      </c>
      <c r="F44" s="104" t="s">
        <v>437</v>
      </c>
      <c r="G44" s="110">
        <v>7500000</v>
      </c>
      <c r="H44" s="110">
        <v>6800000</v>
      </c>
      <c r="I44" s="110">
        <v>0</v>
      </c>
      <c r="J44" s="110">
        <v>0</v>
      </c>
      <c r="K44" s="110">
        <v>0</v>
      </c>
      <c r="L44" s="110">
        <v>0</v>
      </c>
      <c r="M44" s="110">
        <v>1000000</v>
      </c>
      <c r="N44" s="110">
        <v>1000000</v>
      </c>
      <c r="O44" s="110">
        <v>0</v>
      </c>
      <c r="P44" s="110">
        <v>0</v>
      </c>
      <c r="Q44" s="110">
        <v>8500000</v>
      </c>
      <c r="R44" s="111">
        <v>7800000</v>
      </c>
    </row>
    <row r="45" spans="2:18">
      <c r="B45" s="802"/>
      <c r="C45" s="169">
        <v>1</v>
      </c>
      <c r="D45" s="169"/>
      <c r="E45" s="170"/>
      <c r="F45" s="170" t="s">
        <v>820</v>
      </c>
      <c r="G45" s="172">
        <f>SUM(G46+G68)</f>
        <v>329324000</v>
      </c>
      <c r="H45" s="172">
        <f>SUM(H46+H68)</f>
        <v>435788000</v>
      </c>
      <c r="I45" s="172">
        <f>SUM(I46+I68)</f>
        <v>3100000</v>
      </c>
      <c r="J45" s="172">
        <f>SUM(J46+J68)</f>
        <v>3100000</v>
      </c>
      <c r="K45" s="172">
        <v>0</v>
      </c>
      <c r="L45" s="172">
        <f>SUM(L46+L68)</f>
        <v>250000</v>
      </c>
      <c r="M45" s="172">
        <v>0</v>
      </c>
      <c r="N45" s="172">
        <v>0</v>
      </c>
      <c r="O45" s="172">
        <v>0</v>
      </c>
      <c r="P45" s="172">
        <v>0</v>
      </c>
      <c r="Q45" s="172">
        <f>SUM(Q46+Q68)</f>
        <v>332424000</v>
      </c>
      <c r="R45" s="172">
        <f>SUM(R46+R68)</f>
        <v>439138000</v>
      </c>
    </row>
    <row r="46" spans="2:18">
      <c r="B46" s="802"/>
      <c r="C46" s="150"/>
      <c r="D46" s="150">
        <v>10</v>
      </c>
      <c r="E46" s="33"/>
      <c r="F46" s="33" t="s">
        <v>820</v>
      </c>
      <c r="G46" s="34">
        <f>SUM(G47+G50+G58+G61)</f>
        <v>329324000</v>
      </c>
      <c r="H46" s="34">
        <f>SUM(H47+H50+H58+H61)</f>
        <v>354937000</v>
      </c>
      <c r="I46" s="34">
        <f>SUM(I47+I50+I58+I61)</f>
        <v>3100000</v>
      </c>
      <c r="J46" s="34">
        <f>SUM(J47+J50+J58+J61)</f>
        <v>3100000</v>
      </c>
      <c r="K46" s="34">
        <v>0</v>
      </c>
      <c r="L46" s="34">
        <f>SUM(L47+L50+L58+L61)</f>
        <v>250000</v>
      </c>
      <c r="M46" s="34">
        <v>0</v>
      </c>
      <c r="N46" s="34">
        <v>0</v>
      </c>
      <c r="O46" s="34">
        <v>0</v>
      </c>
      <c r="P46" s="34">
        <v>0</v>
      </c>
      <c r="Q46" s="34">
        <f>SUM(Q47+Q50+Q58+Q61)</f>
        <v>332424000</v>
      </c>
      <c r="R46" s="34">
        <f>SUM(R47+R50+R58+R61)</f>
        <v>358287000</v>
      </c>
    </row>
    <row r="47" spans="2:18">
      <c r="B47" s="802"/>
      <c r="C47" s="162"/>
      <c r="D47" s="162">
        <v>40</v>
      </c>
      <c r="E47" s="99"/>
      <c r="F47" s="99" t="s">
        <v>391</v>
      </c>
      <c r="G47" s="103">
        <f>SUM(G48:G49)</f>
        <v>61854000</v>
      </c>
      <c r="H47" s="103">
        <f>SUM(H48:H49)</f>
        <v>68454000</v>
      </c>
      <c r="I47" s="103">
        <v>0</v>
      </c>
      <c r="J47" s="103">
        <v>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SUM(Q48:Q49)</f>
        <v>61854000</v>
      </c>
      <c r="R47" s="103">
        <f>SUM(R48:R49)</f>
        <v>68454000</v>
      </c>
    </row>
    <row r="48" spans="2:18">
      <c r="B48" s="802"/>
      <c r="C48" s="166"/>
      <c r="D48" s="166"/>
      <c r="E48" s="2">
        <v>401</v>
      </c>
      <c r="F48" s="1" t="s">
        <v>399</v>
      </c>
      <c r="G48" s="4">
        <v>45000000</v>
      </c>
      <c r="H48" s="4">
        <v>49000000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45000000</v>
      </c>
      <c r="R48" s="4">
        <v>49000000</v>
      </c>
    </row>
    <row r="49" spans="2:18">
      <c r="B49" s="802"/>
      <c r="C49" s="166"/>
      <c r="D49" s="166"/>
      <c r="E49" s="2">
        <v>402</v>
      </c>
      <c r="F49" s="1" t="s">
        <v>1066</v>
      </c>
      <c r="G49" s="4">
        <v>16854000</v>
      </c>
      <c r="H49" s="4">
        <v>19454000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16854000</v>
      </c>
      <c r="R49" s="4">
        <v>19454000</v>
      </c>
    </row>
    <row r="50" spans="2:18">
      <c r="B50" s="802"/>
      <c r="C50" s="162"/>
      <c r="D50" s="162">
        <v>42</v>
      </c>
      <c r="E50" s="99"/>
      <c r="F50" s="99" t="s">
        <v>394</v>
      </c>
      <c r="G50" s="103">
        <f>SUM(G51:G57)</f>
        <v>122400000</v>
      </c>
      <c r="H50" s="103">
        <f>SUM(H51:H57)</f>
        <v>115676000</v>
      </c>
      <c r="I50" s="103">
        <f>SUM(I51:I57)</f>
        <v>3100000</v>
      </c>
      <c r="J50" s="103">
        <f>SUM(J51:J57)</f>
        <v>2585000</v>
      </c>
      <c r="K50" s="103">
        <v>0</v>
      </c>
      <c r="L50" s="103">
        <f>SUM(L51:L57)</f>
        <v>250000</v>
      </c>
      <c r="M50" s="103">
        <v>0</v>
      </c>
      <c r="N50" s="103">
        <v>0</v>
      </c>
      <c r="O50" s="103">
        <v>0</v>
      </c>
      <c r="P50" s="103">
        <v>0</v>
      </c>
      <c r="Q50" s="103">
        <f>SUM(Q51:Q57)</f>
        <v>125500000</v>
      </c>
      <c r="R50" s="103">
        <f>SUM(R51:R57)</f>
        <v>118511000</v>
      </c>
    </row>
    <row r="51" spans="2:18">
      <c r="B51" s="802"/>
      <c r="C51" s="166"/>
      <c r="D51" s="166"/>
      <c r="E51" s="2">
        <v>420</v>
      </c>
      <c r="F51" s="1" t="s">
        <v>400</v>
      </c>
      <c r="G51" s="4">
        <v>10160000</v>
      </c>
      <c r="H51" s="4">
        <v>9128000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10160000</v>
      </c>
      <c r="R51" s="4">
        <v>9128000</v>
      </c>
    </row>
    <row r="52" spans="2:18" ht="30">
      <c r="B52" s="802"/>
      <c r="C52" s="166"/>
      <c r="D52" s="166"/>
      <c r="E52" s="2">
        <v>421</v>
      </c>
      <c r="F52" s="14" t="s">
        <v>401</v>
      </c>
      <c r="G52" s="4">
        <v>38585000</v>
      </c>
      <c r="H52" s="4">
        <v>40112000</v>
      </c>
      <c r="I52" s="4">
        <v>200000</v>
      </c>
      <c r="J52" s="4">
        <v>200000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38785000</v>
      </c>
      <c r="R52" s="4">
        <v>40312000</v>
      </c>
    </row>
    <row r="53" spans="2:18">
      <c r="B53" s="802"/>
      <c r="C53" s="166"/>
      <c r="D53" s="166"/>
      <c r="E53" s="2">
        <v>423</v>
      </c>
      <c r="F53" s="1" t="s">
        <v>1067</v>
      </c>
      <c r="G53" s="4">
        <v>17020000</v>
      </c>
      <c r="H53" s="4">
        <v>13616000</v>
      </c>
      <c r="I53" s="4">
        <v>50000</v>
      </c>
      <c r="J53" s="4">
        <v>50000</v>
      </c>
      <c r="K53" s="4">
        <v>0</v>
      </c>
      <c r="L53" s="4">
        <v>250000</v>
      </c>
      <c r="M53" s="4">
        <v>0</v>
      </c>
      <c r="N53" s="4">
        <v>0</v>
      </c>
      <c r="O53" s="4">
        <v>0</v>
      </c>
      <c r="P53" s="4">
        <v>0</v>
      </c>
      <c r="Q53" s="4">
        <v>17070000</v>
      </c>
      <c r="R53" s="4">
        <v>13916000</v>
      </c>
    </row>
    <row r="54" spans="2:18">
      <c r="B54" s="802"/>
      <c r="C54" s="166"/>
      <c r="D54" s="166"/>
      <c r="E54" s="2">
        <v>424</v>
      </c>
      <c r="F54" s="1" t="s">
        <v>403</v>
      </c>
      <c r="G54" s="4">
        <v>11450000</v>
      </c>
      <c r="H54" s="4">
        <v>4160000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11450000</v>
      </c>
      <c r="R54" s="4">
        <v>4160000</v>
      </c>
    </row>
    <row r="55" spans="2:18">
      <c r="B55" s="802"/>
      <c r="C55" s="166"/>
      <c r="D55" s="166"/>
      <c r="E55" s="2">
        <v>425</v>
      </c>
      <c r="F55" s="1" t="s">
        <v>404</v>
      </c>
      <c r="G55" s="4">
        <v>32785000</v>
      </c>
      <c r="H55" s="4">
        <v>36785000</v>
      </c>
      <c r="I55" s="4">
        <v>350000</v>
      </c>
      <c r="J55" s="4">
        <v>350000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33135000</v>
      </c>
      <c r="R55" s="4">
        <v>37135000</v>
      </c>
    </row>
    <row r="56" spans="2:18">
      <c r="B56" s="802"/>
      <c r="C56" s="166"/>
      <c r="D56" s="166"/>
      <c r="E56" s="2">
        <v>426</v>
      </c>
      <c r="F56" s="1" t="s">
        <v>405</v>
      </c>
      <c r="G56" s="4">
        <v>10400000</v>
      </c>
      <c r="H56" s="4">
        <v>10275000</v>
      </c>
      <c r="I56" s="4">
        <v>2500000</v>
      </c>
      <c r="J56" s="4">
        <v>1985000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12900000</v>
      </c>
      <c r="R56" s="4">
        <v>12260000</v>
      </c>
    </row>
    <row r="57" spans="2:18">
      <c r="B57" s="802"/>
      <c r="C57" s="166"/>
      <c r="D57" s="166"/>
      <c r="E57" s="2">
        <v>427</v>
      </c>
      <c r="F57" s="1" t="s">
        <v>406</v>
      </c>
      <c r="G57" s="4">
        <v>2000000</v>
      </c>
      <c r="H57" s="4">
        <v>1600000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2000000</v>
      </c>
      <c r="R57" s="4">
        <v>1600000</v>
      </c>
    </row>
    <row r="58" spans="2:18">
      <c r="B58" s="802"/>
      <c r="C58" s="162"/>
      <c r="D58" s="162">
        <v>46</v>
      </c>
      <c r="E58" s="99"/>
      <c r="F58" s="99" t="s">
        <v>396</v>
      </c>
      <c r="G58" s="103">
        <f>SUM(G59:G60)</f>
        <v>51250000</v>
      </c>
      <c r="H58" s="103">
        <f>SUM(H59:H60)</f>
        <v>61801000</v>
      </c>
      <c r="I58" s="103">
        <v>0</v>
      </c>
      <c r="J58" s="103">
        <f>SUM(J59:J60)</f>
        <v>225000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f>SUM(Q59:Q60)</f>
        <v>51250000</v>
      </c>
      <c r="R58" s="103">
        <f>SUM(R59:R60)</f>
        <v>62026000</v>
      </c>
    </row>
    <row r="59" spans="2:18">
      <c r="B59" s="802"/>
      <c r="C59" s="166"/>
      <c r="D59" s="166"/>
      <c r="E59" s="2">
        <v>464</v>
      </c>
      <c r="F59" s="1" t="s">
        <v>423</v>
      </c>
      <c r="G59" s="4">
        <v>51250000</v>
      </c>
      <c r="H59" s="4">
        <v>59000000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51250000</v>
      </c>
      <c r="R59" s="4">
        <v>59000000</v>
      </c>
    </row>
    <row r="60" spans="2:18">
      <c r="B60" s="802"/>
      <c r="C60" s="166"/>
      <c r="D60" s="166"/>
      <c r="E60" s="2">
        <v>465</v>
      </c>
      <c r="F60" s="1" t="s">
        <v>424</v>
      </c>
      <c r="G60" s="4">
        <v>0</v>
      </c>
      <c r="H60" s="4">
        <v>2801000</v>
      </c>
      <c r="I60" s="4">
        <v>0</v>
      </c>
      <c r="J60" s="4">
        <v>225000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3026000</v>
      </c>
    </row>
    <row r="61" spans="2:18">
      <c r="B61" s="802"/>
      <c r="C61" s="162"/>
      <c r="D61" s="162">
        <v>48</v>
      </c>
      <c r="E61" s="99"/>
      <c r="F61" s="99" t="s">
        <v>430</v>
      </c>
      <c r="G61" s="103">
        <f>SUM(G62:G67)</f>
        <v>93820000</v>
      </c>
      <c r="H61" s="103">
        <f>SUM(H62:H67)</f>
        <v>109006000</v>
      </c>
      <c r="I61" s="103">
        <v>0</v>
      </c>
      <c r="J61" s="103">
        <f>SUM(J62:J67)</f>
        <v>290000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SUM(Q62:Q67)</f>
        <v>93820000</v>
      </c>
      <c r="R61" s="103">
        <f>SUM(R62:R67)</f>
        <v>109296000</v>
      </c>
    </row>
    <row r="62" spans="2:18">
      <c r="B62" s="802"/>
      <c r="C62" s="166"/>
      <c r="D62" s="166"/>
      <c r="E62" s="593">
        <v>480</v>
      </c>
      <c r="F62" s="1" t="s">
        <v>1052</v>
      </c>
      <c r="G62" s="4">
        <v>6120000</v>
      </c>
      <c r="H62" s="4">
        <v>4896000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6120000</v>
      </c>
      <c r="R62" s="4">
        <v>4896000</v>
      </c>
    </row>
    <row r="63" spans="2:18">
      <c r="B63" s="802"/>
      <c r="C63" s="166"/>
      <c r="D63" s="166"/>
      <c r="E63" s="2">
        <v>481</v>
      </c>
      <c r="F63" s="1" t="s">
        <v>432</v>
      </c>
      <c r="G63" s="4">
        <v>70000000</v>
      </c>
      <c r="H63" s="4">
        <v>94000000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70000000</v>
      </c>
      <c r="R63" s="4">
        <v>94000000</v>
      </c>
    </row>
    <row r="64" spans="2:18">
      <c r="B64" s="802"/>
      <c r="C64" s="166"/>
      <c r="D64" s="166"/>
      <c r="E64" s="2">
        <v>482</v>
      </c>
      <c r="F64" s="1" t="s">
        <v>433</v>
      </c>
      <c r="G64" s="4">
        <v>0</v>
      </c>
      <c r="H64" s="4">
        <v>850000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850000</v>
      </c>
    </row>
    <row r="65" spans="2:18">
      <c r="B65" s="802"/>
      <c r="C65" s="166"/>
      <c r="D65" s="166"/>
      <c r="E65" s="2">
        <v>483</v>
      </c>
      <c r="F65" s="1" t="s">
        <v>1069</v>
      </c>
      <c r="G65" s="4">
        <v>1500000</v>
      </c>
      <c r="H65" s="4">
        <v>1500000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1500000</v>
      </c>
      <c r="R65" s="4">
        <v>1500000</v>
      </c>
    </row>
    <row r="66" spans="2:18">
      <c r="B66" s="802"/>
      <c r="C66" s="166"/>
      <c r="D66" s="166"/>
      <c r="E66" s="593">
        <v>485</v>
      </c>
      <c r="F66" s="1" t="s">
        <v>889</v>
      </c>
      <c r="G66" s="4">
        <v>8700000</v>
      </c>
      <c r="H66" s="4">
        <v>960000</v>
      </c>
      <c r="I66" s="4">
        <v>0</v>
      </c>
      <c r="J66" s="4">
        <v>290000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8700000</v>
      </c>
      <c r="R66" s="4">
        <v>1250000</v>
      </c>
    </row>
    <row r="67" spans="2:18">
      <c r="B67" s="802"/>
      <c r="C67" s="166"/>
      <c r="D67" s="166"/>
      <c r="E67" s="2">
        <v>486</v>
      </c>
      <c r="F67" s="1" t="s">
        <v>1054</v>
      </c>
      <c r="G67" s="4">
        <v>7500000</v>
      </c>
      <c r="H67" s="4">
        <v>6800000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7500000</v>
      </c>
      <c r="R67" s="4">
        <v>6800000</v>
      </c>
    </row>
    <row r="68" spans="2:18" ht="45">
      <c r="B68" s="802"/>
      <c r="C68" s="208"/>
      <c r="D68" s="150" t="s">
        <v>1733</v>
      </c>
      <c r="E68" s="36" t="s">
        <v>1732</v>
      </c>
      <c r="F68" s="36" t="s">
        <v>1070</v>
      </c>
      <c r="G68" s="34">
        <v>0</v>
      </c>
      <c r="H68" s="34">
        <f>SUM(H69)</f>
        <v>80851000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f>SUM(R69)</f>
        <v>80851000</v>
      </c>
    </row>
    <row r="69" spans="2:18">
      <c r="B69" s="802"/>
      <c r="C69" s="364"/>
      <c r="D69" s="364">
        <v>48</v>
      </c>
      <c r="E69" s="96"/>
      <c r="F69" s="99" t="s">
        <v>430</v>
      </c>
      <c r="G69" s="103">
        <v>0</v>
      </c>
      <c r="H69" s="103">
        <f>SUM(H70)</f>
        <v>80851000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  <c r="P69" s="103">
        <v>0</v>
      </c>
      <c r="Q69" s="103">
        <v>0</v>
      </c>
      <c r="R69" s="103">
        <f>SUM(R70)</f>
        <v>80851000</v>
      </c>
    </row>
    <row r="70" spans="2:18">
      <c r="B70" s="802"/>
      <c r="C70" s="141"/>
      <c r="D70" s="141"/>
      <c r="E70" s="2">
        <v>481</v>
      </c>
      <c r="F70" s="1" t="s">
        <v>432</v>
      </c>
      <c r="G70" s="4">
        <v>0</v>
      </c>
      <c r="H70" s="4">
        <v>80851000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80851000</v>
      </c>
    </row>
    <row r="71" spans="2:18" ht="30">
      <c r="B71" s="802"/>
      <c r="C71" s="587">
        <v>2</v>
      </c>
      <c r="D71" s="587"/>
      <c r="E71" s="592"/>
      <c r="F71" s="590" t="s">
        <v>1071</v>
      </c>
      <c r="G71" s="102">
        <f>SUM(G72+G82)</f>
        <v>113570000</v>
      </c>
      <c r="H71" s="102">
        <f>SUM(H72)</f>
        <v>111896000</v>
      </c>
      <c r="I71" s="102">
        <v>0</v>
      </c>
      <c r="J71" s="102">
        <v>0</v>
      </c>
      <c r="K71" s="102">
        <v>0</v>
      </c>
      <c r="L71" s="102">
        <v>0</v>
      </c>
      <c r="M71" s="102">
        <f>SUM(M72+M82)</f>
        <v>722500000</v>
      </c>
      <c r="N71" s="102">
        <f>SUM(N72+N82)</f>
        <v>722500000</v>
      </c>
      <c r="O71" s="102">
        <v>0</v>
      </c>
      <c r="P71" s="102">
        <f>SUM(P72+P82)</f>
        <v>145000000</v>
      </c>
      <c r="Q71" s="102">
        <f>SUM(Q72+Q82)</f>
        <v>836070000</v>
      </c>
      <c r="R71" s="102">
        <f>SUM(R72+R82)</f>
        <v>979396000</v>
      </c>
    </row>
    <row r="72" spans="2:18" ht="30">
      <c r="B72" s="802"/>
      <c r="C72" s="150"/>
      <c r="D72" s="150">
        <v>20</v>
      </c>
      <c r="E72" s="33"/>
      <c r="F72" s="36" t="s">
        <v>1071</v>
      </c>
      <c r="G72" s="34">
        <f>SUM(G73+G76)</f>
        <v>113570000</v>
      </c>
      <c r="H72" s="34">
        <f>SUM(H73+H76)</f>
        <v>111896000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f>SUM(Q73+Q76)</f>
        <v>113570000</v>
      </c>
      <c r="R72" s="34">
        <f>SUM(R73+R76)</f>
        <v>111896000</v>
      </c>
    </row>
    <row r="73" spans="2:18">
      <c r="B73" s="802"/>
      <c r="C73" s="162"/>
      <c r="D73" s="162">
        <v>40</v>
      </c>
      <c r="E73" s="99"/>
      <c r="F73" s="99" t="s">
        <v>391</v>
      </c>
      <c r="G73" s="103">
        <f>SUM(G74:G75)</f>
        <v>101000000</v>
      </c>
      <c r="H73" s="103">
        <f>SUM(H74:H75)</f>
        <v>101600000</v>
      </c>
      <c r="I73" s="103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f>SUM(Q74:Q75)</f>
        <v>101000000</v>
      </c>
      <c r="R73" s="103">
        <f>SUM(R74:R75)</f>
        <v>101600000</v>
      </c>
    </row>
    <row r="74" spans="2:18">
      <c r="B74" s="802"/>
      <c r="C74" s="166"/>
      <c r="D74" s="166"/>
      <c r="E74" s="2">
        <v>401</v>
      </c>
      <c r="F74" s="1" t="s">
        <v>399</v>
      </c>
      <c r="G74" s="4">
        <v>74000000</v>
      </c>
      <c r="H74" s="4">
        <v>74200000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74000000</v>
      </c>
      <c r="R74" s="4">
        <v>74200000</v>
      </c>
    </row>
    <row r="75" spans="2:18">
      <c r="B75" s="802"/>
      <c r="C75" s="166"/>
      <c r="D75" s="166"/>
      <c r="E75" s="593">
        <v>402</v>
      </c>
      <c r="F75" s="1" t="s">
        <v>1014</v>
      </c>
      <c r="G75" s="4">
        <v>27000000</v>
      </c>
      <c r="H75" s="4">
        <v>27400000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27000000</v>
      </c>
      <c r="R75" s="4">
        <v>27400000</v>
      </c>
    </row>
    <row r="76" spans="2:18">
      <c r="B76" s="802"/>
      <c r="C76" s="162"/>
      <c r="D76" s="162">
        <v>42</v>
      </c>
      <c r="E76" s="99"/>
      <c r="F76" s="99" t="s">
        <v>1015</v>
      </c>
      <c r="G76" s="103">
        <f>SUM(G77:G81)</f>
        <v>12570000</v>
      </c>
      <c r="H76" s="103">
        <f>SUM(H77:H81)</f>
        <v>10296000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SUM(Q77:Q81)</f>
        <v>12570000</v>
      </c>
      <c r="R76" s="103">
        <f>SUM(R77:R81)</f>
        <v>10296000</v>
      </c>
    </row>
    <row r="77" spans="2:18">
      <c r="B77" s="802"/>
      <c r="C77" s="166"/>
      <c r="D77" s="166"/>
      <c r="E77" s="2">
        <v>420</v>
      </c>
      <c r="F77" s="1" t="s">
        <v>400</v>
      </c>
      <c r="G77" s="4">
        <v>2500000</v>
      </c>
      <c r="H77" s="4">
        <v>2000000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2500000</v>
      </c>
      <c r="R77" s="4">
        <v>2000000</v>
      </c>
    </row>
    <row r="78" spans="2:18" ht="30">
      <c r="B78" s="802"/>
      <c r="C78" s="166"/>
      <c r="D78" s="166"/>
      <c r="E78" s="593">
        <v>421</v>
      </c>
      <c r="F78" s="14" t="s">
        <v>880</v>
      </c>
      <c r="G78" s="4">
        <v>2000000</v>
      </c>
      <c r="H78" s="4">
        <v>1600000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2000000</v>
      </c>
      <c r="R78" s="4">
        <v>1600000</v>
      </c>
    </row>
    <row r="79" spans="2:18">
      <c r="B79" s="802"/>
      <c r="C79" s="166"/>
      <c r="D79" s="166"/>
      <c r="E79" s="593">
        <v>424</v>
      </c>
      <c r="F79" s="1" t="s">
        <v>1072</v>
      </c>
      <c r="G79" s="4">
        <v>6860000</v>
      </c>
      <c r="H79" s="4">
        <v>5488000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6860000</v>
      </c>
      <c r="R79" s="4">
        <v>5488000</v>
      </c>
    </row>
    <row r="80" spans="2:18">
      <c r="B80" s="802"/>
      <c r="C80" s="166"/>
      <c r="D80" s="166"/>
      <c r="E80" s="2">
        <v>425</v>
      </c>
      <c r="F80" s="1" t="s">
        <v>404</v>
      </c>
      <c r="G80" s="4">
        <v>10000</v>
      </c>
      <c r="H80" s="4">
        <v>8000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10000</v>
      </c>
      <c r="R80" s="4">
        <v>8000</v>
      </c>
    </row>
    <row r="81" spans="2:18">
      <c r="B81" s="802"/>
      <c r="C81" s="166"/>
      <c r="D81" s="166"/>
      <c r="E81" s="2">
        <v>426</v>
      </c>
      <c r="F81" s="1" t="s">
        <v>1068</v>
      </c>
      <c r="G81" s="4">
        <v>1200000</v>
      </c>
      <c r="H81" s="4">
        <v>1200000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1200000</v>
      </c>
      <c r="R81" s="4">
        <v>1200000</v>
      </c>
    </row>
    <row r="82" spans="2:18" ht="30">
      <c r="B82" s="802"/>
      <c r="C82" s="321"/>
      <c r="D82" s="150" t="s">
        <v>711</v>
      </c>
      <c r="E82" s="33"/>
      <c r="F82" s="36" t="s">
        <v>1075</v>
      </c>
      <c r="G82" s="34">
        <f>SUM(G83)</f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f>SUM(M83+M91+M93)</f>
        <v>722500000</v>
      </c>
      <c r="N82" s="34">
        <f>SUM(N83+N91+N93)</f>
        <v>722500000</v>
      </c>
      <c r="O82" s="34">
        <v>0</v>
      </c>
      <c r="P82" s="34">
        <f>SUM(P83+P91+P93)</f>
        <v>145000000</v>
      </c>
      <c r="Q82" s="34">
        <f>SUM(Q83+Q91+Q93)</f>
        <v>722500000</v>
      </c>
      <c r="R82" s="34">
        <f>SUM(R83+R91+R93)</f>
        <v>867500000</v>
      </c>
    </row>
    <row r="83" spans="2:18">
      <c r="B83" s="802"/>
      <c r="C83" s="322"/>
      <c r="D83" s="322">
        <v>42</v>
      </c>
      <c r="E83" s="314"/>
      <c r="F83" s="99" t="s">
        <v>394</v>
      </c>
      <c r="G83" s="103">
        <f>SUM(G84:G96)</f>
        <v>0</v>
      </c>
      <c r="H83" s="103">
        <v>0</v>
      </c>
      <c r="I83" s="103">
        <v>0</v>
      </c>
      <c r="J83" s="103">
        <v>0</v>
      </c>
      <c r="K83" s="103">
        <v>0</v>
      </c>
      <c r="L83" s="103">
        <v>0</v>
      </c>
      <c r="M83" s="103">
        <f>SUM(M84:M90)</f>
        <v>20600000</v>
      </c>
      <c r="N83" s="103">
        <f>SUM(N84:N90)</f>
        <v>20600000</v>
      </c>
      <c r="O83" s="103">
        <v>0</v>
      </c>
      <c r="P83" s="103">
        <f>SUM(P84:P90)</f>
        <v>1800000</v>
      </c>
      <c r="Q83" s="103">
        <f>SUM(Q84:Q90)</f>
        <v>20600000</v>
      </c>
      <c r="R83" s="103">
        <f>SUM(R84:R90)</f>
        <v>22400000</v>
      </c>
    </row>
    <row r="84" spans="2:18">
      <c r="B84" s="802"/>
      <c r="C84" s="141"/>
      <c r="D84" s="141"/>
      <c r="E84" s="589">
        <v>420</v>
      </c>
      <c r="F84" s="1" t="s">
        <v>400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700000</v>
      </c>
      <c r="N84" s="4">
        <v>700000</v>
      </c>
      <c r="O84" s="4">
        <v>0</v>
      </c>
      <c r="P84" s="4">
        <v>0</v>
      </c>
      <c r="Q84" s="4">
        <v>700000</v>
      </c>
      <c r="R84" s="4">
        <v>700000</v>
      </c>
    </row>
    <row r="85" spans="2:18" ht="30">
      <c r="B85" s="802"/>
      <c r="C85" s="141"/>
      <c r="D85" s="141"/>
      <c r="E85" s="594">
        <v>421</v>
      </c>
      <c r="F85" s="14" t="s">
        <v>1073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500000</v>
      </c>
      <c r="N85" s="4">
        <v>500000</v>
      </c>
      <c r="O85" s="4">
        <v>0</v>
      </c>
      <c r="P85" s="4">
        <v>0</v>
      </c>
      <c r="Q85" s="4">
        <v>500000</v>
      </c>
      <c r="R85" s="4">
        <v>500000</v>
      </c>
    </row>
    <row r="86" spans="2:18">
      <c r="B86" s="802"/>
      <c r="C86" s="141"/>
      <c r="D86" s="141"/>
      <c r="E86" s="589">
        <v>423</v>
      </c>
      <c r="F86" s="1" t="s">
        <v>402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200000</v>
      </c>
      <c r="N86" s="4">
        <v>200000</v>
      </c>
      <c r="O86" s="4">
        <v>0</v>
      </c>
      <c r="P86" s="4">
        <v>0</v>
      </c>
      <c r="Q86" s="4">
        <v>200000</v>
      </c>
      <c r="R86" s="4">
        <v>200000</v>
      </c>
    </row>
    <row r="87" spans="2:18">
      <c r="B87" s="802"/>
      <c r="C87" s="141"/>
      <c r="D87" s="141"/>
      <c r="E87" s="594">
        <v>424</v>
      </c>
      <c r="F87" s="1" t="s">
        <v>1074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200000</v>
      </c>
      <c r="N87" s="4">
        <v>200000</v>
      </c>
      <c r="O87" s="4">
        <v>0</v>
      </c>
      <c r="P87" s="4">
        <v>0</v>
      </c>
      <c r="Q87" s="4">
        <v>200000</v>
      </c>
      <c r="R87" s="4">
        <v>200000</v>
      </c>
    </row>
    <row r="88" spans="2:18">
      <c r="B88" s="802"/>
      <c r="C88" s="141"/>
      <c r="D88" s="141"/>
      <c r="E88" s="589">
        <v>425</v>
      </c>
      <c r="F88" s="1" t="s">
        <v>404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11000000</v>
      </c>
      <c r="N88" s="4">
        <v>11000000</v>
      </c>
      <c r="O88" s="4">
        <v>0</v>
      </c>
      <c r="P88" s="4">
        <v>1000000</v>
      </c>
      <c r="Q88" s="4">
        <v>11000000</v>
      </c>
      <c r="R88" s="4">
        <v>12000000</v>
      </c>
    </row>
    <row r="89" spans="2:18">
      <c r="B89" s="802"/>
      <c r="C89" s="141"/>
      <c r="D89" s="141"/>
      <c r="E89" s="589">
        <v>426</v>
      </c>
      <c r="F89" s="1" t="s">
        <v>405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2000000</v>
      </c>
      <c r="N89" s="4">
        <v>2000000</v>
      </c>
      <c r="O89" s="4">
        <v>0</v>
      </c>
      <c r="P89" s="4">
        <v>300000</v>
      </c>
      <c r="Q89" s="4">
        <v>2000000</v>
      </c>
      <c r="R89" s="4">
        <v>2300000</v>
      </c>
    </row>
    <row r="90" spans="2:18" ht="15" customHeight="1">
      <c r="B90" s="802"/>
      <c r="C90" s="141"/>
      <c r="D90" s="141"/>
      <c r="E90" s="589">
        <v>427</v>
      </c>
      <c r="F90" s="1" t="s">
        <v>406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6000000</v>
      </c>
      <c r="N90" s="4">
        <v>6000000</v>
      </c>
      <c r="O90" s="4">
        <v>0</v>
      </c>
      <c r="P90" s="4">
        <v>500000</v>
      </c>
      <c r="Q90" s="4">
        <v>6000000</v>
      </c>
      <c r="R90" s="4">
        <v>6500000</v>
      </c>
    </row>
    <row r="91" spans="2:18">
      <c r="B91" s="802"/>
      <c r="C91" s="162"/>
      <c r="D91" s="162">
        <v>46</v>
      </c>
      <c r="E91" s="99"/>
      <c r="F91" s="99" t="s">
        <v>396</v>
      </c>
      <c r="G91" s="103">
        <v>0</v>
      </c>
      <c r="H91" s="103">
        <v>0</v>
      </c>
      <c r="I91" s="103">
        <v>0</v>
      </c>
      <c r="J91" s="103">
        <v>0</v>
      </c>
      <c r="K91" s="103">
        <v>0</v>
      </c>
      <c r="L91" s="103">
        <v>0</v>
      </c>
      <c r="M91" s="103">
        <f>SUM(M92)</f>
        <v>104000000</v>
      </c>
      <c r="N91" s="103">
        <f>SUM(N92)</f>
        <v>104000000</v>
      </c>
      <c r="O91" s="103">
        <v>0</v>
      </c>
      <c r="P91" s="103">
        <f>SUM(P92)</f>
        <v>142700000</v>
      </c>
      <c r="Q91" s="103">
        <f>SUM(Q92)</f>
        <v>104000000</v>
      </c>
      <c r="R91" s="103">
        <f>SUM(R92)</f>
        <v>246700000</v>
      </c>
    </row>
    <row r="92" spans="2:18">
      <c r="B92" s="802"/>
      <c r="C92" s="166"/>
      <c r="D92" s="166"/>
      <c r="E92" s="2">
        <v>464</v>
      </c>
      <c r="F92" s="1" t="s">
        <v>423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104000000</v>
      </c>
      <c r="N92" s="4">
        <v>104000000</v>
      </c>
      <c r="O92" s="4">
        <v>0</v>
      </c>
      <c r="P92" s="4">
        <v>142700000</v>
      </c>
      <c r="Q92" s="4">
        <v>104000000</v>
      </c>
      <c r="R92" s="4">
        <v>246700000</v>
      </c>
    </row>
    <row r="93" spans="2:18">
      <c r="B93" s="802"/>
      <c r="C93" s="162"/>
      <c r="D93" s="162">
        <v>48</v>
      </c>
      <c r="E93" s="99"/>
      <c r="F93" s="99" t="s">
        <v>430</v>
      </c>
      <c r="G93" s="103">
        <v>0</v>
      </c>
      <c r="H93" s="103">
        <v>0</v>
      </c>
      <c r="I93" s="103">
        <v>0</v>
      </c>
      <c r="J93" s="103">
        <v>0</v>
      </c>
      <c r="K93" s="103">
        <v>0</v>
      </c>
      <c r="L93" s="103">
        <v>0</v>
      </c>
      <c r="M93" s="103">
        <f>SUM(M94:M96)</f>
        <v>597900000</v>
      </c>
      <c r="N93" s="103">
        <f>SUM(N94:N96)</f>
        <v>597900000</v>
      </c>
      <c r="O93" s="103">
        <v>0</v>
      </c>
      <c r="P93" s="103">
        <f>SUM(P94:P96)</f>
        <v>500000</v>
      </c>
      <c r="Q93" s="103">
        <f>SUM(Q94:Q96)</f>
        <v>597900000</v>
      </c>
      <c r="R93" s="103">
        <f>SUM(R94:R96)</f>
        <v>598400000</v>
      </c>
    </row>
    <row r="94" spans="2:18">
      <c r="B94" s="802"/>
      <c r="C94" s="166"/>
      <c r="D94" s="166"/>
      <c r="E94" s="2">
        <v>480</v>
      </c>
      <c r="F94" s="1" t="s">
        <v>431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400000</v>
      </c>
      <c r="N94" s="4">
        <v>400000</v>
      </c>
      <c r="O94" s="4">
        <v>0</v>
      </c>
      <c r="P94" s="4">
        <v>500000</v>
      </c>
      <c r="Q94" s="4">
        <v>400000</v>
      </c>
      <c r="R94" s="4">
        <v>900000</v>
      </c>
    </row>
    <row r="95" spans="2:18">
      <c r="B95" s="802"/>
      <c r="C95" s="166"/>
      <c r="D95" s="166"/>
      <c r="E95" s="2">
        <v>485</v>
      </c>
      <c r="F95" s="1" t="s">
        <v>436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596500000</v>
      </c>
      <c r="N95" s="4">
        <v>596500000</v>
      </c>
      <c r="O95" s="4">
        <v>0</v>
      </c>
      <c r="P95" s="4">
        <v>0</v>
      </c>
      <c r="Q95" s="4">
        <v>596500000</v>
      </c>
      <c r="R95" s="4">
        <v>596500000</v>
      </c>
    </row>
    <row r="96" spans="2:18">
      <c r="B96" s="802"/>
      <c r="C96" s="166"/>
      <c r="D96" s="166"/>
      <c r="E96" s="2">
        <v>486</v>
      </c>
      <c r="F96" s="1" t="s">
        <v>437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1000000</v>
      </c>
      <c r="N96" s="4">
        <v>1000000</v>
      </c>
      <c r="O96" s="4">
        <v>0</v>
      </c>
      <c r="P96" s="4">
        <v>0</v>
      </c>
      <c r="Q96" s="4">
        <v>1000000</v>
      </c>
      <c r="R96" s="4">
        <v>1000000</v>
      </c>
    </row>
    <row r="97" spans="2:18">
      <c r="B97" s="802"/>
      <c r="C97" s="587">
        <v>4</v>
      </c>
      <c r="D97" s="587"/>
      <c r="E97" s="592"/>
      <c r="F97" s="592" t="s">
        <v>1061</v>
      </c>
      <c r="G97" s="102">
        <f>SUM(G98)</f>
        <v>8440000</v>
      </c>
      <c r="H97" s="102">
        <f>SUM(H98)</f>
        <v>8988000</v>
      </c>
      <c r="I97" s="102">
        <v>0</v>
      </c>
      <c r="J97" s="102">
        <v>0</v>
      </c>
      <c r="K97" s="102">
        <v>0</v>
      </c>
      <c r="L97" s="102">
        <v>0</v>
      </c>
      <c r="M97" s="102">
        <v>0</v>
      </c>
      <c r="N97" s="102">
        <v>0</v>
      </c>
      <c r="O97" s="102">
        <v>0</v>
      </c>
      <c r="P97" s="102">
        <v>0</v>
      </c>
      <c r="Q97" s="102">
        <f>SUM(Q98)</f>
        <v>8440000</v>
      </c>
      <c r="R97" s="102">
        <f>SUM(R98)</f>
        <v>8988000</v>
      </c>
    </row>
    <row r="98" spans="2:18">
      <c r="B98" s="802"/>
      <c r="C98" s="150"/>
      <c r="D98" s="150">
        <v>40</v>
      </c>
      <c r="E98" s="33"/>
      <c r="F98" s="33" t="s">
        <v>1061</v>
      </c>
      <c r="G98" s="34">
        <f>SUM(G99+G102)</f>
        <v>8440000</v>
      </c>
      <c r="H98" s="34">
        <f>SUM(H99+H102)</f>
        <v>8988000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f>SUM(Q99+Q102)</f>
        <v>8440000</v>
      </c>
      <c r="R98" s="34">
        <f>SUM(R99+R102)</f>
        <v>8988000</v>
      </c>
    </row>
    <row r="99" spans="2:18">
      <c r="B99" s="802"/>
      <c r="C99" s="162"/>
      <c r="D99" s="162">
        <v>40</v>
      </c>
      <c r="E99" s="99"/>
      <c r="F99" s="99" t="s">
        <v>391</v>
      </c>
      <c r="G99" s="103">
        <f>SUM(G100:G101)</f>
        <v>8000000</v>
      </c>
      <c r="H99" s="103">
        <f>SUM(H100:H101)</f>
        <v>8600000</v>
      </c>
      <c r="I99" s="103">
        <v>0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f>SUM(Q100:Q101)</f>
        <v>8000000</v>
      </c>
      <c r="R99" s="103">
        <f>SUM(R100:R101)</f>
        <v>8600000</v>
      </c>
    </row>
    <row r="100" spans="2:18">
      <c r="B100" s="802"/>
      <c r="C100" s="166"/>
      <c r="D100" s="166"/>
      <c r="E100" s="2">
        <v>401</v>
      </c>
      <c r="F100" s="1" t="s">
        <v>399</v>
      </c>
      <c r="G100" s="4">
        <v>6000000</v>
      </c>
      <c r="H100" s="4">
        <v>6300000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6000000</v>
      </c>
      <c r="R100" s="4">
        <v>6300000</v>
      </c>
    </row>
    <row r="101" spans="2:18">
      <c r="B101" s="802"/>
      <c r="C101" s="166"/>
      <c r="D101" s="166"/>
      <c r="E101" s="2">
        <v>402</v>
      </c>
      <c r="F101" s="1" t="s">
        <v>361</v>
      </c>
      <c r="G101" s="4">
        <v>2000000</v>
      </c>
      <c r="H101" s="4">
        <v>2300000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2000000</v>
      </c>
      <c r="R101" s="4">
        <v>2300000</v>
      </c>
    </row>
    <row r="102" spans="2:18">
      <c r="B102" s="802"/>
      <c r="C102" s="162"/>
      <c r="D102" s="162">
        <v>42</v>
      </c>
      <c r="E102" s="99"/>
      <c r="F102" s="99" t="s">
        <v>394</v>
      </c>
      <c r="G102" s="103">
        <f>SUM(G103:G106)</f>
        <v>440000</v>
      </c>
      <c r="H102" s="103">
        <f>SUM(H103:H106)</f>
        <v>388000</v>
      </c>
      <c r="I102" s="103">
        <v>0</v>
      </c>
      <c r="J102" s="103">
        <v>0</v>
      </c>
      <c r="K102" s="103">
        <v>0</v>
      </c>
      <c r="L102" s="103">
        <v>0</v>
      </c>
      <c r="M102" s="103">
        <v>0</v>
      </c>
      <c r="N102" s="103">
        <v>0</v>
      </c>
      <c r="O102" s="103">
        <v>0</v>
      </c>
      <c r="P102" s="103">
        <v>0</v>
      </c>
      <c r="Q102" s="103">
        <f>SUM(Q103:Q106)</f>
        <v>440000</v>
      </c>
      <c r="R102" s="103">
        <f>SUM(R103:R106)</f>
        <v>388000</v>
      </c>
    </row>
    <row r="103" spans="2:18">
      <c r="B103" s="802"/>
      <c r="C103" s="166"/>
      <c r="D103" s="166"/>
      <c r="E103" s="2">
        <v>420</v>
      </c>
      <c r="F103" s="1" t="s">
        <v>400</v>
      </c>
      <c r="G103" s="4">
        <v>200000</v>
      </c>
      <c r="H103" s="4">
        <v>160000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200000</v>
      </c>
      <c r="R103" s="4">
        <v>160000</v>
      </c>
    </row>
    <row r="104" spans="2:18" ht="30">
      <c r="B104" s="802"/>
      <c r="C104" s="166"/>
      <c r="D104" s="166"/>
      <c r="E104" s="2">
        <v>421</v>
      </c>
      <c r="F104" s="14" t="s">
        <v>401</v>
      </c>
      <c r="G104" s="4">
        <v>50000</v>
      </c>
      <c r="H104" s="4">
        <v>40000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50000</v>
      </c>
      <c r="R104" s="4">
        <v>40000</v>
      </c>
    </row>
    <row r="105" spans="2:18">
      <c r="B105" s="802"/>
      <c r="C105" s="166"/>
      <c r="D105" s="166"/>
      <c r="E105" s="2">
        <v>425</v>
      </c>
      <c r="F105" s="1" t="s">
        <v>404</v>
      </c>
      <c r="G105" s="4">
        <v>10000</v>
      </c>
      <c r="H105" s="4">
        <v>8000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10000</v>
      </c>
      <c r="R105" s="4">
        <v>8000</v>
      </c>
    </row>
    <row r="106" spans="2:18">
      <c r="B106" s="802"/>
      <c r="C106" s="166"/>
      <c r="D106" s="166"/>
      <c r="E106" s="2">
        <v>426</v>
      </c>
      <c r="F106" s="1" t="s">
        <v>405</v>
      </c>
      <c r="G106" s="4">
        <v>180000</v>
      </c>
      <c r="H106" s="4">
        <v>180000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180000</v>
      </c>
      <c r="R106" s="4">
        <v>180000</v>
      </c>
    </row>
    <row r="107" spans="2:18">
      <c r="B107" s="802"/>
      <c r="C107" s="587">
        <v>5</v>
      </c>
      <c r="D107" s="587"/>
      <c r="E107" s="592"/>
      <c r="F107" s="592" t="s">
        <v>1062</v>
      </c>
      <c r="G107" s="102">
        <f t="shared" ref="G107:L107" si="2">SUM(G108)</f>
        <v>31500000</v>
      </c>
      <c r="H107" s="102">
        <f t="shared" si="2"/>
        <v>31500000</v>
      </c>
      <c r="I107" s="102">
        <f t="shared" si="2"/>
        <v>66000000</v>
      </c>
      <c r="J107" s="102">
        <f t="shared" si="2"/>
        <v>76000000</v>
      </c>
      <c r="K107" s="102">
        <f t="shared" si="2"/>
        <v>30000000</v>
      </c>
      <c r="L107" s="102">
        <f t="shared" si="2"/>
        <v>70000000</v>
      </c>
      <c r="M107" s="102">
        <v>0</v>
      </c>
      <c r="N107" s="102">
        <v>0</v>
      </c>
      <c r="O107" s="102">
        <v>0</v>
      </c>
      <c r="P107" s="102">
        <v>0</v>
      </c>
      <c r="Q107" s="102">
        <f>SUM(Q108)</f>
        <v>127500000</v>
      </c>
      <c r="R107" s="102">
        <f>SUM(R108)</f>
        <v>177500000</v>
      </c>
    </row>
    <row r="108" spans="2:18">
      <c r="B108" s="802"/>
      <c r="C108" s="150"/>
      <c r="D108" s="150">
        <v>50</v>
      </c>
      <c r="E108" s="33"/>
      <c r="F108" s="33" t="s">
        <v>1062</v>
      </c>
      <c r="G108" s="34">
        <f t="shared" ref="G108:L108" si="3">SUM(G109+G112+G119)</f>
        <v>31500000</v>
      </c>
      <c r="H108" s="34">
        <f t="shared" si="3"/>
        <v>31500000</v>
      </c>
      <c r="I108" s="34">
        <f t="shared" si="3"/>
        <v>66000000</v>
      </c>
      <c r="J108" s="34">
        <f t="shared" si="3"/>
        <v>76000000</v>
      </c>
      <c r="K108" s="34">
        <f t="shared" si="3"/>
        <v>30000000</v>
      </c>
      <c r="L108" s="34">
        <f t="shared" si="3"/>
        <v>70000000</v>
      </c>
      <c r="M108" s="34">
        <v>0</v>
      </c>
      <c r="N108" s="34">
        <v>0</v>
      </c>
      <c r="O108" s="34">
        <v>0</v>
      </c>
      <c r="P108" s="34">
        <v>0</v>
      </c>
      <c r="Q108" s="34">
        <f>SUM(Q109+Q112+Q119)</f>
        <v>127500000</v>
      </c>
      <c r="R108" s="34">
        <f>SUM(R109+R112+R119)</f>
        <v>177500000</v>
      </c>
    </row>
    <row r="109" spans="2:18">
      <c r="B109" s="802"/>
      <c r="C109" s="162"/>
      <c r="D109" s="162">
        <v>40</v>
      </c>
      <c r="E109" s="99"/>
      <c r="F109" s="99" t="s">
        <v>391</v>
      </c>
      <c r="G109" s="103">
        <f>SUM(G110:G111)</f>
        <v>22500000</v>
      </c>
      <c r="H109" s="103">
        <f>SUM(H110:H111)</f>
        <v>22500000</v>
      </c>
      <c r="I109" s="103">
        <v>0</v>
      </c>
      <c r="J109" s="103">
        <f>SUM(J110:J111)</f>
        <v>10000000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f>SUM(Q110:Q111)</f>
        <v>22500000</v>
      </c>
      <c r="R109" s="103">
        <f>SUM(R110:R111)</f>
        <v>32500000</v>
      </c>
    </row>
    <row r="110" spans="2:18">
      <c r="B110" s="802"/>
      <c r="C110" s="166"/>
      <c r="D110" s="166"/>
      <c r="E110" s="2">
        <v>401</v>
      </c>
      <c r="F110" s="1" t="s">
        <v>399</v>
      </c>
      <c r="G110" s="4">
        <v>17500000</v>
      </c>
      <c r="H110" s="4">
        <v>17500000</v>
      </c>
      <c r="I110" s="4">
        <v>0</v>
      </c>
      <c r="J110" s="4">
        <v>7300000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17500000</v>
      </c>
      <c r="R110" s="4">
        <v>24800000</v>
      </c>
    </row>
    <row r="111" spans="2:18">
      <c r="B111" s="802"/>
      <c r="C111" s="166"/>
      <c r="D111" s="166"/>
      <c r="E111" s="2">
        <v>402</v>
      </c>
      <c r="F111" s="1" t="s">
        <v>361</v>
      </c>
      <c r="G111" s="4">
        <v>5000000</v>
      </c>
      <c r="H111" s="4">
        <v>5000000</v>
      </c>
      <c r="I111" s="4">
        <v>0</v>
      </c>
      <c r="J111" s="4">
        <v>2700000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5000000</v>
      </c>
      <c r="R111" s="4">
        <v>7700000</v>
      </c>
    </row>
    <row r="112" spans="2:18">
      <c r="B112" s="802"/>
      <c r="C112" s="162"/>
      <c r="D112" s="162">
        <v>42</v>
      </c>
      <c r="E112" s="99"/>
      <c r="F112" s="99" t="s">
        <v>394</v>
      </c>
      <c r="G112" s="103">
        <f t="shared" ref="G112:L112" si="4">SUM(G113:G118)</f>
        <v>6500000</v>
      </c>
      <c r="H112" s="103">
        <f t="shared" si="4"/>
        <v>6500000</v>
      </c>
      <c r="I112" s="103">
        <f t="shared" si="4"/>
        <v>46000000</v>
      </c>
      <c r="J112" s="103">
        <f t="shared" si="4"/>
        <v>46000000</v>
      </c>
      <c r="K112" s="103">
        <f t="shared" si="4"/>
        <v>30000000</v>
      </c>
      <c r="L112" s="103">
        <f t="shared" si="4"/>
        <v>70000000</v>
      </c>
      <c r="M112" s="103">
        <v>0</v>
      </c>
      <c r="N112" s="103">
        <v>0</v>
      </c>
      <c r="O112" s="103">
        <v>0</v>
      </c>
      <c r="P112" s="103">
        <v>0</v>
      </c>
      <c r="Q112" s="103">
        <f>SUM(Q113:Q118)</f>
        <v>82500000</v>
      </c>
      <c r="R112" s="103">
        <f>SUM(R113:R118)</f>
        <v>122500000</v>
      </c>
    </row>
    <row r="113" spans="2:18">
      <c r="B113" s="802"/>
      <c r="C113" s="166"/>
      <c r="D113" s="166"/>
      <c r="E113" s="2">
        <v>420</v>
      </c>
      <c r="F113" s="1" t="s">
        <v>400</v>
      </c>
      <c r="G113" s="4">
        <v>300000</v>
      </c>
      <c r="H113" s="4">
        <v>300000</v>
      </c>
      <c r="I113" s="4">
        <v>2000000</v>
      </c>
      <c r="J113" s="4">
        <v>2000000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2300000</v>
      </c>
      <c r="R113" s="4">
        <v>2300000</v>
      </c>
    </row>
    <row r="114" spans="2:18" ht="30">
      <c r="B114" s="802"/>
      <c r="C114" s="166"/>
      <c r="D114" s="166"/>
      <c r="E114" s="2">
        <v>421</v>
      </c>
      <c r="F114" s="14" t="s">
        <v>401</v>
      </c>
      <c r="G114" s="4">
        <v>2000000</v>
      </c>
      <c r="H114" s="4">
        <v>2000000</v>
      </c>
      <c r="I114" s="4">
        <v>4000000</v>
      </c>
      <c r="J114" s="4">
        <v>4000000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6000000</v>
      </c>
      <c r="R114" s="4">
        <v>6000000</v>
      </c>
    </row>
    <row r="115" spans="2:18">
      <c r="B115" s="802"/>
      <c r="C115" s="166"/>
      <c r="D115" s="166"/>
      <c r="E115" s="2">
        <v>423</v>
      </c>
      <c r="F115" s="1" t="s">
        <v>402</v>
      </c>
      <c r="G115" s="4">
        <v>700000</v>
      </c>
      <c r="H115" s="4">
        <v>700000</v>
      </c>
      <c r="I115" s="4">
        <v>2000000</v>
      </c>
      <c r="J115" s="4">
        <v>2000000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2700000</v>
      </c>
      <c r="R115" s="4">
        <v>2700000</v>
      </c>
    </row>
    <row r="116" spans="2:18">
      <c r="B116" s="802"/>
      <c r="C116" s="166"/>
      <c r="D116" s="166"/>
      <c r="E116" s="2">
        <v>424</v>
      </c>
      <c r="F116" s="1" t="s">
        <v>403</v>
      </c>
      <c r="G116" s="4">
        <v>1000000</v>
      </c>
      <c r="H116" s="4">
        <v>1000000</v>
      </c>
      <c r="I116" s="4">
        <v>18000000</v>
      </c>
      <c r="J116" s="4">
        <v>18000000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19000000</v>
      </c>
      <c r="R116" s="4">
        <v>19000000</v>
      </c>
    </row>
    <row r="117" spans="2:18">
      <c r="B117" s="802"/>
      <c r="C117" s="166"/>
      <c r="D117" s="166"/>
      <c r="E117" s="2">
        <v>425</v>
      </c>
      <c r="F117" s="1" t="s">
        <v>404</v>
      </c>
      <c r="G117" s="4">
        <v>2000000</v>
      </c>
      <c r="H117" s="4">
        <v>2000000</v>
      </c>
      <c r="I117" s="4">
        <v>6000000</v>
      </c>
      <c r="J117" s="4">
        <v>6000000</v>
      </c>
      <c r="K117" s="4">
        <v>30000000</v>
      </c>
      <c r="L117" s="4">
        <v>70000000</v>
      </c>
      <c r="M117" s="4">
        <v>0</v>
      </c>
      <c r="N117" s="4">
        <v>0</v>
      </c>
      <c r="O117" s="4">
        <v>0</v>
      </c>
      <c r="P117" s="4">
        <v>0</v>
      </c>
      <c r="Q117" s="4">
        <v>38000000</v>
      </c>
      <c r="R117" s="4">
        <v>78000000</v>
      </c>
    </row>
    <row r="118" spans="2:18">
      <c r="B118" s="802"/>
      <c r="C118" s="166"/>
      <c r="D118" s="166"/>
      <c r="E118" s="2">
        <v>426</v>
      </c>
      <c r="F118" s="1" t="s">
        <v>405</v>
      </c>
      <c r="G118" s="4">
        <v>500000</v>
      </c>
      <c r="H118" s="4">
        <v>500000</v>
      </c>
      <c r="I118" s="4">
        <v>14000000</v>
      </c>
      <c r="J118" s="4">
        <v>14000000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14500000</v>
      </c>
      <c r="R118" s="4">
        <v>14500000</v>
      </c>
    </row>
    <row r="119" spans="2:18">
      <c r="B119" s="802"/>
      <c r="C119" s="162"/>
      <c r="D119" s="162">
        <v>48</v>
      </c>
      <c r="E119" s="99"/>
      <c r="F119" s="99" t="s">
        <v>430</v>
      </c>
      <c r="G119" s="103">
        <f>SUM(G120:G121)</f>
        <v>2500000</v>
      </c>
      <c r="H119" s="103">
        <f>SUM(H120:H121)</f>
        <v>2500000</v>
      </c>
      <c r="I119" s="103">
        <f>SUM(I120:I121)</f>
        <v>20000000</v>
      </c>
      <c r="J119" s="103">
        <f>SUM(J120:J121)</f>
        <v>20000000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f>SUM(Q120:Q121)</f>
        <v>22500000</v>
      </c>
      <c r="R119" s="103">
        <f>SUM(R120:R121)</f>
        <v>22500000</v>
      </c>
    </row>
    <row r="120" spans="2:18">
      <c r="B120" s="802"/>
      <c r="C120" s="166"/>
      <c r="D120" s="166"/>
      <c r="E120" s="593">
        <v>480</v>
      </c>
      <c r="F120" s="1" t="s">
        <v>1076</v>
      </c>
      <c r="G120" s="4">
        <v>1000000</v>
      </c>
      <c r="H120" s="4">
        <v>1000000</v>
      </c>
      <c r="I120" s="4">
        <v>8000000</v>
      </c>
      <c r="J120" s="4">
        <v>8000000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9000000</v>
      </c>
      <c r="R120" s="4">
        <v>9000000</v>
      </c>
    </row>
    <row r="121" spans="2:18">
      <c r="B121" s="802"/>
      <c r="C121" s="166"/>
      <c r="D121" s="166"/>
      <c r="E121" s="593">
        <v>485</v>
      </c>
      <c r="F121" s="1" t="s">
        <v>1077</v>
      </c>
      <c r="G121" s="4">
        <v>1500000</v>
      </c>
      <c r="H121" s="4">
        <v>1500000</v>
      </c>
      <c r="I121" s="4">
        <v>12000000</v>
      </c>
      <c r="J121" s="4">
        <v>12000000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13500000</v>
      </c>
      <c r="R121" s="4">
        <v>13500000</v>
      </c>
    </row>
    <row r="122" spans="2:18" ht="35.25" customHeight="1">
      <c r="B122" s="802"/>
      <c r="C122" s="587">
        <v>7</v>
      </c>
      <c r="D122" s="587"/>
      <c r="E122" s="592"/>
      <c r="F122" s="592" t="s">
        <v>1078</v>
      </c>
      <c r="G122" s="102">
        <f>SUM(G123+G136)</f>
        <v>103690000</v>
      </c>
      <c r="H122" s="102">
        <f>SUM(H123+H136)</f>
        <v>108352000</v>
      </c>
      <c r="I122" s="102">
        <v>0</v>
      </c>
      <c r="J122" s="102">
        <v>0</v>
      </c>
      <c r="K122" s="102">
        <v>0</v>
      </c>
      <c r="L122" s="102">
        <v>0</v>
      </c>
      <c r="M122" s="102">
        <f>SUM(M123+M136)</f>
        <v>10800000</v>
      </c>
      <c r="N122" s="102">
        <f>SUM(N123+N136)</f>
        <v>10800000</v>
      </c>
      <c r="O122" s="102">
        <v>0</v>
      </c>
      <c r="P122" s="102">
        <v>0</v>
      </c>
      <c r="Q122" s="102">
        <f>SUM(Q123+Q136)</f>
        <v>114490000</v>
      </c>
      <c r="R122" s="102">
        <f>SUM(R123+R136)</f>
        <v>119152000</v>
      </c>
    </row>
    <row r="123" spans="2:18">
      <c r="B123" s="802"/>
      <c r="C123" s="150"/>
      <c r="D123" s="150">
        <v>70</v>
      </c>
      <c r="E123" s="33"/>
      <c r="F123" s="36" t="s">
        <v>1079</v>
      </c>
      <c r="G123" s="34">
        <f>SUM(G124+G127+G133)</f>
        <v>15250000</v>
      </c>
      <c r="H123" s="34">
        <f>SUM(H124+H127+H133)</f>
        <v>13600000</v>
      </c>
      <c r="I123" s="34">
        <v>0</v>
      </c>
      <c r="J123" s="34">
        <v>0</v>
      </c>
      <c r="K123" s="34">
        <v>0</v>
      </c>
      <c r="L123" s="34">
        <v>0</v>
      </c>
      <c r="M123" s="34">
        <f>SUM(M124+M127+M133)</f>
        <v>10800000</v>
      </c>
      <c r="N123" s="34">
        <f>SUM(N124+N127+N133)</f>
        <v>10800000</v>
      </c>
      <c r="O123" s="34">
        <v>0</v>
      </c>
      <c r="P123" s="34">
        <v>0</v>
      </c>
      <c r="Q123" s="34">
        <f>SUM(Q124+Q127+Q133)</f>
        <v>26050000</v>
      </c>
      <c r="R123" s="34">
        <f>SUM(R124+R127+R133)</f>
        <v>24400000</v>
      </c>
    </row>
    <row r="124" spans="2:18">
      <c r="B124" s="802"/>
      <c r="C124" s="162"/>
      <c r="D124" s="162">
        <v>40</v>
      </c>
      <c r="E124" s="99"/>
      <c r="F124" s="99" t="s">
        <v>391</v>
      </c>
      <c r="G124" s="103">
        <f>SUM(G125:G126)</f>
        <v>12000000</v>
      </c>
      <c r="H124" s="103">
        <f>SUM(H125:H126)</f>
        <v>11000000</v>
      </c>
      <c r="I124" s="103">
        <v>0</v>
      </c>
      <c r="J124" s="103">
        <v>0</v>
      </c>
      <c r="K124" s="103">
        <v>0</v>
      </c>
      <c r="L124" s="103">
        <v>0</v>
      </c>
      <c r="M124" s="103">
        <v>0</v>
      </c>
      <c r="N124" s="103">
        <v>0</v>
      </c>
      <c r="O124" s="103">
        <v>0</v>
      </c>
      <c r="P124" s="103">
        <v>0</v>
      </c>
      <c r="Q124" s="103">
        <f>SUM(Q125:Q126)</f>
        <v>12000000</v>
      </c>
      <c r="R124" s="103">
        <f>SUM(R125:R126)</f>
        <v>11000000</v>
      </c>
    </row>
    <row r="125" spans="2:18">
      <c r="B125" s="802"/>
      <c r="C125" s="166"/>
      <c r="D125" s="166"/>
      <c r="E125" s="2">
        <v>401</v>
      </c>
      <c r="F125" s="1" t="s">
        <v>399</v>
      </c>
      <c r="G125" s="4">
        <v>9000000</v>
      </c>
      <c r="H125" s="4">
        <v>8000000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9000000</v>
      </c>
      <c r="R125" s="4">
        <v>8000000</v>
      </c>
    </row>
    <row r="126" spans="2:18">
      <c r="B126" s="802"/>
      <c r="C126" s="166"/>
      <c r="D126" s="166"/>
      <c r="E126" s="593">
        <v>402</v>
      </c>
      <c r="F126" s="1" t="s">
        <v>1014</v>
      </c>
      <c r="G126" s="4">
        <v>3000000</v>
      </c>
      <c r="H126" s="4">
        <v>3000000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3000000</v>
      </c>
      <c r="R126" s="4">
        <v>3000000</v>
      </c>
    </row>
    <row r="127" spans="2:18">
      <c r="B127" s="802"/>
      <c r="C127" s="162"/>
      <c r="D127" s="162">
        <v>42</v>
      </c>
      <c r="E127" s="99"/>
      <c r="F127" s="99" t="s">
        <v>394</v>
      </c>
      <c r="G127" s="103">
        <f>SUM(G128:G132)</f>
        <v>3250000</v>
      </c>
      <c r="H127" s="103">
        <f>SUM(H128:H132)</f>
        <v>2600000</v>
      </c>
      <c r="I127" s="103">
        <v>0</v>
      </c>
      <c r="J127" s="103">
        <v>0</v>
      </c>
      <c r="K127" s="103">
        <v>0</v>
      </c>
      <c r="L127" s="103">
        <v>0</v>
      </c>
      <c r="M127" s="103">
        <f>SUM(M128:M132)</f>
        <v>9080000</v>
      </c>
      <c r="N127" s="103">
        <f>SUM(N128:N132)</f>
        <v>8658000</v>
      </c>
      <c r="O127" s="103">
        <v>0</v>
      </c>
      <c r="P127" s="103">
        <v>0</v>
      </c>
      <c r="Q127" s="103">
        <f>SUM(Q128:Q132)</f>
        <v>12330000</v>
      </c>
      <c r="R127" s="103">
        <f>SUM(R128:R132)</f>
        <v>11258000</v>
      </c>
    </row>
    <row r="128" spans="2:18" ht="30">
      <c r="B128" s="802"/>
      <c r="C128" s="166"/>
      <c r="D128" s="166"/>
      <c r="E128" s="593">
        <v>421</v>
      </c>
      <c r="F128" s="14" t="s">
        <v>880</v>
      </c>
      <c r="G128" s="4">
        <v>1400000</v>
      </c>
      <c r="H128" s="4">
        <v>1120000</v>
      </c>
      <c r="I128" s="4">
        <v>0</v>
      </c>
      <c r="J128" s="4">
        <v>0</v>
      </c>
      <c r="K128" s="4">
        <v>0</v>
      </c>
      <c r="L128" s="4">
        <v>0</v>
      </c>
      <c r="M128" s="4">
        <v>1740000</v>
      </c>
      <c r="N128" s="4">
        <v>1436000</v>
      </c>
      <c r="O128" s="4">
        <v>0</v>
      </c>
      <c r="P128" s="4">
        <v>0</v>
      </c>
      <c r="Q128" s="4">
        <v>3140000</v>
      </c>
      <c r="R128" s="4">
        <v>2556000</v>
      </c>
    </row>
    <row r="129" spans="2:18">
      <c r="B129" s="802"/>
      <c r="C129" s="166"/>
      <c r="D129" s="166"/>
      <c r="E129" s="2">
        <v>423</v>
      </c>
      <c r="F129" s="1" t="s">
        <v>1005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310000</v>
      </c>
      <c r="N129" s="4">
        <v>451000</v>
      </c>
      <c r="O129" s="4">
        <v>0</v>
      </c>
      <c r="P129" s="4">
        <v>0</v>
      </c>
      <c r="Q129" s="4">
        <v>310000</v>
      </c>
      <c r="R129" s="4">
        <v>451000</v>
      </c>
    </row>
    <row r="130" spans="2:18">
      <c r="B130" s="802"/>
      <c r="C130" s="166"/>
      <c r="D130" s="166"/>
      <c r="E130" s="593">
        <v>424</v>
      </c>
      <c r="F130" s="1" t="s">
        <v>882</v>
      </c>
      <c r="G130" s="4">
        <v>1500000</v>
      </c>
      <c r="H130" s="4">
        <v>1200000</v>
      </c>
      <c r="I130" s="4">
        <v>0</v>
      </c>
      <c r="J130" s="4">
        <v>0</v>
      </c>
      <c r="K130" s="4">
        <v>0</v>
      </c>
      <c r="L130" s="4">
        <v>0</v>
      </c>
      <c r="M130" s="4">
        <v>30000</v>
      </c>
      <c r="N130" s="4">
        <v>24000</v>
      </c>
      <c r="O130" s="4">
        <v>0</v>
      </c>
      <c r="P130" s="4">
        <v>0</v>
      </c>
      <c r="Q130" s="4">
        <v>1530000</v>
      </c>
      <c r="R130" s="4">
        <v>1224000</v>
      </c>
    </row>
    <row r="131" spans="2:18">
      <c r="B131" s="802"/>
      <c r="C131" s="166"/>
      <c r="D131" s="166"/>
      <c r="E131" s="2">
        <v>425</v>
      </c>
      <c r="F131" s="1" t="s">
        <v>404</v>
      </c>
      <c r="G131" s="4">
        <v>350000</v>
      </c>
      <c r="H131" s="4">
        <v>280000</v>
      </c>
      <c r="I131" s="4">
        <v>0</v>
      </c>
      <c r="J131" s="4">
        <v>0</v>
      </c>
      <c r="K131" s="4">
        <v>0</v>
      </c>
      <c r="L131" s="4">
        <v>0</v>
      </c>
      <c r="M131" s="4">
        <v>5540000</v>
      </c>
      <c r="N131" s="4">
        <v>5540000</v>
      </c>
      <c r="O131" s="4">
        <v>0</v>
      </c>
      <c r="P131" s="4">
        <v>0</v>
      </c>
      <c r="Q131" s="4">
        <v>5890000</v>
      </c>
      <c r="R131" s="4">
        <v>5820000</v>
      </c>
    </row>
    <row r="132" spans="2:18">
      <c r="B132" s="802"/>
      <c r="C132" s="166"/>
      <c r="D132" s="166"/>
      <c r="E132" s="2">
        <v>426</v>
      </c>
      <c r="F132" s="1" t="s">
        <v>1068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1460000</v>
      </c>
      <c r="N132" s="4">
        <v>1207000</v>
      </c>
      <c r="O132" s="4">
        <v>0</v>
      </c>
      <c r="P132" s="4">
        <v>0</v>
      </c>
      <c r="Q132" s="4">
        <v>1460000</v>
      </c>
      <c r="R132" s="4">
        <v>1207000</v>
      </c>
    </row>
    <row r="133" spans="2:18">
      <c r="B133" s="802"/>
      <c r="C133" s="162"/>
      <c r="D133" s="162">
        <v>48</v>
      </c>
      <c r="E133" s="99"/>
      <c r="F133" s="99" t="s">
        <v>977</v>
      </c>
      <c r="G133" s="103">
        <v>0</v>
      </c>
      <c r="H133" s="103">
        <v>0</v>
      </c>
      <c r="I133" s="103">
        <v>0</v>
      </c>
      <c r="J133" s="103">
        <v>0</v>
      </c>
      <c r="K133" s="103">
        <v>0</v>
      </c>
      <c r="L133" s="103">
        <v>0</v>
      </c>
      <c r="M133" s="103">
        <f>SUM(M134:M135)</f>
        <v>1720000</v>
      </c>
      <c r="N133" s="103">
        <f>SUM(N134:N135)</f>
        <v>2142000</v>
      </c>
      <c r="O133" s="103">
        <v>0</v>
      </c>
      <c r="P133" s="103">
        <v>0</v>
      </c>
      <c r="Q133" s="103">
        <f>SUM(Q134:Q135)</f>
        <v>1720000</v>
      </c>
      <c r="R133" s="103">
        <f>SUM(R134:R135)</f>
        <v>2142000</v>
      </c>
    </row>
    <row r="134" spans="2:18">
      <c r="B134" s="802"/>
      <c r="C134" s="166"/>
      <c r="D134" s="166"/>
      <c r="E134" s="593">
        <v>480</v>
      </c>
      <c r="F134" s="1" t="s">
        <v>1080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1420000</v>
      </c>
      <c r="N134" s="4">
        <v>1842000</v>
      </c>
      <c r="O134" s="4">
        <v>0</v>
      </c>
      <c r="P134" s="4">
        <v>0</v>
      </c>
      <c r="Q134" s="4">
        <v>1420000</v>
      </c>
      <c r="R134" s="4">
        <v>1842000</v>
      </c>
    </row>
    <row r="135" spans="2:18">
      <c r="B135" s="802"/>
      <c r="C135" s="166"/>
      <c r="D135" s="166"/>
      <c r="E135" s="593">
        <v>485</v>
      </c>
      <c r="F135" s="1" t="s">
        <v>1081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300000</v>
      </c>
      <c r="N135" s="4">
        <v>300000</v>
      </c>
      <c r="O135" s="4">
        <v>0</v>
      </c>
      <c r="P135" s="4">
        <v>0</v>
      </c>
      <c r="Q135" s="4">
        <v>300000</v>
      </c>
      <c r="R135" s="4">
        <v>300000</v>
      </c>
    </row>
    <row r="136" spans="2:18" ht="15" customHeight="1">
      <c r="B136" s="802"/>
      <c r="C136" s="150"/>
      <c r="D136" s="150">
        <v>71</v>
      </c>
      <c r="E136" s="33"/>
      <c r="F136" s="33" t="s">
        <v>1064</v>
      </c>
      <c r="G136" s="34">
        <f>SUM(G137+G140)</f>
        <v>88440000</v>
      </c>
      <c r="H136" s="34">
        <f>SUM(H137+H140)</f>
        <v>94752000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f>SUM(Q137+Q140)</f>
        <v>88440000</v>
      </c>
      <c r="R136" s="34">
        <f>SUM(R137+R140)</f>
        <v>94752000</v>
      </c>
    </row>
    <row r="137" spans="2:18">
      <c r="B137" s="802"/>
      <c r="C137" s="162"/>
      <c r="D137" s="162">
        <v>40</v>
      </c>
      <c r="E137" s="99"/>
      <c r="F137" s="99" t="s">
        <v>391</v>
      </c>
      <c r="G137" s="103">
        <f>SUM(G138:G139)</f>
        <v>86440000</v>
      </c>
      <c r="H137" s="103">
        <f>SUM(H138:H139)</f>
        <v>93152000</v>
      </c>
      <c r="I137" s="103">
        <v>0</v>
      </c>
      <c r="J137" s="103">
        <v>0</v>
      </c>
      <c r="K137" s="103">
        <v>0</v>
      </c>
      <c r="L137" s="103">
        <v>0</v>
      </c>
      <c r="M137" s="103">
        <v>0</v>
      </c>
      <c r="N137" s="103">
        <v>0</v>
      </c>
      <c r="O137" s="103">
        <v>0</v>
      </c>
      <c r="P137" s="103">
        <v>0</v>
      </c>
      <c r="Q137" s="103">
        <f>SUM(Q138:Q139)</f>
        <v>86440000</v>
      </c>
      <c r="R137" s="103">
        <f>SUM(R138:R139)</f>
        <v>93152000</v>
      </c>
    </row>
    <row r="138" spans="2:18">
      <c r="B138" s="802"/>
      <c r="C138" s="166"/>
      <c r="D138" s="166"/>
      <c r="E138" s="2">
        <v>401</v>
      </c>
      <c r="F138" s="1" t="s">
        <v>1082</v>
      </c>
      <c r="G138" s="4">
        <v>63000000</v>
      </c>
      <c r="H138" s="4">
        <v>67900000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63000000</v>
      </c>
      <c r="R138" s="4">
        <v>67900000</v>
      </c>
    </row>
    <row r="139" spans="2:18">
      <c r="B139" s="802"/>
      <c r="C139" s="166"/>
      <c r="D139" s="166"/>
      <c r="E139" s="593">
        <v>402</v>
      </c>
      <c r="F139" s="1" t="s">
        <v>958</v>
      </c>
      <c r="G139" s="4">
        <v>23440000</v>
      </c>
      <c r="H139" s="4">
        <v>25252000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23440000</v>
      </c>
      <c r="R139" s="4">
        <v>25252000</v>
      </c>
    </row>
    <row r="140" spans="2:18">
      <c r="B140" s="802"/>
      <c r="C140" s="162"/>
      <c r="D140" s="162">
        <v>42</v>
      </c>
      <c r="E140" s="99"/>
      <c r="F140" s="99" t="s">
        <v>1083</v>
      </c>
      <c r="G140" s="103">
        <f>SUM(G141)</f>
        <v>2000000</v>
      </c>
      <c r="H140" s="103">
        <f>SUM(H141)</f>
        <v>1600000</v>
      </c>
      <c r="I140" s="103">
        <v>0</v>
      </c>
      <c r="J140" s="103">
        <v>0</v>
      </c>
      <c r="K140" s="103">
        <v>0</v>
      </c>
      <c r="L140" s="103">
        <v>0</v>
      </c>
      <c r="M140" s="103">
        <v>0</v>
      </c>
      <c r="N140" s="103">
        <v>0</v>
      </c>
      <c r="O140" s="103">
        <v>0</v>
      </c>
      <c r="P140" s="103">
        <v>0</v>
      </c>
      <c r="Q140" s="103">
        <f>SUM(Q141)</f>
        <v>2000000</v>
      </c>
      <c r="R140" s="103">
        <f>SUM(R141)</f>
        <v>1600000</v>
      </c>
    </row>
    <row r="141" spans="2:18" ht="30">
      <c r="B141" s="802"/>
      <c r="C141" s="141"/>
      <c r="D141" s="141"/>
      <c r="E141" s="593">
        <v>421</v>
      </c>
      <c r="F141" s="14" t="s">
        <v>1004</v>
      </c>
      <c r="G141" s="4">
        <v>2000000</v>
      </c>
      <c r="H141" s="4">
        <v>1600000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2000000</v>
      </c>
      <c r="R141" s="4">
        <v>1600000</v>
      </c>
    </row>
    <row r="142" spans="2:18">
      <c r="B142" s="802"/>
      <c r="C142" s="587">
        <v>8</v>
      </c>
      <c r="D142" s="587"/>
      <c r="E142" s="592"/>
      <c r="F142" s="590" t="s">
        <v>1084</v>
      </c>
      <c r="G142" s="102">
        <f>SUM(G143)</f>
        <v>38800000</v>
      </c>
      <c r="H142" s="102">
        <f>SUM(H143)</f>
        <v>38800000</v>
      </c>
      <c r="I142" s="102">
        <v>0</v>
      </c>
      <c r="J142" s="102">
        <v>0</v>
      </c>
      <c r="K142" s="102">
        <v>0</v>
      </c>
      <c r="L142" s="102">
        <v>0</v>
      </c>
      <c r="M142" s="102">
        <v>0</v>
      </c>
      <c r="N142" s="102">
        <v>0</v>
      </c>
      <c r="O142" s="102">
        <v>0</v>
      </c>
      <c r="P142" s="102">
        <f>SUM(P143)</f>
        <v>9346000</v>
      </c>
      <c r="Q142" s="102">
        <f>SUM(Q143)</f>
        <v>38800000</v>
      </c>
      <c r="R142" s="102">
        <f>SUM(R143)</f>
        <v>48146000</v>
      </c>
    </row>
    <row r="143" spans="2:18">
      <c r="B143" s="802"/>
      <c r="C143" s="150"/>
      <c r="D143" s="150">
        <v>80</v>
      </c>
      <c r="E143" s="33"/>
      <c r="F143" s="33" t="s">
        <v>1065</v>
      </c>
      <c r="G143" s="34">
        <f>SUM(G144+G147+G154)</f>
        <v>38800000</v>
      </c>
      <c r="H143" s="34">
        <f>SUM(H144+H147+H154)</f>
        <v>38800000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f>SUM(P144+P147+P154)</f>
        <v>9346000</v>
      </c>
      <c r="Q143" s="34">
        <f>SUM(Q144+Q147+Q154)</f>
        <v>38800000</v>
      </c>
      <c r="R143" s="34">
        <f>SUM(R144+R147+R154)</f>
        <v>48146000</v>
      </c>
    </row>
    <row r="144" spans="2:18">
      <c r="B144" s="802"/>
      <c r="C144" s="162"/>
      <c r="D144" s="162">
        <v>40</v>
      </c>
      <c r="E144" s="99"/>
      <c r="F144" s="99" t="s">
        <v>391</v>
      </c>
      <c r="G144" s="103">
        <f>SUM(G145:G146)</f>
        <v>16800000</v>
      </c>
      <c r="H144" s="103">
        <f>SUM(H145:H146)</f>
        <v>16800000</v>
      </c>
      <c r="I144" s="103">
        <v>0</v>
      </c>
      <c r="J144" s="103">
        <v>0</v>
      </c>
      <c r="K144" s="103">
        <v>0</v>
      </c>
      <c r="L144" s="103">
        <v>0</v>
      </c>
      <c r="M144" s="103">
        <v>0</v>
      </c>
      <c r="N144" s="103">
        <v>0</v>
      </c>
      <c r="O144" s="103">
        <v>0</v>
      </c>
      <c r="P144" s="103">
        <v>0</v>
      </c>
      <c r="Q144" s="103">
        <f>SUM(Q145:Q146)</f>
        <v>16800000</v>
      </c>
      <c r="R144" s="103">
        <f>SUM(R145:R146)</f>
        <v>16800000</v>
      </c>
    </row>
    <row r="145" spans="2:18">
      <c r="B145" s="802"/>
      <c r="C145" s="166"/>
      <c r="D145" s="166"/>
      <c r="E145" s="2">
        <v>401</v>
      </c>
      <c r="F145" s="1" t="s">
        <v>1055</v>
      </c>
      <c r="G145" s="4">
        <v>12500000</v>
      </c>
      <c r="H145" s="4">
        <v>12500000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12500000</v>
      </c>
      <c r="R145" s="4">
        <v>12500000</v>
      </c>
    </row>
    <row r="146" spans="2:18">
      <c r="B146" s="802"/>
      <c r="C146" s="166"/>
      <c r="D146" s="166"/>
      <c r="E146" s="593">
        <v>402</v>
      </c>
      <c r="F146" s="1" t="s">
        <v>1085</v>
      </c>
      <c r="G146" s="4">
        <v>4300000</v>
      </c>
      <c r="H146" s="4">
        <v>4300000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4300000</v>
      </c>
      <c r="R146" s="4">
        <v>4300000</v>
      </c>
    </row>
    <row r="147" spans="2:18">
      <c r="B147" s="802"/>
      <c r="C147" s="162"/>
      <c r="D147" s="162">
        <v>42</v>
      </c>
      <c r="E147" s="99"/>
      <c r="F147" s="99" t="s">
        <v>394</v>
      </c>
      <c r="G147" s="103">
        <f>SUM(G148:G153)</f>
        <v>13400000</v>
      </c>
      <c r="H147" s="103">
        <f>SUM(H148:H153)</f>
        <v>13400000</v>
      </c>
      <c r="I147" s="103">
        <v>0</v>
      </c>
      <c r="J147" s="103">
        <v>0</v>
      </c>
      <c r="K147" s="103">
        <v>0</v>
      </c>
      <c r="L147" s="103">
        <v>0</v>
      </c>
      <c r="M147" s="103">
        <v>0</v>
      </c>
      <c r="N147" s="103">
        <v>0</v>
      </c>
      <c r="O147" s="103">
        <v>0</v>
      </c>
      <c r="P147" s="103">
        <f>SUM(P148:P153)</f>
        <v>9346000</v>
      </c>
      <c r="Q147" s="103">
        <f>SUM(Q148:Q153)</f>
        <v>13400000</v>
      </c>
      <c r="R147" s="103">
        <f>SUM(R148:R153)</f>
        <v>22746000</v>
      </c>
    </row>
    <row r="148" spans="2:18">
      <c r="B148" s="802"/>
      <c r="C148" s="141"/>
      <c r="D148" s="141"/>
      <c r="E148" s="2">
        <v>420</v>
      </c>
      <c r="F148" s="1" t="s">
        <v>400</v>
      </c>
      <c r="G148" s="4">
        <v>600000</v>
      </c>
      <c r="H148" s="4">
        <v>600000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600000</v>
      </c>
      <c r="Q148" s="4">
        <v>600000</v>
      </c>
      <c r="R148" s="4">
        <v>1200000</v>
      </c>
    </row>
    <row r="149" spans="2:18" ht="30">
      <c r="B149" s="802"/>
      <c r="C149" s="141"/>
      <c r="D149" s="141"/>
      <c r="E149" s="593">
        <v>421</v>
      </c>
      <c r="F149" s="14" t="s">
        <v>966</v>
      </c>
      <c r="G149" s="4">
        <v>3500000</v>
      </c>
      <c r="H149" s="4">
        <v>3500000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3500000</v>
      </c>
      <c r="R149" s="4">
        <v>3500000</v>
      </c>
    </row>
    <row r="150" spans="2:18">
      <c r="B150" s="802"/>
      <c r="C150" s="141"/>
      <c r="D150" s="141"/>
      <c r="E150" s="2">
        <v>423</v>
      </c>
      <c r="F150" s="1" t="s">
        <v>1005</v>
      </c>
      <c r="G150" s="4">
        <v>700000</v>
      </c>
      <c r="H150" s="4">
        <v>700000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700000</v>
      </c>
      <c r="R150" s="4">
        <v>700000</v>
      </c>
    </row>
    <row r="151" spans="2:18">
      <c r="B151" s="802"/>
      <c r="C151" s="141"/>
      <c r="D151" s="141"/>
      <c r="E151" s="593">
        <v>424</v>
      </c>
      <c r="F151" s="1" t="s">
        <v>1086</v>
      </c>
      <c r="G151" s="4">
        <v>500000</v>
      </c>
      <c r="H151" s="4">
        <v>500000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500000</v>
      </c>
      <c r="R151" s="4">
        <v>500000</v>
      </c>
    </row>
    <row r="152" spans="2:18">
      <c r="B152" s="802"/>
      <c r="C152" s="141"/>
      <c r="D152" s="141"/>
      <c r="E152" s="2">
        <v>425</v>
      </c>
      <c r="F152" s="1" t="s">
        <v>404</v>
      </c>
      <c r="G152" s="4">
        <v>6500000</v>
      </c>
      <c r="H152" s="4">
        <v>6500000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8746000</v>
      </c>
      <c r="Q152" s="4">
        <v>6500000</v>
      </c>
      <c r="R152" s="4">
        <v>15246000</v>
      </c>
    </row>
    <row r="153" spans="2:18">
      <c r="B153" s="802"/>
      <c r="C153" s="141"/>
      <c r="D153" s="141"/>
      <c r="E153" s="2">
        <v>426</v>
      </c>
      <c r="F153" s="1" t="s">
        <v>405</v>
      </c>
      <c r="G153" s="4">
        <v>1600000</v>
      </c>
      <c r="H153" s="4">
        <v>1600000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1600000</v>
      </c>
      <c r="R153" s="4">
        <v>1600000</v>
      </c>
    </row>
    <row r="154" spans="2:18">
      <c r="B154" s="802"/>
      <c r="C154" s="162"/>
      <c r="D154" s="162">
        <v>48</v>
      </c>
      <c r="E154" s="99"/>
      <c r="F154" s="99" t="s">
        <v>1087</v>
      </c>
      <c r="G154" s="103">
        <f>SUM(G155:G156)</f>
        <v>8600000</v>
      </c>
      <c r="H154" s="103">
        <f>SUM(H155:H156)</f>
        <v>8600000</v>
      </c>
      <c r="I154" s="103">
        <v>0</v>
      </c>
      <c r="J154" s="103">
        <v>0</v>
      </c>
      <c r="K154" s="103">
        <v>0</v>
      </c>
      <c r="L154" s="103">
        <v>0</v>
      </c>
      <c r="M154" s="103">
        <v>0</v>
      </c>
      <c r="N154" s="103">
        <v>0</v>
      </c>
      <c r="O154" s="103">
        <v>0</v>
      </c>
      <c r="P154" s="103">
        <v>0</v>
      </c>
      <c r="Q154" s="103">
        <f>SUM(Q155:Q156)</f>
        <v>8600000</v>
      </c>
      <c r="R154" s="103">
        <f>SUM(R155:R156)</f>
        <v>8600000</v>
      </c>
    </row>
    <row r="155" spans="2:18">
      <c r="B155" s="802"/>
      <c r="C155" s="141"/>
      <c r="D155" s="141"/>
      <c r="E155" s="593">
        <v>480</v>
      </c>
      <c r="F155" s="1" t="s">
        <v>1052</v>
      </c>
      <c r="G155" s="4">
        <v>3600000</v>
      </c>
      <c r="H155" s="4">
        <v>3600000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3600000</v>
      </c>
      <c r="R155" s="4">
        <v>3600000</v>
      </c>
    </row>
    <row r="156" spans="2:18">
      <c r="B156" s="802"/>
      <c r="C156" s="141"/>
      <c r="D156" s="141"/>
      <c r="E156" s="593">
        <v>485</v>
      </c>
      <c r="F156" s="1" t="s">
        <v>1088</v>
      </c>
      <c r="G156" s="4">
        <v>5000000</v>
      </c>
      <c r="H156" s="4">
        <v>5000000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5000000</v>
      </c>
      <c r="R156" s="4">
        <v>5000000</v>
      </c>
    </row>
    <row r="157" spans="2:18" ht="15" customHeight="1">
      <c r="B157" s="802"/>
      <c r="C157" s="587" t="s">
        <v>643</v>
      </c>
      <c r="D157" s="587"/>
      <c r="E157" s="592"/>
      <c r="F157" s="592" t="s">
        <v>1089</v>
      </c>
      <c r="G157" s="102">
        <v>0</v>
      </c>
      <c r="H157" s="102">
        <v>0</v>
      </c>
      <c r="I157" s="102">
        <f>SUM(I158)</f>
        <v>2500000</v>
      </c>
      <c r="J157" s="102">
        <f>SUM(J158)</f>
        <v>2500000</v>
      </c>
      <c r="K157" s="102">
        <v>0</v>
      </c>
      <c r="L157" s="102">
        <v>0</v>
      </c>
      <c r="M157" s="102">
        <v>0</v>
      </c>
      <c r="N157" s="102">
        <v>0</v>
      </c>
      <c r="O157" s="102">
        <v>0</v>
      </c>
      <c r="P157" s="102">
        <v>0</v>
      </c>
      <c r="Q157" s="102">
        <f t="shared" ref="Q157:R158" si="5">SUM(Q158)</f>
        <v>2500000</v>
      </c>
      <c r="R157" s="102">
        <f t="shared" si="5"/>
        <v>2500000</v>
      </c>
    </row>
    <row r="158" spans="2:18">
      <c r="B158" s="802"/>
      <c r="C158" s="321"/>
      <c r="D158" s="321" t="s">
        <v>647</v>
      </c>
      <c r="E158" s="215"/>
      <c r="F158" s="33" t="s">
        <v>1090</v>
      </c>
      <c r="G158" s="34">
        <v>0</v>
      </c>
      <c r="H158" s="34">
        <v>0</v>
      </c>
      <c r="I158" s="34">
        <f>SUM(I159)</f>
        <v>2500000</v>
      </c>
      <c r="J158" s="34">
        <f>SUM(J159)</f>
        <v>2500000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f t="shared" si="5"/>
        <v>2500000</v>
      </c>
      <c r="R158" s="34">
        <f t="shared" si="5"/>
        <v>2500000</v>
      </c>
    </row>
    <row r="159" spans="2:18">
      <c r="B159" s="802"/>
      <c r="C159" s="322"/>
      <c r="D159" s="322">
        <v>40</v>
      </c>
      <c r="E159" s="314"/>
      <c r="F159" s="99" t="s">
        <v>991</v>
      </c>
      <c r="G159" s="103">
        <v>0</v>
      </c>
      <c r="H159" s="103">
        <v>0</v>
      </c>
      <c r="I159" s="103">
        <f>SUM(I160:I161)</f>
        <v>2500000</v>
      </c>
      <c r="J159" s="103">
        <f>SUM(J160:J161)</f>
        <v>2500000</v>
      </c>
      <c r="K159" s="103">
        <v>0</v>
      </c>
      <c r="L159" s="103">
        <v>0</v>
      </c>
      <c r="M159" s="103">
        <v>0</v>
      </c>
      <c r="N159" s="103">
        <v>0</v>
      </c>
      <c r="O159" s="103">
        <v>0</v>
      </c>
      <c r="P159" s="103">
        <v>0</v>
      </c>
      <c r="Q159" s="103">
        <f t="shared" ref="Q159:R159" si="6">SUM(Q160:Q161)</f>
        <v>2500000</v>
      </c>
      <c r="R159" s="103">
        <f t="shared" si="6"/>
        <v>2500000</v>
      </c>
    </row>
    <row r="160" spans="2:18">
      <c r="B160" s="802"/>
      <c r="C160" s="280"/>
      <c r="D160" s="598"/>
      <c r="E160" s="589">
        <v>401</v>
      </c>
      <c r="F160" s="1" t="s">
        <v>399</v>
      </c>
      <c r="G160" s="4">
        <v>0</v>
      </c>
      <c r="H160" s="4">
        <v>0</v>
      </c>
      <c r="I160" s="4">
        <v>1900000</v>
      </c>
      <c r="J160" s="4">
        <v>1900000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1900000</v>
      </c>
      <c r="R160" s="4">
        <v>1900000</v>
      </c>
    </row>
    <row r="161" spans="2:18" ht="15.75" thickBot="1">
      <c r="B161" s="802"/>
      <c r="C161" s="280"/>
      <c r="D161" s="598"/>
      <c r="E161" s="589">
        <v>402</v>
      </c>
      <c r="F161" s="1" t="s">
        <v>361</v>
      </c>
      <c r="G161" s="4">
        <v>0</v>
      </c>
      <c r="H161" s="4">
        <v>0</v>
      </c>
      <c r="I161" s="4">
        <v>600000</v>
      </c>
      <c r="J161" s="4">
        <v>600000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600000</v>
      </c>
      <c r="R161" s="4">
        <v>600000</v>
      </c>
    </row>
    <row r="162" spans="2:18" ht="15.75" thickBot="1">
      <c r="B162" s="802"/>
      <c r="C162" s="800" t="s">
        <v>604</v>
      </c>
      <c r="D162" s="801"/>
      <c r="E162" s="766" t="s">
        <v>1091</v>
      </c>
      <c r="F162" s="801"/>
      <c r="G162" s="193">
        <f t="shared" ref="G162:R162" si="7">SUM(G157+G142+G122+G107+G97+G71+G45)</f>
        <v>625324000</v>
      </c>
      <c r="H162" s="164">
        <f t="shared" si="7"/>
        <v>735324000</v>
      </c>
      <c r="I162" s="164">
        <f t="shared" si="7"/>
        <v>71600000</v>
      </c>
      <c r="J162" s="164">
        <f t="shared" si="7"/>
        <v>81600000</v>
      </c>
      <c r="K162" s="164">
        <f t="shared" si="7"/>
        <v>30000000</v>
      </c>
      <c r="L162" s="164">
        <f t="shared" si="7"/>
        <v>70250000</v>
      </c>
      <c r="M162" s="164">
        <f t="shared" si="7"/>
        <v>733300000</v>
      </c>
      <c r="N162" s="164">
        <f t="shared" si="7"/>
        <v>733300000</v>
      </c>
      <c r="O162" s="164">
        <f t="shared" si="7"/>
        <v>0</v>
      </c>
      <c r="P162" s="164">
        <f t="shared" si="7"/>
        <v>154346000</v>
      </c>
      <c r="Q162" s="164">
        <f t="shared" si="7"/>
        <v>1460224000</v>
      </c>
      <c r="R162" s="165">
        <f t="shared" si="7"/>
        <v>1774820000</v>
      </c>
    </row>
  </sheetData>
  <mergeCells count="15">
    <mergeCell ref="C162:D162"/>
    <mergeCell ref="E162:F162"/>
    <mergeCell ref="B7:B162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B2:T111"/>
  <sheetViews>
    <sheetView workbookViewId="0">
      <selection activeCell="D2" sqref="D2"/>
    </sheetView>
  </sheetViews>
  <sheetFormatPr defaultRowHeight="15"/>
  <cols>
    <col min="2" max="2" width="13" customWidth="1"/>
    <col min="3" max="3" width="14" customWidth="1"/>
    <col min="4" max="4" width="14.7109375" customWidth="1"/>
    <col min="5" max="5" width="21.28515625" customWidth="1"/>
    <col min="6" max="6" width="34.140625" customWidth="1"/>
    <col min="7" max="18" width="17.140625" customWidth="1"/>
  </cols>
  <sheetData>
    <row r="2" spans="2:18" ht="15" customHeight="1">
      <c r="B2" s="603" t="s">
        <v>1092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45" t="s">
        <v>356</v>
      </c>
      <c r="H5" s="345" t="s">
        <v>444</v>
      </c>
      <c r="I5" s="345" t="s">
        <v>358</v>
      </c>
      <c r="J5" s="345" t="s">
        <v>444</v>
      </c>
      <c r="K5" s="345" t="s">
        <v>356</v>
      </c>
      <c r="L5" s="345" t="s">
        <v>444</v>
      </c>
      <c r="M5" s="345" t="s">
        <v>356</v>
      </c>
      <c r="N5" s="345" t="s">
        <v>444</v>
      </c>
      <c r="O5" s="345" t="s">
        <v>356</v>
      </c>
      <c r="P5" s="345" t="s">
        <v>444</v>
      </c>
      <c r="Q5" s="345" t="s">
        <v>356</v>
      </c>
      <c r="R5" s="345" t="s">
        <v>444</v>
      </c>
    </row>
    <row r="6" spans="2:18" ht="15.75" thickBot="1">
      <c r="B6" s="347">
        <v>9002</v>
      </c>
      <c r="C6" s="805" t="s">
        <v>1092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230"/>
      <c r="F7" s="230" t="s">
        <v>1093</v>
      </c>
      <c r="G7" s="124">
        <f>SUM(G8:G9)</f>
        <v>33507649000</v>
      </c>
      <c r="H7" s="124">
        <f>SUM(H8:H9)</f>
        <v>37331987000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SUM(Q8:Q9)</f>
        <v>33507649000</v>
      </c>
      <c r="R7" s="125">
        <v>37331987</v>
      </c>
    </row>
    <row r="8" spans="2:18">
      <c r="B8" s="802"/>
      <c r="C8" s="166"/>
      <c r="D8" s="2">
        <v>20</v>
      </c>
      <c r="E8" s="1"/>
      <c r="F8" s="1" t="s">
        <v>1093</v>
      </c>
      <c r="G8" s="4">
        <v>33357649000</v>
      </c>
      <c r="H8" s="4">
        <v>36510663000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33357649000</v>
      </c>
      <c r="R8" s="109">
        <v>36510663</v>
      </c>
    </row>
    <row r="9" spans="2:18">
      <c r="B9" s="802"/>
      <c r="C9" s="166"/>
      <c r="D9" s="2">
        <v>21</v>
      </c>
      <c r="E9" s="1"/>
      <c r="F9" s="1" t="s">
        <v>1094</v>
      </c>
      <c r="G9" s="4">
        <v>150000000</v>
      </c>
      <c r="H9" s="4">
        <v>821324000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150000000</v>
      </c>
      <c r="R9" s="109">
        <v>821324</v>
      </c>
    </row>
    <row r="10" spans="2:18" ht="30">
      <c r="B10" s="802"/>
      <c r="C10" s="150">
        <v>3</v>
      </c>
      <c r="D10" s="33"/>
      <c r="E10" s="36"/>
      <c r="F10" s="36" t="s">
        <v>938</v>
      </c>
      <c r="G10" s="34">
        <f>SUM(G11)</f>
        <v>200000000</v>
      </c>
      <c r="H10" s="34">
        <f>SUM(H11)</f>
        <v>200000000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f>SUM(Q11)</f>
        <v>200000000</v>
      </c>
      <c r="R10" s="128">
        <f>SUM(R11)</f>
        <v>200000000</v>
      </c>
    </row>
    <row r="11" spans="2:18" ht="30">
      <c r="B11" s="802"/>
      <c r="C11" s="166"/>
      <c r="D11" s="2">
        <v>30</v>
      </c>
      <c r="E11" s="1"/>
      <c r="F11" s="348" t="s">
        <v>938</v>
      </c>
      <c r="G11" s="4">
        <v>200000000</v>
      </c>
      <c r="H11" s="4">
        <v>200000000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200000000</v>
      </c>
      <c r="R11" s="109">
        <v>200000000</v>
      </c>
    </row>
    <row r="12" spans="2:18">
      <c r="B12" s="802"/>
      <c r="C12" s="150" t="s">
        <v>621</v>
      </c>
      <c r="D12" s="33"/>
      <c r="E12" s="33"/>
      <c r="F12" s="33" t="s">
        <v>651</v>
      </c>
      <c r="G12" s="34">
        <f>SUM(G13)</f>
        <v>1733000000</v>
      </c>
      <c r="H12" s="34">
        <f>SUM(H13)</f>
        <v>1733000000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1733000000</v>
      </c>
      <c r="R12" s="128">
        <f>SUM(R13)</f>
        <v>1733000000</v>
      </c>
    </row>
    <row r="13" spans="2:18">
      <c r="B13" s="802"/>
      <c r="C13" s="166"/>
      <c r="D13" s="2" t="s">
        <v>622</v>
      </c>
      <c r="E13" s="1"/>
      <c r="F13" s="2" t="s">
        <v>651</v>
      </c>
      <c r="G13" s="4">
        <v>1733000000</v>
      </c>
      <c r="H13" s="4">
        <v>1733000000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1733000000</v>
      </c>
      <c r="R13" s="109">
        <v>1733000000</v>
      </c>
    </row>
    <row r="14" spans="2:18">
      <c r="B14" s="802"/>
      <c r="C14" s="150" t="s">
        <v>643</v>
      </c>
      <c r="D14" s="33"/>
      <c r="E14" s="67"/>
      <c r="F14" s="33" t="s">
        <v>672</v>
      </c>
      <c r="G14" s="34">
        <f>SUM(G15:G18)</f>
        <v>288641000</v>
      </c>
      <c r="H14" s="34">
        <f>SUM(H15:H18)</f>
        <v>688641000</v>
      </c>
      <c r="I14" s="34">
        <v>0</v>
      </c>
      <c r="J14" s="34">
        <v>0</v>
      </c>
      <c r="K14" s="34">
        <v>0</v>
      </c>
      <c r="L14" s="34">
        <f t="shared" ref="L14:R14" si="0">SUM(L15:L18)</f>
        <v>21000000</v>
      </c>
      <c r="M14" s="34">
        <f t="shared" si="0"/>
        <v>2310718000</v>
      </c>
      <c r="N14" s="34">
        <f t="shared" si="0"/>
        <v>2310718000</v>
      </c>
      <c r="O14" s="34">
        <f t="shared" si="0"/>
        <v>2357918000</v>
      </c>
      <c r="P14" s="34">
        <f t="shared" si="0"/>
        <v>2742308000</v>
      </c>
      <c r="Q14" s="34">
        <f t="shared" si="0"/>
        <v>4957277000</v>
      </c>
      <c r="R14" s="128">
        <f t="shared" si="0"/>
        <v>5762667000</v>
      </c>
    </row>
    <row r="15" spans="2:18" ht="30">
      <c r="B15" s="802"/>
      <c r="C15" s="166"/>
      <c r="D15" s="2" t="s">
        <v>644</v>
      </c>
      <c r="E15" s="1"/>
      <c r="F15" s="14" t="s">
        <v>673</v>
      </c>
      <c r="G15" s="4">
        <v>122900000</v>
      </c>
      <c r="H15" s="4">
        <v>270632000</v>
      </c>
      <c r="I15" s="4">
        <v>0</v>
      </c>
      <c r="J15" s="4">
        <v>0</v>
      </c>
      <c r="K15" s="4">
        <v>0</v>
      </c>
      <c r="L15" s="4">
        <v>15300000</v>
      </c>
      <c r="M15" s="4">
        <v>0</v>
      </c>
      <c r="N15" s="4">
        <v>0</v>
      </c>
      <c r="O15" s="4">
        <v>1001000000</v>
      </c>
      <c r="P15" s="4">
        <v>1259200000</v>
      </c>
      <c r="Q15" s="4">
        <v>1123900000</v>
      </c>
      <c r="R15" s="109">
        <v>1545132000</v>
      </c>
    </row>
    <row r="16" spans="2:18">
      <c r="B16" s="802"/>
      <c r="C16" s="166"/>
      <c r="D16" s="2" t="s">
        <v>646</v>
      </c>
      <c r="E16" s="1"/>
      <c r="F16" s="1" t="s">
        <v>675</v>
      </c>
      <c r="G16" s="4">
        <v>122600000</v>
      </c>
      <c r="H16" s="4">
        <v>331026000</v>
      </c>
      <c r="I16" s="4">
        <v>0</v>
      </c>
      <c r="J16" s="4">
        <v>0</v>
      </c>
      <c r="K16" s="4">
        <v>0</v>
      </c>
      <c r="L16" s="4">
        <v>0</v>
      </c>
      <c r="M16" s="4">
        <v>2310718000</v>
      </c>
      <c r="N16" s="4">
        <v>2310718000</v>
      </c>
      <c r="O16" s="4">
        <v>1122267000</v>
      </c>
      <c r="P16" s="4">
        <v>1130767000</v>
      </c>
      <c r="Q16" s="4">
        <v>3555585000</v>
      </c>
      <c r="R16" s="109">
        <v>3772511000</v>
      </c>
    </row>
    <row r="17" spans="2:18">
      <c r="B17" s="802"/>
      <c r="C17" s="166"/>
      <c r="D17" s="2" t="s">
        <v>647</v>
      </c>
      <c r="E17" s="1"/>
      <c r="F17" s="1" t="s">
        <v>676</v>
      </c>
      <c r="G17" s="4">
        <v>43141000</v>
      </c>
      <c r="H17" s="4">
        <v>86983000</v>
      </c>
      <c r="I17" s="4">
        <v>0</v>
      </c>
      <c r="J17" s="4">
        <v>0</v>
      </c>
      <c r="K17" s="4">
        <v>0</v>
      </c>
      <c r="L17" s="4">
        <v>5700000</v>
      </c>
      <c r="M17" s="4">
        <v>0</v>
      </c>
      <c r="N17" s="4">
        <v>0</v>
      </c>
      <c r="O17" s="4">
        <v>167191000</v>
      </c>
      <c r="P17" s="4">
        <v>284881000</v>
      </c>
      <c r="Q17" s="4">
        <v>210332000</v>
      </c>
      <c r="R17" s="109">
        <v>377564000</v>
      </c>
    </row>
    <row r="18" spans="2:18" ht="15.75" thickBot="1">
      <c r="B18" s="802"/>
      <c r="C18" s="167"/>
      <c r="D18" s="106" t="s">
        <v>648</v>
      </c>
      <c r="E18" s="104"/>
      <c r="F18" s="104" t="s">
        <v>677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67460000</v>
      </c>
      <c r="P18" s="110">
        <v>67460000</v>
      </c>
      <c r="Q18" s="110">
        <v>67460000</v>
      </c>
      <c r="R18" s="111">
        <v>67460000</v>
      </c>
    </row>
    <row r="19" spans="2:18" ht="30">
      <c r="B19" s="802"/>
      <c r="C19" s="255"/>
      <c r="D19" s="255">
        <v>41</v>
      </c>
      <c r="E19" s="232"/>
      <c r="F19" s="233" t="s">
        <v>393</v>
      </c>
      <c r="G19" s="234">
        <f>SUM(G20:G21)</f>
        <v>150000000</v>
      </c>
      <c r="H19" s="234">
        <f>SUM(H20:H21)</f>
        <v>821324000</v>
      </c>
      <c r="I19" s="234">
        <v>0</v>
      </c>
      <c r="J19" s="234">
        <v>0</v>
      </c>
      <c r="K19" s="234">
        <v>0</v>
      </c>
      <c r="L19" s="234">
        <v>0</v>
      </c>
      <c r="M19" s="234">
        <v>0</v>
      </c>
      <c r="N19" s="234">
        <v>0</v>
      </c>
      <c r="O19" s="234">
        <v>0</v>
      </c>
      <c r="P19" s="234">
        <v>0</v>
      </c>
      <c r="Q19" s="234">
        <f>SUM(Q20:Q21)</f>
        <v>150000000</v>
      </c>
      <c r="R19" s="235">
        <f>SUM(R20:R21)</f>
        <v>821324000</v>
      </c>
    </row>
    <row r="20" spans="2:18" ht="30">
      <c r="B20" s="802"/>
      <c r="C20" s="280"/>
      <c r="D20" s="598"/>
      <c r="E20" s="2">
        <v>412</v>
      </c>
      <c r="F20" s="14" t="s">
        <v>517</v>
      </c>
      <c r="G20" s="4">
        <v>100000000</v>
      </c>
      <c r="H20" s="4">
        <v>180000000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100000000</v>
      </c>
      <c r="R20" s="109">
        <v>180000000</v>
      </c>
    </row>
    <row r="21" spans="2:18" ht="30">
      <c r="B21" s="802"/>
      <c r="C21" s="280"/>
      <c r="D21" s="598"/>
      <c r="E21" s="2">
        <v>413</v>
      </c>
      <c r="F21" s="14" t="s">
        <v>518</v>
      </c>
      <c r="G21" s="4">
        <v>50000000</v>
      </c>
      <c r="H21" s="4">
        <v>641324000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50000000</v>
      </c>
      <c r="R21" s="109">
        <v>641324000</v>
      </c>
    </row>
    <row r="22" spans="2:18">
      <c r="B22" s="802"/>
      <c r="C22" s="322"/>
      <c r="D22" s="322">
        <v>42</v>
      </c>
      <c r="E22" s="314"/>
      <c r="F22" s="99" t="s">
        <v>394</v>
      </c>
      <c r="G22" s="103">
        <f>SUM(G23:G25)</f>
        <v>392811000</v>
      </c>
      <c r="H22" s="103">
        <f>SUM(H23:H25)</f>
        <v>488807000</v>
      </c>
      <c r="I22" s="103">
        <v>0</v>
      </c>
      <c r="J22" s="103">
        <v>0</v>
      </c>
      <c r="K22" s="103">
        <v>0</v>
      </c>
      <c r="L22" s="103">
        <f>SUM(L23:L25)</f>
        <v>300000</v>
      </c>
      <c r="M22" s="103">
        <v>0</v>
      </c>
      <c r="N22" s="103">
        <v>0</v>
      </c>
      <c r="O22" s="103">
        <f>SUM(O23:O25)</f>
        <v>930157000</v>
      </c>
      <c r="P22" s="103">
        <f>SUM(P23:P25)</f>
        <v>1002757000</v>
      </c>
      <c r="Q22" s="103">
        <f>SUM(Q23:Q25)</f>
        <v>1322968000</v>
      </c>
      <c r="R22" s="108">
        <f>SUM(R23:R25)</f>
        <v>1491864000</v>
      </c>
    </row>
    <row r="23" spans="2:18">
      <c r="B23" s="802"/>
      <c r="C23" s="280"/>
      <c r="D23" s="598"/>
      <c r="E23" s="2">
        <v>423</v>
      </c>
      <c r="F23" s="1" t="s">
        <v>402</v>
      </c>
      <c r="G23" s="4">
        <v>88041000</v>
      </c>
      <c r="H23" s="4">
        <v>107133000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5091000</v>
      </c>
      <c r="P23" s="4">
        <v>4291000</v>
      </c>
      <c r="Q23" s="4">
        <v>93132000</v>
      </c>
      <c r="R23" s="109">
        <v>111424000</v>
      </c>
    </row>
    <row r="24" spans="2:18">
      <c r="B24" s="802"/>
      <c r="C24" s="280"/>
      <c r="D24" s="598"/>
      <c r="E24" s="2">
        <v>425</v>
      </c>
      <c r="F24" s="1" t="s">
        <v>404</v>
      </c>
      <c r="G24" s="4">
        <v>87000000</v>
      </c>
      <c r="H24" s="4">
        <v>178154000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573066000</v>
      </c>
      <c r="P24" s="4">
        <v>637166000</v>
      </c>
      <c r="Q24" s="4">
        <v>660066000</v>
      </c>
      <c r="R24" s="109">
        <v>815320000</v>
      </c>
    </row>
    <row r="25" spans="2:18">
      <c r="B25" s="802"/>
      <c r="C25" s="280"/>
      <c r="D25" s="598"/>
      <c r="E25" s="2">
        <v>426</v>
      </c>
      <c r="F25" s="1" t="s">
        <v>405</v>
      </c>
      <c r="G25" s="4">
        <v>217770000</v>
      </c>
      <c r="H25" s="4">
        <v>203520000</v>
      </c>
      <c r="I25" s="4">
        <v>0</v>
      </c>
      <c r="J25" s="4">
        <v>0</v>
      </c>
      <c r="K25" s="4">
        <v>0</v>
      </c>
      <c r="L25" s="4">
        <v>300000</v>
      </c>
      <c r="M25" s="4">
        <v>0</v>
      </c>
      <c r="N25" s="4">
        <v>0</v>
      </c>
      <c r="O25" s="4">
        <v>352000000</v>
      </c>
      <c r="P25" s="4">
        <v>361300000</v>
      </c>
      <c r="Q25" s="4">
        <v>569770000</v>
      </c>
      <c r="R25" s="109">
        <v>565120000</v>
      </c>
    </row>
    <row r="26" spans="2:18" ht="30">
      <c r="B26" s="802"/>
      <c r="C26" s="162"/>
      <c r="D26" s="162">
        <v>43</v>
      </c>
      <c r="E26" s="314"/>
      <c r="F26" s="98" t="s">
        <v>519</v>
      </c>
      <c r="G26" s="103">
        <f>SUM(G27)</f>
        <v>104736000</v>
      </c>
      <c r="H26" s="103">
        <v>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SUM(Q27)</f>
        <v>104736000</v>
      </c>
      <c r="R26" s="108">
        <v>0</v>
      </c>
    </row>
    <row r="27" spans="2:18" ht="30">
      <c r="B27" s="802"/>
      <c r="C27" s="280"/>
      <c r="D27" s="598"/>
      <c r="E27" s="2">
        <v>433</v>
      </c>
      <c r="F27" s="14" t="s">
        <v>522</v>
      </c>
      <c r="G27" s="4">
        <v>104736000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104736000</v>
      </c>
      <c r="R27" s="109">
        <v>0</v>
      </c>
    </row>
    <row r="28" spans="2:18" ht="45">
      <c r="B28" s="802"/>
      <c r="C28" s="162"/>
      <c r="D28" s="162">
        <v>44</v>
      </c>
      <c r="E28" s="314"/>
      <c r="F28" s="98" t="s">
        <v>422</v>
      </c>
      <c r="G28" s="103">
        <f>SUM(G29)</f>
        <v>1733000000</v>
      </c>
      <c r="H28" s="103">
        <f>SUM(H29)</f>
        <v>1733000000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SUM(Q29)</f>
        <v>1733000000</v>
      </c>
      <c r="R28" s="108">
        <f>SUM(R29)</f>
        <v>1733000000</v>
      </c>
    </row>
    <row r="29" spans="2:18">
      <c r="B29" s="802"/>
      <c r="C29" s="166"/>
      <c r="D29" s="166"/>
      <c r="E29" s="2">
        <v>441</v>
      </c>
      <c r="F29" s="1" t="s">
        <v>407</v>
      </c>
      <c r="G29" s="4">
        <v>1733000000</v>
      </c>
      <c r="H29" s="4">
        <v>1733000000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1733000000</v>
      </c>
      <c r="R29" s="109">
        <v>1733000000</v>
      </c>
    </row>
    <row r="30" spans="2:18">
      <c r="B30" s="802"/>
      <c r="C30" s="162"/>
      <c r="D30" s="162">
        <v>45</v>
      </c>
      <c r="E30" s="99"/>
      <c r="F30" s="98" t="s">
        <v>395</v>
      </c>
      <c r="G30" s="103">
        <f>SUM(G31:G32)</f>
        <v>5948000000</v>
      </c>
      <c r="H30" s="103">
        <f>SUM(H31:H32)</f>
        <v>6430580000</v>
      </c>
      <c r="I30" s="96">
        <v>0</v>
      </c>
      <c r="J30" s="96">
        <v>0</v>
      </c>
      <c r="K30" s="96">
        <v>0</v>
      </c>
      <c r="L30" s="96">
        <v>0</v>
      </c>
      <c r="M30" s="96">
        <v>0</v>
      </c>
      <c r="N30" s="96">
        <v>0</v>
      </c>
      <c r="O30" s="96"/>
      <c r="P30" s="96"/>
      <c r="Q30" s="103">
        <f>SUM(Q31:Q32)</f>
        <v>5948000000</v>
      </c>
      <c r="R30" s="108">
        <f>SUM(R31:R32)</f>
        <v>6430580000</v>
      </c>
    </row>
    <row r="31" spans="2:18" ht="30">
      <c r="B31" s="802"/>
      <c r="C31" s="280"/>
      <c r="D31" s="598"/>
      <c r="E31" s="2">
        <v>451</v>
      </c>
      <c r="F31" s="14" t="s">
        <v>410</v>
      </c>
      <c r="G31" s="4">
        <v>3550000000</v>
      </c>
      <c r="H31" s="4">
        <v>3783820000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3550000000</v>
      </c>
      <c r="R31" s="109">
        <v>3783820000</v>
      </c>
    </row>
    <row r="32" spans="2:18" ht="30.75" customHeight="1">
      <c r="B32" s="802"/>
      <c r="C32" s="141"/>
      <c r="D32" s="141"/>
      <c r="E32" s="2">
        <v>452</v>
      </c>
      <c r="F32" s="14" t="s">
        <v>411</v>
      </c>
      <c r="G32" s="4">
        <v>2398000000</v>
      </c>
      <c r="H32" s="4">
        <v>2646760000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2398000000</v>
      </c>
      <c r="R32" s="109">
        <v>2646760000</v>
      </c>
    </row>
    <row r="33" spans="2:20">
      <c r="B33" s="802"/>
      <c r="C33" s="162"/>
      <c r="D33" s="162">
        <v>46</v>
      </c>
      <c r="E33" s="99"/>
      <c r="F33" s="99" t="s">
        <v>396</v>
      </c>
      <c r="G33" s="368">
        <f>SUM(G34:G35)</f>
        <v>567000000</v>
      </c>
      <c r="H33" s="369">
        <f>SUM(H34:H35)</f>
        <v>711042000</v>
      </c>
      <c r="I33" s="370">
        <v>0</v>
      </c>
      <c r="J33" s="370">
        <v>0</v>
      </c>
      <c r="K33" s="370">
        <v>0</v>
      </c>
      <c r="L33" s="370">
        <f>SUM(L34:L35)</f>
        <v>5700000</v>
      </c>
      <c r="M33" s="370">
        <v>0</v>
      </c>
      <c r="N33" s="370">
        <v>0</v>
      </c>
      <c r="O33" s="370">
        <f>SUM(O34:O35)</f>
        <v>98560000</v>
      </c>
      <c r="P33" s="370">
        <f>SUM(P34:P35)</f>
        <v>245250000</v>
      </c>
      <c r="Q33" s="370">
        <f>SUM(Q34:Q35)</f>
        <v>665560000</v>
      </c>
      <c r="R33" s="371">
        <f>SUM(R34:R35)</f>
        <v>961992000</v>
      </c>
    </row>
    <row r="34" spans="2:20">
      <c r="B34" s="802"/>
      <c r="C34" s="166"/>
      <c r="D34" s="166"/>
      <c r="E34" s="2">
        <v>464</v>
      </c>
      <c r="F34" s="1" t="s">
        <v>423</v>
      </c>
      <c r="G34" s="326">
        <v>367000000</v>
      </c>
      <c r="H34" s="366">
        <v>511042000</v>
      </c>
      <c r="I34" s="367">
        <v>0</v>
      </c>
      <c r="J34" s="367">
        <v>0</v>
      </c>
      <c r="K34" s="367">
        <v>0</v>
      </c>
      <c r="L34" s="367">
        <v>5700000</v>
      </c>
      <c r="M34" s="367">
        <v>0</v>
      </c>
      <c r="N34" s="367">
        <v>0</v>
      </c>
      <c r="O34" s="367">
        <v>98560000</v>
      </c>
      <c r="P34" s="367">
        <v>245250000</v>
      </c>
      <c r="Q34" s="367">
        <v>465560000</v>
      </c>
      <c r="R34" s="372">
        <v>761992000</v>
      </c>
    </row>
    <row r="35" spans="2:20">
      <c r="B35" s="802"/>
      <c r="C35" s="166"/>
      <c r="D35" s="166"/>
      <c r="E35" s="2">
        <v>465</v>
      </c>
      <c r="F35" s="1" t="s">
        <v>424</v>
      </c>
      <c r="G35" s="326">
        <v>200000000</v>
      </c>
      <c r="H35" s="366">
        <v>200000000</v>
      </c>
      <c r="I35" s="367">
        <v>0</v>
      </c>
      <c r="J35" s="367">
        <v>0</v>
      </c>
      <c r="K35" s="367">
        <v>0</v>
      </c>
      <c r="L35" s="367">
        <v>0</v>
      </c>
      <c r="M35" s="367">
        <v>0</v>
      </c>
      <c r="N35" s="367">
        <v>0</v>
      </c>
      <c r="O35" s="367">
        <v>0</v>
      </c>
      <c r="P35" s="367">
        <v>0</v>
      </c>
      <c r="Q35" s="367">
        <v>200000000</v>
      </c>
      <c r="R35" s="372">
        <v>200000000</v>
      </c>
    </row>
    <row r="36" spans="2:20">
      <c r="B36" s="802"/>
      <c r="C36" s="162"/>
      <c r="D36" s="162">
        <v>48</v>
      </c>
      <c r="E36" s="99"/>
      <c r="F36" s="99" t="s">
        <v>430</v>
      </c>
      <c r="G36" s="368">
        <f>SUM(G37:G41)</f>
        <v>791743000</v>
      </c>
      <c r="H36" s="369">
        <f>SUM(H37:H41)</f>
        <v>1081705000</v>
      </c>
      <c r="I36" s="370">
        <v>0</v>
      </c>
      <c r="J36" s="370">
        <v>0</v>
      </c>
      <c r="K36" s="370">
        <v>0</v>
      </c>
      <c r="L36" s="370">
        <f t="shared" ref="L36:R36" si="1">SUM(L37:L41)</f>
        <v>15000000</v>
      </c>
      <c r="M36" s="370">
        <f t="shared" si="1"/>
        <v>2310718000</v>
      </c>
      <c r="N36" s="370">
        <f t="shared" si="1"/>
        <v>2310718000</v>
      </c>
      <c r="O36" s="370">
        <f t="shared" si="1"/>
        <v>1329201000</v>
      </c>
      <c r="P36" s="370">
        <f t="shared" si="1"/>
        <v>1494301000</v>
      </c>
      <c r="Q36" s="370">
        <f t="shared" si="1"/>
        <v>4431662000</v>
      </c>
      <c r="R36" s="371">
        <f t="shared" si="1"/>
        <v>4901724000</v>
      </c>
    </row>
    <row r="37" spans="2:20">
      <c r="B37" s="802"/>
      <c r="C37" s="166"/>
      <c r="D37" s="166"/>
      <c r="E37" s="2">
        <v>480</v>
      </c>
      <c r="F37" s="1" t="s">
        <v>431</v>
      </c>
      <c r="G37" s="326">
        <v>154000000</v>
      </c>
      <c r="H37" s="366">
        <v>222620000</v>
      </c>
      <c r="I37" s="367">
        <v>0</v>
      </c>
      <c r="J37" s="367">
        <v>0</v>
      </c>
      <c r="K37" s="367">
        <v>0</v>
      </c>
      <c r="L37" s="367">
        <v>15000000</v>
      </c>
      <c r="M37" s="367">
        <v>0</v>
      </c>
      <c r="N37" s="367">
        <v>0</v>
      </c>
      <c r="O37" s="367">
        <v>172500000</v>
      </c>
      <c r="P37" s="367">
        <v>327800000</v>
      </c>
      <c r="Q37" s="367">
        <v>326500000</v>
      </c>
      <c r="R37" s="372">
        <v>565420000</v>
      </c>
    </row>
    <row r="38" spans="2:20">
      <c r="B38" s="802"/>
      <c r="C38" s="166"/>
      <c r="D38" s="166"/>
      <c r="E38" s="2">
        <v>482</v>
      </c>
      <c r="F38" s="1" t="s">
        <v>433</v>
      </c>
      <c r="G38" s="326">
        <v>126000000</v>
      </c>
      <c r="H38" s="367">
        <v>302342000</v>
      </c>
      <c r="I38" s="367">
        <v>0</v>
      </c>
      <c r="J38" s="367">
        <v>0</v>
      </c>
      <c r="K38" s="367">
        <v>0</v>
      </c>
      <c r="L38" s="367">
        <v>0</v>
      </c>
      <c r="M38" s="367">
        <v>2310718000</v>
      </c>
      <c r="N38" s="367">
        <v>2310718000</v>
      </c>
      <c r="O38" s="367">
        <v>1091701000</v>
      </c>
      <c r="P38" s="367">
        <v>1101501000</v>
      </c>
      <c r="Q38" s="367">
        <v>3528419000</v>
      </c>
      <c r="R38" s="372">
        <v>3714561000</v>
      </c>
    </row>
    <row r="39" spans="2:20" ht="30">
      <c r="B39" s="802"/>
      <c r="C39" s="166"/>
      <c r="D39" s="166"/>
      <c r="E39" s="2">
        <v>485</v>
      </c>
      <c r="F39" s="14" t="s">
        <v>436</v>
      </c>
      <c r="G39" s="326">
        <v>60000000</v>
      </c>
      <c r="H39" s="367">
        <v>105000000</v>
      </c>
      <c r="I39" s="367">
        <v>0</v>
      </c>
      <c r="J39" s="367">
        <v>0</v>
      </c>
      <c r="K39" s="367">
        <v>0</v>
      </c>
      <c r="L39" s="367">
        <v>0</v>
      </c>
      <c r="M39" s="367">
        <v>0</v>
      </c>
      <c r="N39" s="367">
        <v>0</v>
      </c>
      <c r="O39" s="367">
        <v>0</v>
      </c>
      <c r="P39" s="367">
        <v>0</v>
      </c>
      <c r="Q39" s="367">
        <v>60000000</v>
      </c>
      <c r="R39" s="372">
        <v>105000000</v>
      </c>
    </row>
    <row r="40" spans="2:20">
      <c r="B40" s="802"/>
      <c r="C40" s="166"/>
      <c r="D40" s="166"/>
      <c r="E40" s="2">
        <v>488</v>
      </c>
      <c r="F40" s="1" t="s">
        <v>438</v>
      </c>
      <c r="G40" s="326">
        <v>241500000</v>
      </c>
      <c r="H40" s="367">
        <v>241500000</v>
      </c>
      <c r="I40" s="367">
        <v>0</v>
      </c>
      <c r="J40" s="367">
        <v>0</v>
      </c>
      <c r="K40" s="367">
        <v>0</v>
      </c>
      <c r="L40" s="367">
        <v>0</v>
      </c>
      <c r="M40" s="367">
        <v>0</v>
      </c>
      <c r="N40" s="367">
        <v>0</v>
      </c>
      <c r="O40" s="367">
        <v>0</v>
      </c>
      <c r="P40" s="367">
        <v>0</v>
      </c>
      <c r="Q40" s="367">
        <v>241500000</v>
      </c>
      <c r="R40" s="372">
        <v>241500000</v>
      </c>
    </row>
    <row r="41" spans="2:20" ht="45">
      <c r="B41" s="802"/>
      <c r="C41" s="166"/>
      <c r="D41" s="166"/>
      <c r="E41" s="2">
        <v>489</v>
      </c>
      <c r="F41" s="14" t="s">
        <v>439</v>
      </c>
      <c r="G41" s="326">
        <v>210243000</v>
      </c>
      <c r="H41" s="367">
        <v>210243000</v>
      </c>
      <c r="I41" s="367">
        <v>0</v>
      </c>
      <c r="J41" s="367">
        <v>0</v>
      </c>
      <c r="K41" s="367">
        <v>0</v>
      </c>
      <c r="L41" s="367">
        <v>0</v>
      </c>
      <c r="M41" s="367">
        <v>0</v>
      </c>
      <c r="N41" s="367">
        <v>0</v>
      </c>
      <c r="O41" s="367">
        <v>65000000</v>
      </c>
      <c r="P41" s="367">
        <v>65000000</v>
      </c>
      <c r="Q41" s="367">
        <v>275243000</v>
      </c>
      <c r="R41" s="372">
        <v>275243000</v>
      </c>
    </row>
    <row r="42" spans="2:20">
      <c r="B42" s="802"/>
      <c r="C42" s="162"/>
      <c r="D42" s="162">
        <v>49</v>
      </c>
      <c r="E42" s="99"/>
      <c r="F42" s="99" t="s">
        <v>440</v>
      </c>
      <c r="G42" s="368">
        <f>SUM(G43:G44)</f>
        <v>26042000000</v>
      </c>
      <c r="H42" s="370">
        <f>SUM(H43:H44)</f>
        <v>28687170000</v>
      </c>
      <c r="I42" s="370">
        <v>0</v>
      </c>
      <c r="J42" s="370">
        <v>0</v>
      </c>
      <c r="K42" s="370">
        <v>0</v>
      </c>
      <c r="L42" s="370">
        <v>0</v>
      </c>
      <c r="M42" s="370">
        <v>0</v>
      </c>
      <c r="N42" s="370">
        <v>0</v>
      </c>
      <c r="O42" s="370">
        <v>0</v>
      </c>
      <c r="P42" s="370">
        <v>0</v>
      </c>
      <c r="Q42" s="370">
        <f>SUM(Q43:Q44)</f>
        <v>26042000000</v>
      </c>
      <c r="R42" s="371">
        <f>SUM(R43:R44)</f>
        <v>28687170000</v>
      </c>
    </row>
    <row r="43" spans="2:20" ht="30">
      <c r="B43" s="802"/>
      <c r="C43" s="166"/>
      <c r="D43" s="166"/>
      <c r="E43" s="2">
        <v>491</v>
      </c>
      <c r="F43" s="14" t="s">
        <v>441</v>
      </c>
      <c r="G43" s="326">
        <v>19873000000</v>
      </c>
      <c r="H43" s="367">
        <v>22532450000</v>
      </c>
      <c r="I43" s="367">
        <v>0</v>
      </c>
      <c r="J43" s="367">
        <v>0</v>
      </c>
      <c r="K43" s="367">
        <v>0</v>
      </c>
      <c r="L43" s="367">
        <v>0</v>
      </c>
      <c r="M43" s="367">
        <v>0</v>
      </c>
      <c r="N43" s="367">
        <v>0</v>
      </c>
      <c r="O43" s="367">
        <v>0</v>
      </c>
      <c r="P43" s="367">
        <v>0</v>
      </c>
      <c r="Q43" s="367">
        <v>19873000000</v>
      </c>
      <c r="R43" s="372">
        <v>22532450000</v>
      </c>
    </row>
    <row r="44" spans="2:20" ht="30.75" thickBot="1">
      <c r="B44" s="802"/>
      <c r="C44" s="167"/>
      <c r="D44" s="167"/>
      <c r="E44" s="106">
        <v>492</v>
      </c>
      <c r="F44" s="231" t="s">
        <v>442</v>
      </c>
      <c r="G44" s="335">
        <v>6169000000</v>
      </c>
      <c r="H44" s="373">
        <v>6154720000</v>
      </c>
      <c r="I44" s="373">
        <v>0</v>
      </c>
      <c r="J44" s="373">
        <v>0</v>
      </c>
      <c r="K44" s="373">
        <v>0</v>
      </c>
      <c r="L44" s="373">
        <v>0</v>
      </c>
      <c r="M44" s="373">
        <v>0</v>
      </c>
      <c r="N44" s="373">
        <v>0</v>
      </c>
      <c r="O44" s="373">
        <v>0</v>
      </c>
      <c r="P44" s="373">
        <v>0</v>
      </c>
      <c r="Q44" s="373">
        <v>6169000000</v>
      </c>
      <c r="R44" s="374">
        <v>6154720000</v>
      </c>
    </row>
    <row r="45" spans="2:20" ht="15" customHeight="1">
      <c r="B45" s="802"/>
      <c r="C45" s="169">
        <v>2</v>
      </c>
      <c r="D45" s="169"/>
      <c r="E45" s="170"/>
      <c r="F45" s="170" t="s">
        <v>1093</v>
      </c>
      <c r="G45" s="172">
        <f>SUM(G46+G65)</f>
        <v>33507649000</v>
      </c>
      <c r="H45" s="172">
        <f>SUM(H46+H65)</f>
        <v>37331987000</v>
      </c>
      <c r="I45" s="172">
        <v>0</v>
      </c>
      <c r="J45" s="172">
        <v>0</v>
      </c>
      <c r="K45" s="172">
        <v>0</v>
      </c>
      <c r="L45" s="172">
        <v>0</v>
      </c>
      <c r="M45" s="172">
        <v>0</v>
      </c>
      <c r="N45" s="172">
        <v>0</v>
      </c>
      <c r="O45" s="172">
        <v>0</v>
      </c>
      <c r="P45" s="172">
        <v>0</v>
      </c>
      <c r="Q45" s="172">
        <f>SUM(Q46+Q65)</f>
        <v>33507649000</v>
      </c>
      <c r="R45" s="172">
        <f>SUM(R46+R65)</f>
        <v>37331987000</v>
      </c>
      <c r="S45" s="365"/>
      <c r="T45" s="365"/>
    </row>
    <row r="46" spans="2:20">
      <c r="B46" s="802"/>
      <c r="C46" s="150"/>
      <c r="D46" s="150">
        <v>20</v>
      </c>
      <c r="E46" s="33"/>
      <c r="F46" s="33" t="s">
        <v>1095</v>
      </c>
      <c r="G46" s="34">
        <f>SUM(G47+G49+G51+G54+G57+G62)</f>
        <v>33357649000</v>
      </c>
      <c r="H46" s="34">
        <f>SUM(H47+H49+H51+H54+H57+H62)</f>
        <v>36510663000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f>SUM(Q47+Q49+Q51+Q54+Q57+Q62)</f>
        <v>33357649000</v>
      </c>
      <c r="R46" s="34">
        <f>SUM(R47+R49+R51+R54+R57+R62)</f>
        <v>36510663000</v>
      </c>
    </row>
    <row r="47" spans="2:20">
      <c r="B47" s="802"/>
      <c r="C47" s="162"/>
      <c r="D47" s="162">
        <v>42</v>
      </c>
      <c r="E47" s="99"/>
      <c r="F47" s="99" t="s">
        <v>1015</v>
      </c>
      <c r="G47" s="103">
        <f>SUM(G48)</f>
        <v>102170000</v>
      </c>
      <c r="H47" s="103">
        <f>SUM(H48)</f>
        <v>89170000</v>
      </c>
      <c r="I47" s="103">
        <v>0</v>
      </c>
      <c r="J47" s="103">
        <v>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SUM(Q48)</f>
        <v>102170000</v>
      </c>
      <c r="R47" s="103">
        <f>SUM(R48)</f>
        <v>89170000</v>
      </c>
    </row>
    <row r="48" spans="2:20">
      <c r="B48" s="802"/>
      <c r="C48" s="166"/>
      <c r="D48" s="166"/>
      <c r="E48" s="2">
        <v>426</v>
      </c>
      <c r="F48" s="1" t="s">
        <v>950</v>
      </c>
      <c r="G48" s="4">
        <v>102170000</v>
      </c>
      <c r="H48" s="4">
        <v>89170000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102170000</v>
      </c>
      <c r="R48" s="4">
        <v>89170000</v>
      </c>
    </row>
    <row r="49" spans="2:18" ht="30">
      <c r="B49" s="802"/>
      <c r="C49" s="364"/>
      <c r="D49" s="364">
        <v>43</v>
      </c>
      <c r="E49" s="99"/>
      <c r="F49" s="98" t="s">
        <v>1096</v>
      </c>
      <c r="G49" s="103">
        <f>SUM(G50)</f>
        <v>104736000</v>
      </c>
      <c r="H49" s="103">
        <v>0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f>SUM(Q50)</f>
        <v>104736000</v>
      </c>
      <c r="R49" s="103">
        <v>0</v>
      </c>
    </row>
    <row r="50" spans="2:18" ht="30">
      <c r="B50" s="802"/>
      <c r="C50" s="166"/>
      <c r="D50" s="166"/>
      <c r="E50" s="593">
        <v>433</v>
      </c>
      <c r="F50" s="14" t="s">
        <v>1097</v>
      </c>
      <c r="G50" s="4">
        <v>104736000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104736000</v>
      </c>
      <c r="R50" s="4">
        <v>0</v>
      </c>
    </row>
    <row r="51" spans="2:18">
      <c r="B51" s="802"/>
      <c r="C51" s="162"/>
      <c r="D51" s="162">
        <v>45</v>
      </c>
      <c r="E51" s="99"/>
      <c r="F51" s="99" t="s">
        <v>395</v>
      </c>
      <c r="G51" s="103">
        <f>SUM(G52:G53)</f>
        <v>5948000000</v>
      </c>
      <c r="H51" s="103">
        <f>SUM(H52:H53)</f>
        <v>6430580000</v>
      </c>
      <c r="I51" s="103">
        <v>0</v>
      </c>
      <c r="J51" s="103">
        <v>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f>SUM(Q52:Q53)</f>
        <v>5948000000</v>
      </c>
      <c r="R51" s="103">
        <f>SUM(R52:R53)</f>
        <v>6430580000</v>
      </c>
    </row>
    <row r="52" spans="2:18" ht="30">
      <c r="B52" s="802"/>
      <c r="C52" s="166"/>
      <c r="D52" s="166"/>
      <c r="E52" s="593">
        <v>451</v>
      </c>
      <c r="F52" s="14" t="s">
        <v>1098</v>
      </c>
      <c r="G52" s="4">
        <v>3550000000</v>
      </c>
      <c r="H52" s="4">
        <v>3783820000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3550000000</v>
      </c>
      <c r="R52" s="4">
        <v>3783820000</v>
      </c>
    </row>
    <row r="53" spans="2:18" ht="30">
      <c r="B53" s="802"/>
      <c r="C53" s="166"/>
      <c r="D53" s="166"/>
      <c r="E53" s="593">
        <v>452</v>
      </c>
      <c r="F53" s="14" t="s">
        <v>1099</v>
      </c>
      <c r="G53" s="4">
        <v>2398000000</v>
      </c>
      <c r="H53" s="4">
        <v>2646760000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2398000000</v>
      </c>
      <c r="R53" s="4">
        <v>2646760000</v>
      </c>
    </row>
    <row r="54" spans="2:18">
      <c r="B54" s="802"/>
      <c r="C54" s="162"/>
      <c r="D54" s="162">
        <v>46</v>
      </c>
      <c r="E54" s="99"/>
      <c r="F54" s="99" t="s">
        <v>396</v>
      </c>
      <c r="G54" s="103">
        <f>SUM(G55:G56)</f>
        <v>549000000</v>
      </c>
      <c r="H54" s="103">
        <f>SUM(H55:H56)</f>
        <v>647000000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SUM(Q55:Q56)</f>
        <v>549000000</v>
      </c>
      <c r="R54" s="103">
        <f>SUM(R55:R56)</f>
        <v>647000000</v>
      </c>
    </row>
    <row r="55" spans="2:18">
      <c r="B55" s="802"/>
      <c r="C55" s="166"/>
      <c r="D55" s="166"/>
      <c r="E55" s="2">
        <v>464</v>
      </c>
      <c r="F55" s="1" t="s">
        <v>423</v>
      </c>
      <c r="G55" s="4">
        <v>349000000</v>
      </c>
      <c r="H55" s="4">
        <v>447000000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349000000</v>
      </c>
      <c r="R55" s="4">
        <v>447000000</v>
      </c>
    </row>
    <row r="56" spans="2:18">
      <c r="B56" s="802"/>
      <c r="C56" s="166"/>
      <c r="D56" s="166"/>
      <c r="E56" s="2">
        <v>465</v>
      </c>
      <c r="F56" s="1" t="s">
        <v>1100</v>
      </c>
      <c r="G56" s="4">
        <v>200000000</v>
      </c>
      <c r="H56" s="4">
        <v>200000000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200000000</v>
      </c>
      <c r="R56" s="4">
        <v>200000000</v>
      </c>
    </row>
    <row r="57" spans="2:18">
      <c r="B57" s="802"/>
      <c r="C57" s="162"/>
      <c r="D57" s="162">
        <v>48</v>
      </c>
      <c r="E57" s="99"/>
      <c r="F57" s="99" t="s">
        <v>977</v>
      </c>
      <c r="G57" s="103">
        <f>SUM(G58:G61)</f>
        <v>611743000</v>
      </c>
      <c r="H57" s="103">
        <f>SUM(H58:H61)</f>
        <v>656743000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SUM(Q58:Q61)</f>
        <v>611743000</v>
      </c>
      <c r="R57" s="103">
        <f>SUM(R58:R61)</f>
        <v>656743000</v>
      </c>
    </row>
    <row r="58" spans="2:18">
      <c r="B58" s="802"/>
      <c r="C58" s="166"/>
      <c r="D58" s="166"/>
      <c r="E58" s="593">
        <v>480</v>
      </c>
      <c r="F58" s="1" t="s">
        <v>1101</v>
      </c>
      <c r="G58" s="4">
        <v>100000000</v>
      </c>
      <c r="H58" s="4">
        <v>100000000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100000000</v>
      </c>
      <c r="R58" s="4">
        <v>100000000</v>
      </c>
    </row>
    <row r="59" spans="2:18" ht="30">
      <c r="B59" s="802"/>
      <c r="C59" s="166"/>
      <c r="D59" s="166"/>
      <c r="E59" s="2">
        <v>485</v>
      </c>
      <c r="F59" s="14" t="s">
        <v>436</v>
      </c>
      <c r="G59" s="4">
        <v>60000000</v>
      </c>
      <c r="H59" s="4">
        <v>105000000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60000000</v>
      </c>
      <c r="R59" s="4">
        <v>105000000</v>
      </c>
    </row>
    <row r="60" spans="2:18" ht="15" customHeight="1">
      <c r="B60" s="802"/>
      <c r="C60" s="166"/>
      <c r="D60" s="166"/>
      <c r="E60" s="2">
        <v>488</v>
      </c>
      <c r="F60" s="1" t="s">
        <v>438</v>
      </c>
      <c r="G60" s="4">
        <v>241500000</v>
      </c>
      <c r="H60" s="4">
        <v>241500000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241500000</v>
      </c>
      <c r="R60" s="4">
        <v>241500000</v>
      </c>
    </row>
    <row r="61" spans="2:18" ht="45">
      <c r="B61" s="802"/>
      <c r="C61" s="166"/>
      <c r="D61" s="166"/>
      <c r="E61" s="593">
        <v>489</v>
      </c>
      <c r="F61" s="14" t="s">
        <v>1102</v>
      </c>
      <c r="G61" s="4">
        <v>210243000</v>
      </c>
      <c r="H61" s="4">
        <v>210243000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210243000</v>
      </c>
      <c r="R61" s="4">
        <v>210243000</v>
      </c>
    </row>
    <row r="62" spans="2:18">
      <c r="B62" s="802"/>
      <c r="C62" s="364"/>
      <c r="D62" s="364">
        <v>49</v>
      </c>
      <c r="E62" s="99"/>
      <c r="F62" s="99" t="s">
        <v>440</v>
      </c>
      <c r="G62" s="103">
        <f>SUM(G63:G64)</f>
        <v>26042000000</v>
      </c>
      <c r="H62" s="103">
        <f>SUM(H63:H64)</f>
        <v>28687170000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f>SUM(Q63:Q64)</f>
        <v>26042000000</v>
      </c>
      <c r="R62" s="103">
        <f>SUM(R63:R64)</f>
        <v>28687170000</v>
      </c>
    </row>
    <row r="63" spans="2:18" ht="30">
      <c r="B63" s="802"/>
      <c r="C63" s="166"/>
      <c r="D63" s="166"/>
      <c r="E63" s="593">
        <v>491</v>
      </c>
      <c r="F63" s="14" t="s">
        <v>1103</v>
      </c>
      <c r="G63" s="4">
        <v>19873000000</v>
      </c>
      <c r="H63" s="4">
        <v>22532450000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19873000000</v>
      </c>
      <c r="R63" s="4">
        <v>22532450000</v>
      </c>
    </row>
    <row r="64" spans="2:18" ht="30">
      <c r="B64" s="802"/>
      <c r="C64" s="166"/>
      <c r="D64" s="166"/>
      <c r="E64" s="593">
        <v>492</v>
      </c>
      <c r="F64" s="14" t="s">
        <v>1104</v>
      </c>
      <c r="G64" s="4">
        <v>6169000000</v>
      </c>
      <c r="H64" s="4">
        <v>6154720000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6169000000</v>
      </c>
      <c r="R64" s="4">
        <v>6154720000</v>
      </c>
    </row>
    <row r="65" spans="2:18">
      <c r="B65" s="802"/>
      <c r="C65" s="150"/>
      <c r="D65" s="150">
        <v>21</v>
      </c>
      <c r="E65" s="33"/>
      <c r="F65" s="33" t="s">
        <v>1105</v>
      </c>
      <c r="G65" s="34">
        <f>SUM(G66)</f>
        <v>150000000</v>
      </c>
      <c r="H65" s="34">
        <f>SUM(H66)</f>
        <v>821324000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f>SUM(Q66)</f>
        <v>150000000</v>
      </c>
      <c r="R65" s="34">
        <f>SUM(R66)</f>
        <v>821324000</v>
      </c>
    </row>
    <row r="66" spans="2:18" ht="30">
      <c r="B66" s="802"/>
      <c r="C66" s="162"/>
      <c r="D66" s="162">
        <v>41</v>
      </c>
      <c r="E66" s="99"/>
      <c r="F66" s="98" t="s">
        <v>393</v>
      </c>
      <c r="G66" s="103">
        <f>SUM(G67:G68)</f>
        <v>150000000</v>
      </c>
      <c r="H66" s="103">
        <f>SUM(H67:H68)</f>
        <v>821324000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f>SUM(Q67:Q68)</f>
        <v>150000000</v>
      </c>
      <c r="R66" s="103">
        <f>SUM(R67:R68)</f>
        <v>821324000</v>
      </c>
    </row>
    <row r="67" spans="2:18" ht="30">
      <c r="B67" s="802"/>
      <c r="C67" s="166"/>
      <c r="D67" s="166"/>
      <c r="E67" s="593">
        <v>412</v>
      </c>
      <c r="F67" s="14" t="s">
        <v>1106</v>
      </c>
      <c r="G67" s="4">
        <v>100000000</v>
      </c>
      <c r="H67" s="4">
        <v>180000000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100000000</v>
      </c>
      <c r="R67" s="4">
        <v>180000000</v>
      </c>
    </row>
    <row r="68" spans="2:18" ht="30">
      <c r="B68" s="802"/>
      <c r="C68" s="166"/>
      <c r="D68" s="166"/>
      <c r="E68" s="593">
        <v>413</v>
      </c>
      <c r="F68" s="14" t="s">
        <v>1107</v>
      </c>
      <c r="G68" s="4">
        <v>50000000</v>
      </c>
      <c r="H68" s="4">
        <v>641324000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50000000</v>
      </c>
      <c r="R68" s="4">
        <v>641324000</v>
      </c>
    </row>
    <row r="69" spans="2:18" ht="33.75" customHeight="1">
      <c r="B69" s="802"/>
      <c r="C69" s="587">
        <v>3</v>
      </c>
      <c r="D69" s="587"/>
      <c r="E69" s="592"/>
      <c r="F69" s="590" t="s">
        <v>1108</v>
      </c>
      <c r="G69" s="102">
        <f>SUM(G70)</f>
        <v>200000000</v>
      </c>
      <c r="H69" s="102">
        <f>SUM(H70)</f>
        <v>200000000</v>
      </c>
      <c r="I69" s="102">
        <v>0</v>
      </c>
      <c r="J69" s="102">
        <v>0</v>
      </c>
      <c r="K69" s="102">
        <v>0</v>
      </c>
      <c r="L69" s="102">
        <v>0</v>
      </c>
      <c r="M69" s="102">
        <v>0</v>
      </c>
      <c r="N69" s="102">
        <v>0</v>
      </c>
      <c r="O69" s="102">
        <v>0</v>
      </c>
      <c r="P69" s="102">
        <v>0</v>
      </c>
      <c r="Q69" s="102">
        <f t="shared" ref="Q69:R70" si="2">SUM(Q70)</f>
        <v>200000000</v>
      </c>
      <c r="R69" s="102">
        <f t="shared" si="2"/>
        <v>200000000</v>
      </c>
    </row>
    <row r="70" spans="2:18" ht="30">
      <c r="B70" s="802"/>
      <c r="C70" s="150"/>
      <c r="D70" s="150">
        <v>30</v>
      </c>
      <c r="E70" s="33"/>
      <c r="F70" s="36" t="s">
        <v>938</v>
      </c>
      <c r="G70" s="34">
        <f>SUM(G71)</f>
        <v>200000000</v>
      </c>
      <c r="H70" s="34">
        <f>SUM(H71)</f>
        <v>200000000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f t="shared" si="2"/>
        <v>200000000</v>
      </c>
      <c r="R70" s="34">
        <f t="shared" si="2"/>
        <v>200000000</v>
      </c>
    </row>
    <row r="71" spans="2:18">
      <c r="B71" s="802"/>
      <c r="C71" s="162"/>
      <c r="D71" s="162">
        <v>42</v>
      </c>
      <c r="E71" s="99" t="s">
        <v>828</v>
      </c>
      <c r="F71" s="99" t="s">
        <v>394</v>
      </c>
      <c r="G71" s="103">
        <f>SUM(G72:G73)</f>
        <v>200000000</v>
      </c>
      <c r="H71" s="103">
        <f>SUM(H72:H73)</f>
        <v>200000000</v>
      </c>
      <c r="I71" s="103">
        <v>0</v>
      </c>
      <c r="J71" s="103">
        <v>0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  <c r="P71" s="103">
        <v>0</v>
      </c>
      <c r="Q71" s="103">
        <f t="shared" ref="Q71:R71" si="3">SUM(Q72:Q73)</f>
        <v>200000000</v>
      </c>
      <c r="R71" s="103">
        <f t="shared" si="3"/>
        <v>200000000</v>
      </c>
    </row>
    <row r="72" spans="2:18">
      <c r="B72" s="802"/>
      <c r="C72" s="166"/>
      <c r="D72" s="166"/>
      <c r="E72" s="2">
        <v>423</v>
      </c>
      <c r="F72" s="1" t="s">
        <v>402</v>
      </c>
      <c r="G72" s="4">
        <v>86000000</v>
      </c>
      <c r="H72" s="4">
        <v>86000000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86000000</v>
      </c>
      <c r="R72" s="4">
        <v>86000000</v>
      </c>
    </row>
    <row r="73" spans="2:18">
      <c r="B73" s="802"/>
      <c r="C73" s="166"/>
      <c r="D73" s="166"/>
      <c r="E73" s="2">
        <v>426</v>
      </c>
      <c r="F73" s="1" t="s">
        <v>1068</v>
      </c>
      <c r="G73" s="4">
        <v>114000000</v>
      </c>
      <c r="H73" s="4">
        <v>114000000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114000000</v>
      </c>
      <c r="R73" s="4">
        <v>114000000</v>
      </c>
    </row>
    <row r="74" spans="2:18">
      <c r="B74" s="802"/>
      <c r="C74" s="587" t="s">
        <v>621</v>
      </c>
      <c r="D74" s="587"/>
      <c r="E74" s="158"/>
      <c r="F74" s="592" t="s">
        <v>1109</v>
      </c>
      <c r="G74" s="102">
        <f t="shared" ref="G74:H76" si="4">SUM(G75)</f>
        <v>1733000000</v>
      </c>
      <c r="H74" s="102">
        <f t="shared" si="4"/>
        <v>1733000000</v>
      </c>
      <c r="I74" s="102">
        <v>0</v>
      </c>
      <c r="J74" s="102">
        <v>0</v>
      </c>
      <c r="K74" s="102">
        <v>0</v>
      </c>
      <c r="L74" s="102">
        <v>0</v>
      </c>
      <c r="M74" s="102">
        <v>0</v>
      </c>
      <c r="N74" s="102">
        <v>0</v>
      </c>
      <c r="O74" s="102">
        <v>0</v>
      </c>
      <c r="P74" s="102">
        <v>0</v>
      </c>
      <c r="Q74" s="102">
        <f t="shared" ref="Q74:R76" si="5">SUM(Q75)</f>
        <v>1733000000</v>
      </c>
      <c r="R74" s="102">
        <f t="shared" si="5"/>
        <v>1733000000</v>
      </c>
    </row>
    <row r="75" spans="2:18">
      <c r="B75" s="802"/>
      <c r="C75" s="208"/>
      <c r="D75" s="150" t="s">
        <v>622</v>
      </c>
      <c r="E75" s="36" t="s">
        <v>1735</v>
      </c>
      <c r="F75" s="33" t="s">
        <v>651</v>
      </c>
      <c r="G75" s="34">
        <f t="shared" si="4"/>
        <v>1733000000</v>
      </c>
      <c r="H75" s="34">
        <f t="shared" si="4"/>
        <v>1733000000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f t="shared" si="5"/>
        <v>1733000000</v>
      </c>
      <c r="R75" s="34">
        <f t="shared" si="5"/>
        <v>1733000000</v>
      </c>
    </row>
    <row r="76" spans="2:18" ht="45">
      <c r="B76" s="802"/>
      <c r="C76" s="364"/>
      <c r="D76" s="364">
        <v>44</v>
      </c>
      <c r="E76" s="377"/>
      <c r="F76" s="98" t="s">
        <v>1734</v>
      </c>
      <c r="G76" s="103">
        <f t="shared" si="4"/>
        <v>1733000000</v>
      </c>
      <c r="H76" s="103">
        <f t="shared" si="4"/>
        <v>1733000000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 t="shared" si="5"/>
        <v>1733000000</v>
      </c>
      <c r="R76" s="103">
        <f t="shared" si="5"/>
        <v>1733000000</v>
      </c>
    </row>
    <row r="77" spans="2:18">
      <c r="B77" s="802"/>
      <c r="C77" s="166"/>
      <c r="D77" s="166"/>
      <c r="E77" s="2">
        <v>441</v>
      </c>
      <c r="F77" s="1" t="s">
        <v>1110</v>
      </c>
      <c r="G77" s="4">
        <v>1733000000</v>
      </c>
      <c r="H77" s="4">
        <v>1733000000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1733000000</v>
      </c>
      <c r="R77" s="4">
        <v>1733000000</v>
      </c>
    </row>
    <row r="78" spans="2:18">
      <c r="B78" s="802"/>
      <c r="C78" s="587" t="s">
        <v>643</v>
      </c>
      <c r="D78" s="587" t="s">
        <v>1701</v>
      </c>
      <c r="E78" s="592"/>
      <c r="F78" s="592" t="s">
        <v>1111</v>
      </c>
      <c r="G78" s="102">
        <f>SUM(G79+G89+G96+G106)</f>
        <v>288641000</v>
      </c>
      <c r="H78" s="102">
        <f>SUM(H79+H89+H96+H106)</f>
        <v>688641000</v>
      </c>
      <c r="I78" s="102">
        <v>0</v>
      </c>
      <c r="J78" s="102">
        <v>0</v>
      </c>
      <c r="K78" s="102">
        <v>0</v>
      </c>
      <c r="L78" s="102">
        <f>SUM(L79+L89+L96+L106)</f>
        <v>21000000</v>
      </c>
      <c r="M78" s="102">
        <f>SUM(M79+M89+M96)</f>
        <v>2310718000</v>
      </c>
      <c r="N78" s="102">
        <f>SUM(N79+N89+N96+N106)</f>
        <v>2310718000</v>
      </c>
      <c r="O78" s="102">
        <f>SUM(O79+O89+O96+O106)</f>
        <v>2357918000</v>
      </c>
      <c r="P78" s="102">
        <f>SUM(P79+P89+P96+P106)</f>
        <v>2742308000</v>
      </c>
      <c r="Q78" s="102">
        <f>SUM(Q79+Q89+Q96+Q106)</f>
        <v>4957277000</v>
      </c>
      <c r="R78" s="102">
        <f>SUM(R79+R89+R96+R106)</f>
        <v>5762667000</v>
      </c>
    </row>
    <row r="79" spans="2:18" ht="30">
      <c r="B79" s="802"/>
      <c r="C79" s="150"/>
      <c r="D79" s="150" t="s">
        <v>644</v>
      </c>
      <c r="E79" s="36" t="s">
        <v>1705</v>
      </c>
      <c r="F79" s="36" t="s">
        <v>735</v>
      </c>
      <c r="G79" s="34">
        <f>SUM(G80+G84+G86)</f>
        <v>122900000</v>
      </c>
      <c r="H79" s="34">
        <f>SUM(H80+H84+H86)</f>
        <v>270632000</v>
      </c>
      <c r="I79" s="34">
        <v>0</v>
      </c>
      <c r="J79" s="34">
        <v>0</v>
      </c>
      <c r="K79" s="34">
        <v>0</v>
      </c>
      <c r="L79" s="34">
        <f>SUM(L80+L84+L86)</f>
        <v>15300000</v>
      </c>
      <c r="M79" s="34">
        <v>0</v>
      </c>
      <c r="N79" s="34">
        <v>0</v>
      </c>
      <c r="O79" s="34">
        <f>SUM(O80+O84+O86)</f>
        <v>1001000000</v>
      </c>
      <c r="P79" s="34">
        <f>SUM(P80+P84+P86)</f>
        <v>1259200000</v>
      </c>
      <c r="Q79" s="34">
        <f>SUM(Q80+Q84+Q86)</f>
        <v>1123900000</v>
      </c>
      <c r="R79" s="34">
        <f>SUM(R80+R84+R86)</f>
        <v>1545132000</v>
      </c>
    </row>
    <row r="80" spans="2:18">
      <c r="B80" s="802"/>
      <c r="C80" s="322"/>
      <c r="D80" s="322">
        <v>42</v>
      </c>
      <c r="E80" s="314"/>
      <c r="F80" s="99" t="s">
        <v>394</v>
      </c>
      <c r="G80" s="103">
        <f>SUM(G81:G83)</f>
        <v>49900000</v>
      </c>
      <c r="H80" s="103">
        <f>SUM(H81:H83)</f>
        <v>121072000</v>
      </c>
      <c r="I80" s="103">
        <v>0</v>
      </c>
      <c r="J80" s="103">
        <v>0</v>
      </c>
      <c r="K80" s="103">
        <v>0</v>
      </c>
      <c r="L80" s="103">
        <f>SUM(L81:L83)</f>
        <v>300000</v>
      </c>
      <c r="M80" s="103">
        <v>0</v>
      </c>
      <c r="N80" s="103">
        <v>0</v>
      </c>
      <c r="O80" s="103">
        <f>SUM(O81:O83)</f>
        <v>784000000</v>
      </c>
      <c r="P80" s="103">
        <f>SUM(P81:P83)</f>
        <v>856600000</v>
      </c>
      <c r="Q80" s="103">
        <f>SUM(Q81:Q83)</f>
        <v>833900000</v>
      </c>
      <c r="R80" s="103">
        <f>SUM(R81:R83)</f>
        <v>977972000</v>
      </c>
    </row>
    <row r="81" spans="2:18">
      <c r="B81" s="802"/>
      <c r="C81" s="280"/>
      <c r="D81" s="598"/>
      <c r="E81" s="589">
        <v>423</v>
      </c>
      <c r="F81" s="1" t="s">
        <v>402</v>
      </c>
      <c r="G81" s="4">
        <v>2000000</v>
      </c>
      <c r="H81" s="4">
        <v>21086000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5000000</v>
      </c>
      <c r="P81" s="4">
        <v>4200000</v>
      </c>
      <c r="Q81" s="4">
        <v>7000000</v>
      </c>
      <c r="R81" s="4">
        <v>25286000</v>
      </c>
    </row>
    <row r="82" spans="2:18">
      <c r="B82" s="802"/>
      <c r="C82" s="280"/>
      <c r="D82" s="598"/>
      <c r="E82" s="589">
        <v>425</v>
      </c>
      <c r="F82" s="1" t="s">
        <v>404</v>
      </c>
      <c r="G82" s="4">
        <v>47000000</v>
      </c>
      <c r="H82" s="4">
        <v>99636000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427000000</v>
      </c>
      <c r="P82" s="4">
        <v>491100000</v>
      </c>
      <c r="Q82" s="4">
        <v>474000000</v>
      </c>
      <c r="R82" s="4">
        <v>590736000</v>
      </c>
    </row>
    <row r="83" spans="2:18">
      <c r="B83" s="802"/>
      <c r="C83" s="280"/>
      <c r="D83" s="598"/>
      <c r="E83" s="589">
        <v>426</v>
      </c>
      <c r="F83" s="1" t="s">
        <v>1068</v>
      </c>
      <c r="G83" s="4">
        <v>900000</v>
      </c>
      <c r="H83" s="4">
        <v>350000</v>
      </c>
      <c r="I83" s="4">
        <v>0</v>
      </c>
      <c r="J83" s="4">
        <v>0</v>
      </c>
      <c r="K83" s="4">
        <v>0</v>
      </c>
      <c r="L83" s="4">
        <v>300000</v>
      </c>
      <c r="M83" s="4">
        <v>0</v>
      </c>
      <c r="N83" s="4">
        <v>0</v>
      </c>
      <c r="O83" s="4">
        <v>352000000</v>
      </c>
      <c r="P83" s="4">
        <v>361300000</v>
      </c>
      <c r="Q83" s="4">
        <v>352900000</v>
      </c>
      <c r="R83" s="4">
        <v>361950000</v>
      </c>
    </row>
    <row r="84" spans="2:18">
      <c r="B84" s="802"/>
      <c r="C84" s="162"/>
      <c r="D84" s="162">
        <v>46</v>
      </c>
      <c r="E84" s="314"/>
      <c r="F84" s="99" t="s">
        <v>1112</v>
      </c>
      <c r="G84" s="103">
        <f>SUM(G85)</f>
        <v>14000000</v>
      </c>
      <c r="H84" s="103">
        <f>SUM(H85)</f>
        <v>33567000</v>
      </c>
      <c r="I84" s="103">
        <v>0</v>
      </c>
      <c r="J84" s="103">
        <v>0</v>
      </c>
      <c r="K84" s="103">
        <v>0</v>
      </c>
      <c r="L84" s="103">
        <v>0</v>
      </c>
      <c r="M84" s="103">
        <v>0</v>
      </c>
      <c r="N84" s="103">
        <v>0</v>
      </c>
      <c r="O84" s="103">
        <f>SUM(O85)</f>
        <v>61500000</v>
      </c>
      <c r="P84" s="103">
        <f>SUM(P85)</f>
        <v>90500000</v>
      </c>
      <c r="Q84" s="103">
        <f>SUM(Q85)</f>
        <v>75500000</v>
      </c>
      <c r="R84" s="103">
        <f>SUM(R85)</f>
        <v>124067000</v>
      </c>
    </row>
    <row r="85" spans="2:18">
      <c r="B85" s="802"/>
      <c r="C85" s="280"/>
      <c r="D85" s="598"/>
      <c r="E85" s="589">
        <v>464</v>
      </c>
      <c r="F85" s="1" t="s">
        <v>423</v>
      </c>
      <c r="G85" s="4">
        <v>14000000</v>
      </c>
      <c r="H85" s="4">
        <v>33567000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61500000</v>
      </c>
      <c r="P85" s="4">
        <v>90500000</v>
      </c>
      <c r="Q85" s="4">
        <v>75500000</v>
      </c>
      <c r="R85" s="4">
        <v>124067000</v>
      </c>
    </row>
    <row r="86" spans="2:18">
      <c r="B86" s="802"/>
      <c r="C86" s="162"/>
      <c r="D86" s="162">
        <v>48</v>
      </c>
      <c r="E86" s="314"/>
      <c r="F86" s="99" t="s">
        <v>430</v>
      </c>
      <c r="G86" s="103">
        <f>SUM(G87:G88)</f>
        <v>59000000</v>
      </c>
      <c r="H86" s="103">
        <f>SUM(H87:H88)</f>
        <v>115993000</v>
      </c>
      <c r="I86" s="103">
        <v>0</v>
      </c>
      <c r="J86" s="103">
        <v>0</v>
      </c>
      <c r="K86" s="103">
        <v>0</v>
      </c>
      <c r="L86" s="103">
        <f>SUM(L87:L88)</f>
        <v>15000000</v>
      </c>
      <c r="M86" s="103">
        <v>0</v>
      </c>
      <c r="N86" s="103">
        <v>0</v>
      </c>
      <c r="O86" s="103">
        <f>SUM(O87:O88)</f>
        <v>155500000</v>
      </c>
      <c r="P86" s="103">
        <f>SUM(P87:P88)</f>
        <v>312100000</v>
      </c>
      <c r="Q86" s="103">
        <f>SUM(Q87:Q88)</f>
        <v>214500000</v>
      </c>
      <c r="R86" s="103">
        <f>SUM(R87:R88)</f>
        <v>443093000</v>
      </c>
    </row>
    <row r="87" spans="2:18">
      <c r="B87" s="802"/>
      <c r="C87" s="280"/>
      <c r="D87" s="598"/>
      <c r="E87" s="589">
        <v>480</v>
      </c>
      <c r="F87" s="1" t="s">
        <v>431</v>
      </c>
      <c r="G87" s="4">
        <v>50000000</v>
      </c>
      <c r="H87" s="4">
        <v>110463000</v>
      </c>
      <c r="I87" s="4">
        <v>0</v>
      </c>
      <c r="J87" s="4">
        <v>0</v>
      </c>
      <c r="K87" s="4">
        <v>0</v>
      </c>
      <c r="L87" s="4">
        <v>15000000</v>
      </c>
      <c r="M87" s="4">
        <v>0</v>
      </c>
      <c r="N87" s="4">
        <v>0</v>
      </c>
      <c r="O87" s="4">
        <v>151500000</v>
      </c>
      <c r="P87" s="4">
        <v>298300000</v>
      </c>
      <c r="Q87" s="4">
        <v>201500000</v>
      </c>
      <c r="R87" s="4">
        <v>423763000</v>
      </c>
    </row>
    <row r="88" spans="2:18" ht="15" customHeight="1">
      <c r="B88" s="802"/>
      <c r="C88" s="166"/>
      <c r="D88" s="166"/>
      <c r="E88" s="2">
        <v>482</v>
      </c>
      <c r="F88" s="1" t="s">
        <v>433</v>
      </c>
      <c r="G88" s="4">
        <v>9000000</v>
      </c>
      <c r="H88" s="4">
        <v>5530000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4000000</v>
      </c>
      <c r="P88" s="4">
        <v>13800000</v>
      </c>
      <c r="Q88" s="4">
        <v>13000000</v>
      </c>
      <c r="R88" s="4">
        <v>19330000</v>
      </c>
    </row>
    <row r="89" spans="2:18" ht="15" customHeight="1">
      <c r="B89" s="802"/>
      <c r="C89" s="150"/>
      <c r="D89" s="150" t="s">
        <v>646</v>
      </c>
      <c r="E89" s="33"/>
      <c r="F89" s="33" t="s">
        <v>675</v>
      </c>
      <c r="G89" s="34">
        <f>SUM(G90+G93)</f>
        <v>122600000</v>
      </c>
      <c r="H89" s="34">
        <f>SUM(H90+H93)</f>
        <v>331026000</v>
      </c>
      <c r="I89" s="34">
        <v>0</v>
      </c>
      <c r="J89" s="34">
        <v>0</v>
      </c>
      <c r="K89" s="34">
        <v>0</v>
      </c>
      <c r="L89" s="34">
        <v>0</v>
      </c>
      <c r="M89" s="34">
        <f t="shared" ref="M89:R89" si="6">SUM(M90+M93)</f>
        <v>2310718000</v>
      </c>
      <c r="N89" s="34">
        <f t="shared" si="6"/>
        <v>2310718000</v>
      </c>
      <c r="O89" s="34">
        <f t="shared" si="6"/>
        <v>1122267000</v>
      </c>
      <c r="P89" s="34">
        <f t="shared" si="6"/>
        <v>1130767000</v>
      </c>
      <c r="Q89" s="34">
        <f t="shared" si="6"/>
        <v>3555585000</v>
      </c>
      <c r="R89" s="34">
        <f t="shared" si="6"/>
        <v>3772511000</v>
      </c>
    </row>
    <row r="90" spans="2:18">
      <c r="B90" s="802"/>
      <c r="C90" s="162"/>
      <c r="D90" s="162">
        <v>42</v>
      </c>
      <c r="E90" s="99"/>
      <c r="F90" s="99" t="s">
        <v>394</v>
      </c>
      <c r="G90" s="103">
        <f>SUM(G91:G92)</f>
        <v>6600000</v>
      </c>
      <c r="H90" s="103">
        <f>SUM(H91:H92)</f>
        <v>40716000</v>
      </c>
      <c r="I90" s="103">
        <v>0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f>SUM(O91:O92)</f>
        <v>35606000</v>
      </c>
      <c r="P90" s="103">
        <f>SUM(P91:P92)</f>
        <v>35606000</v>
      </c>
      <c r="Q90" s="103">
        <f>SUM(Q91:Q92)</f>
        <v>42206000</v>
      </c>
      <c r="R90" s="103">
        <f>SUM(R91:R92)</f>
        <v>76322000</v>
      </c>
    </row>
    <row r="91" spans="2:18">
      <c r="B91" s="802"/>
      <c r="C91" s="166"/>
      <c r="D91" s="166"/>
      <c r="E91" s="2">
        <v>425</v>
      </c>
      <c r="F91" s="1" t="s">
        <v>404</v>
      </c>
      <c r="G91" s="4">
        <v>6000000</v>
      </c>
      <c r="H91" s="4">
        <v>40716000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35606000</v>
      </c>
      <c r="P91" s="4">
        <v>35606000</v>
      </c>
      <c r="Q91" s="4">
        <v>41606000</v>
      </c>
      <c r="R91" s="4">
        <v>76322000</v>
      </c>
    </row>
    <row r="92" spans="2:18">
      <c r="B92" s="802"/>
      <c r="C92" s="166"/>
      <c r="D92" s="166"/>
      <c r="E92" s="2">
        <v>426</v>
      </c>
      <c r="F92" s="1" t="s">
        <v>405</v>
      </c>
      <c r="G92" s="4">
        <v>600000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600000</v>
      </c>
      <c r="R92" s="4">
        <v>0</v>
      </c>
    </row>
    <row r="93" spans="2:18">
      <c r="B93" s="802"/>
      <c r="C93" s="162"/>
      <c r="D93" s="162">
        <v>48</v>
      </c>
      <c r="E93" s="99"/>
      <c r="F93" s="99" t="s">
        <v>430</v>
      </c>
      <c r="G93" s="103">
        <f>SUM(G94:G95)</f>
        <v>116000000</v>
      </c>
      <c r="H93" s="103">
        <f>SUM(H94:H95)</f>
        <v>290310000</v>
      </c>
      <c r="I93" s="103">
        <v>0</v>
      </c>
      <c r="J93" s="103">
        <v>0</v>
      </c>
      <c r="K93" s="103">
        <v>0</v>
      </c>
      <c r="L93" s="103">
        <v>0</v>
      </c>
      <c r="M93" s="103">
        <f t="shared" ref="M93:R93" si="7">SUM(M94:M95)</f>
        <v>2310718000</v>
      </c>
      <c r="N93" s="103">
        <f t="shared" si="7"/>
        <v>2310718000</v>
      </c>
      <c r="O93" s="103">
        <f t="shared" si="7"/>
        <v>1086661000</v>
      </c>
      <c r="P93" s="103">
        <f t="shared" si="7"/>
        <v>1095161000</v>
      </c>
      <c r="Q93" s="103">
        <f t="shared" si="7"/>
        <v>3513379000</v>
      </c>
      <c r="R93" s="103">
        <f t="shared" si="7"/>
        <v>3696189000</v>
      </c>
    </row>
    <row r="94" spans="2:18">
      <c r="B94" s="802"/>
      <c r="C94" s="166"/>
      <c r="D94" s="166"/>
      <c r="E94" s="2">
        <v>480</v>
      </c>
      <c r="F94" s="1" t="s">
        <v>431</v>
      </c>
      <c r="G94" s="4">
        <v>1000000</v>
      </c>
      <c r="H94" s="4">
        <v>3970000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6000000</v>
      </c>
      <c r="P94" s="4">
        <v>14500000</v>
      </c>
      <c r="Q94" s="4">
        <v>7000000</v>
      </c>
      <c r="R94" s="4">
        <v>18470000</v>
      </c>
    </row>
    <row r="95" spans="2:18">
      <c r="B95" s="802"/>
      <c r="C95" s="166"/>
      <c r="D95" s="166"/>
      <c r="E95" s="2">
        <v>482</v>
      </c>
      <c r="F95" s="1" t="s">
        <v>433</v>
      </c>
      <c r="G95" s="4">
        <v>115000000</v>
      </c>
      <c r="H95" s="4">
        <v>286340000</v>
      </c>
      <c r="I95" s="4">
        <v>0</v>
      </c>
      <c r="J95" s="4">
        <v>0</v>
      </c>
      <c r="K95" s="4">
        <v>0</v>
      </c>
      <c r="L95" s="4">
        <v>0</v>
      </c>
      <c r="M95" s="4">
        <v>2310718000</v>
      </c>
      <c r="N95" s="4">
        <v>2310718000</v>
      </c>
      <c r="O95" s="4">
        <v>1080661000</v>
      </c>
      <c r="P95" s="4">
        <v>1080661000</v>
      </c>
      <c r="Q95" s="4">
        <v>3506379000</v>
      </c>
      <c r="R95" s="4">
        <v>3677719000</v>
      </c>
    </row>
    <row r="96" spans="2:18">
      <c r="B96" s="802"/>
      <c r="C96" s="150"/>
      <c r="D96" s="150" t="s">
        <v>647</v>
      </c>
      <c r="E96" s="33"/>
      <c r="F96" s="33" t="s">
        <v>676</v>
      </c>
      <c r="G96" s="34">
        <f>SUM(G97+G101+G103)</f>
        <v>43141000</v>
      </c>
      <c r="H96" s="34">
        <f>SUM(H97+H101+H103)</f>
        <v>86983000</v>
      </c>
      <c r="I96" s="34">
        <v>0</v>
      </c>
      <c r="J96" s="34">
        <v>0</v>
      </c>
      <c r="K96" s="34">
        <v>0</v>
      </c>
      <c r="L96" s="34">
        <f>SUM(L97+L101)</f>
        <v>5700000</v>
      </c>
      <c r="M96" s="34">
        <v>0</v>
      </c>
      <c r="N96" s="34">
        <v>0</v>
      </c>
      <c r="O96" s="34">
        <f>SUM(O97+O101+O103)</f>
        <v>167191000</v>
      </c>
      <c r="P96" s="34">
        <f>SUM(P97+P101+P103)</f>
        <v>284881000</v>
      </c>
      <c r="Q96" s="34">
        <f>SUM(Q97+Q101+Q103)</f>
        <v>210332000</v>
      </c>
      <c r="R96" s="34">
        <f>SUM(R97+R101+R103)</f>
        <v>377564000</v>
      </c>
    </row>
    <row r="97" spans="2:18">
      <c r="B97" s="802"/>
      <c r="C97" s="162"/>
      <c r="D97" s="162">
        <v>42</v>
      </c>
      <c r="E97" s="99"/>
      <c r="F97" s="99" t="s">
        <v>394</v>
      </c>
      <c r="G97" s="103">
        <f>SUM(G98:G100)</f>
        <v>34141000</v>
      </c>
      <c r="H97" s="103">
        <f>SUM(H98:H100)</f>
        <v>37849000</v>
      </c>
      <c r="I97" s="103">
        <v>0</v>
      </c>
      <c r="J97" s="103">
        <v>0</v>
      </c>
      <c r="K97" s="103">
        <v>0</v>
      </c>
      <c r="L97" s="103">
        <v>0</v>
      </c>
      <c r="M97" s="103">
        <v>0</v>
      </c>
      <c r="N97" s="103">
        <v>0</v>
      </c>
      <c r="O97" s="103">
        <f>SUM(O98:O100)</f>
        <v>108091000</v>
      </c>
      <c r="P97" s="103">
        <f>SUM(P98:P100)</f>
        <v>108091000</v>
      </c>
      <c r="Q97" s="103">
        <f>SUM(Q98:Q100)</f>
        <v>142232000</v>
      </c>
      <c r="R97" s="103">
        <f>SUM(R98:R100)</f>
        <v>145940000</v>
      </c>
    </row>
    <row r="98" spans="2:18">
      <c r="B98" s="802"/>
      <c r="C98" s="166"/>
      <c r="D98" s="166"/>
      <c r="E98" s="2">
        <v>423</v>
      </c>
      <c r="F98" s="1" t="s">
        <v>402</v>
      </c>
      <c r="G98" s="4">
        <v>41000</v>
      </c>
      <c r="H98" s="4">
        <v>47000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91000</v>
      </c>
      <c r="P98" s="4">
        <v>91000</v>
      </c>
      <c r="Q98" s="4">
        <v>132000</v>
      </c>
      <c r="R98" s="4">
        <v>138000</v>
      </c>
    </row>
    <row r="99" spans="2:18">
      <c r="B99" s="802"/>
      <c r="C99" s="166"/>
      <c r="D99" s="166"/>
      <c r="E99" s="2">
        <v>425</v>
      </c>
      <c r="F99" s="1" t="s">
        <v>404</v>
      </c>
      <c r="G99" s="4">
        <v>34000000</v>
      </c>
      <c r="H99" s="4">
        <v>37802000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108000000</v>
      </c>
      <c r="P99" s="4">
        <v>108000000</v>
      </c>
      <c r="Q99" s="4">
        <v>142000000</v>
      </c>
      <c r="R99" s="4">
        <v>145802000</v>
      </c>
    </row>
    <row r="100" spans="2:18">
      <c r="B100" s="802"/>
      <c r="C100" s="166"/>
      <c r="D100" s="166"/>
      <c r="E100" s="2">
        <v>426</v>
      </c>
      <c r="F100" s="1" t="s">
        <v>405</v>
      </c>
      <c r="G100" s="4">
        <v>100000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100000</v>
      </c>
      <c r="R100" s="4">
        <v>0</v>
      </c>
    </row>
    <row r="101" spans="2:18">
      <c r="B101" s="802"/>
      <c r="C101" s="162"/>
      <c r="D101" s="162">
        <v>46</v>
      </c>
      <c r="E101" s="99"/>
      <c r="F101" s="99" t="s">
        <v>396</v>
      </c>
      <c r="G101" s="103">
        <f>SUM(G102)</f>
        <v>4000000</v>
      </c>
      <c r="H101" s="103">
        <f>SUM(H102)</f>
        <v>30475000</v>
      </c>
      <c r="I101" s="103">
        <v>0</v>
      </c>
      <c r="J101" s="103">
        <v>0</v>
      </c>
      <c r="K101" s="103">
        <v>0</v>
      </c>
      <c r="L101" s="103">
        <f>SUM(L102)</f>
        <v>5700000</v>
      </c>
      <c r="M101" s="103">
        <v>0</v>
      </c>
      <c r="N101" s="103">
        <v>0</v>
      </c>
      <c r="O101" s="103">
        <f>SUM(O102)</f>
        <v>37060000</v>
      </c>
      <c r="P101" s="103">
        <f>SUM(P102)</f>
        <v>154750000</v>
      </c>
      <c r="Q101" s="103">
        <f>SUM(Q102)</f>
        <v>41060000</v>
      </c>
      <c r="R101" s="103">
        <f>SUM(R102)</f>
        <v>190925000</v>
      </c>
    </row>
    <row r="102" spans="2:18">
      <c r="B102" s="802"/>
      <c r="C102" s="166"/>
      <c r="D102" s="166"/>
      <c r="E102" s="2">
        <v>464</v>
      </c>
      <c r="F102" s="1" t="s">
        <v>423</v>
      </c>
      <c r="G102" s="4">
        <v>4000000</v>
      </c>
      <c r="H102" s="4">
        <v>30475000</v>
      </c>
      <c r="I102" s="4">
        <v>0</v>
      </c>
      <c r="J102" s="4">
        <v>0</v>
      </c>
      <c r="K102" s="4">
        <v>0</v>
      </c>
      <c r="L102" s="4">
        <v>5700000</v>
      </c>
      <c r="M102" s="4">
        <v>0</v>
      </c>
      <c r="N102" s="4">
        <v>0</v>
      </c>
      <c r="O102" s="4">
        <v>37060000</v>
      </c>
      <c r="P102" s="4">
        <v>154750000</v>
      </c>
      <c r="Q102" s="4">
        <v>41060000</v>
      </c>
      <c r="R102" s="4">
        <v>190925000</v>
      </c>
    </row>
    <row r="103" spans="2:18">
      <c r="B103" s="802"/>
      <c r="C103" s="162"/>
      <c r="D103" s="162">
        <v>48</v>
      </c>
      <c r="E103" s="99"/>
      <c r="F103" s="99" t="s">
        <v>430</v>
      </c>
      <c r="G103" s="103">
        <f>SUM(G104:G105)</f>
        <v>5000000</v>
      </c>
      <c r="H103" s="103">
        <f>SUM(H104:H105)</f>
        <v>18659000</v>
      </c>
      <c r="I103" s="103">
        <v>0</v>
      </c>
      <c r="J103" s="103">
        <v>0</v>
      </c>
      <c r="K103" s="103">
        <v>0</v>
      </c>
      <c r="L103" s="103">
        <v>0</v>
      </c>
      <c r="M103" s="103">
        <v>0</v>
      </c>
      <c r="N103" s="103">
        <v>0</v>
      </c>
      <c r="O103" s="103">
        <f>SUM(O104:O105)</f>
        <v>22040000</v>
      </c>
      <c r="P103" s="103">
        <f>SUM(P104:P105)</f>
        <v>22040000</v>
      </c>
      <c r="Q103" s="103">
        <f>SUM(Q104:Q105)</f>
        <v>27040000</v>
      </c>
      <c r="R103" s="103">
        <f>SUM(R104:R105)</f>
        <v>40699000</v>
      </c>
    </row>
    <row r="104" spans="2:18">
      <c r="B104" s="802"/>
      <c r="C104" s="166"/>
      <c r="D104" s="166"/>
      <c r="E104" s="2">
        <v>480</v>
      </c>
      <c r="F104" s="1" t="s">
        <v>431</v>
      </c>
      <c r="G104" s="4">
        <v>3000000</v>
      </c>
      <c r="H104" s="4">
        <v>8187000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15000000</v>
      </c>
      <c r="P104" s="4">
        <v>15000000</v>
      </c>
      <c r="Q104" s="4">
        <v>18000000</v>
      </c>
      <c r="R104" s="4">
        <v>23187000</v>
      </c>
    </row>
    <row r="105" spans="2:18">
      <c r="B105" s="802"/>
      <c r="C105" s="166"/>
      <c r="D105" s="166"/>
      <c r="E105" s="2">
        <v>482</v>
      </c>
      <c r="F105" s="1" t="s">
        <v>433</v>
      </c>
      <c r="G105" s="4">
        <v>2000000</v>
      </c>
      <c r="H105" s="4">
        <v>10472000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7040000</v>
      </c>
      <c r="P105" s="4">
        <v>7040000</v>
      </c>
      <c r="Q105" s="4">
        <v>9040000</v>
      </c>
      <c r="R105" s="4">
        <v>17512000</v>
      </c>
    </row>
    <row r="106" spans="2:18">
      <c r="B106" s="802"/>
      <c r="C106" s="150"/>
      <c r="D106" s="150" t="s">
        <v>648</v>
      </c>
      <c r="E106" s="33"/>
      <c r="F106" s="33" t="s">
        <v>677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f>SUM(O107+O109)</f>
        <v>67460000</v>
      </c>
      <c r="P106" s="34">
        <f>SUM(P107+P109)</f>
        <v>67460000</v>
      </c>
      <c r="Q106" s="34">
        <f>SUM(Q107+Q109)</f>
        <v>67460000</v>
      </c>
      <c r="R106" s="34">
        <f>SUM(R107+R109)</f>
        <v>67460000</v>
      </c>
    </row>
    <row r="107" spans="2:18">
      <c r="B107" s="802"/>
      <c r="C107" s="162"/>
      <c r="D107" s="162">
        <v>42</v>
      </c>
      <c r="E107" s="99"/>
      <c r="F107" s="99" t="s">
        <v>394</v>
      </c>
      <c r="G107" s="103">
        <v>0</v>
      </c>
      <c r="H107" s="103">
        <v>0</v>
      </c>
      <c r="I107" s="103">
        <v>0</v>
      </c>
      <c r="J107" s="103">
        <v>0</v>
      </c>
      <c r="K107" s="103">
        <v>0</v>
      </c>
      <c r="L107" s="103">
        <v>0</v>
      </c>
      <c r="M107" s="103">
        <v>0</v>
      </c>
      <c r="N107" s="103">
        <v>0</v>
      </c>
      <c r="O107" s="103">
        <f>SUM(O108)</f>
        <v>2460000</v>
      </c>
      <c r="P107" s="103">
        <f>SUM(P108)</f>
        <v>2460000</v>
      </c>
      <c r="Q107" s="103">
        <f>SUM(Q108)</f>
        <v>2460000</v>
      </c>
      <c r="R107" s="103">
        <f>SUM(R108)</f>
        <v>2460000</v>
      </c>
    </row>
    <row r="108" spans="2:18">
      <c r="B108" s="802"/>
      <c r="C108" s="166"/>
      <c r="D108" s="166"/>
      <c r="E108" s="2">
        <v>425</v>
      </c>
      <c r="F108" s="1" t="s">
        <v>404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2460000</v>
      </c>
      <c r="P108" s="4">
        <v>2460000</v>
      </c>
      <c r="Q108" s="4">
        <v>2460000</v>
      </c>
      <c r="R108" s="4">
        <v>2460000</v>
      </c>
    </row>
    <row r="109" spans="2:18">
      <c r="B109" s="802"/>
      <c r="C109" s="162"/>
      <c r="D109" s="162">
        <v>48</v>
      </c>
      <c r="E109" s="99"/>
      <c r="F109" s="99" t="s">
        <v>430</v>
      </c>
      <c r="G109" s="103">
        <v>0</v>
      </c>
      <c r="H109" s="103">
        <v>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f>SUM(O110)</f>
        <v>65000000</v>
      </c>
      <c r="P109" s="103">
        <f>SUM(P110)</f>
        <v>65000000</v>
      </c>
      <c r="Q109" s="103">
        <f>SUM(Q110)</f>
        <v>65000000</v>
      </c>
      <c r="R109" s="103">
        <f>SUM(R110)</f>
        <v>65000000</v>
      </c>
    </row>
    <row r="110" spans="2:18" ht="45.75" thickBot="1">
      <c r="B110" s="802"/>
      <c r="C110" s="141"/>
      <c r="D110" s="141"/>
      <c r="E110" s="2">
        <v>489</v>
      </c>
      <c r="F110" s="14" t="s">
        <v>439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65000000</v>
      </c>
      <c r="P110" s="4">
        <v>65000000</v>
      </c>
      <c r="Q110" s="4">
        <v>65000000</v>
      </c>
      <c r="R110" s="4">
        <v>65000000</v>
      </c>
    </row>
    <row r="111" spans="2:18" ht="15.75" thickBot="1">
      <c r="B111" s="802"/>
      <c r="C111" s="800" t="s">
        <v>604</v>
      </c>
      <c r="D111" s="801"/>
      <c r="E111" s="766" t="s">
        <v>1113</v>
      </c>
      <c r="F111" s="801"/>
      <c r="G111" s="193">
        <f>SUM(G78+G74+G69+G45)</f>
        <v>35729290000</v>
      </c>
      <c r="H111" s="164">
        <f>SUM(H78+H74+H69+H45)</f>
        <v>39953628000</v>
      </c>
      <c r="I111" s="164">
        <v>0</v>
      </c>
      <c r="J111" s="164">
        <v>0</v>
      </c>
      <c r="K111" s="164">
        <v>0</v>
      </c>
      <c r="L111" s="164">
        <f t="shared" ref="L111:R111" si="8">SUM(L78+L74+L69+L45)</f>
        <v>21000000</v>
      </c>
      <c r="M111" s="164">
        <f t="shared" si="8"/>
        <v>2310718000</v>
      </c>
      <c r="N111" s="164">
        <f t="shared" si="8"/>
        <v>2310718000</v>
      </c>
      <c r="O111" s="164">
        <f t="shared" si="8"/>
        <v>2357918000</v>
      </c>
      <c r="P111" s="164">
        <f t="shared" si="8"/>
        <v>2742308000</v>
      </c>
      <c r="Q111" s="164">
        <f t="shared" si="8"/>
        <v>40397926000</v>
      </c>
      <c r="R111" s="165">
        <f t="shared" si="8"/>
        <v>45027654000</v>
      </c>
    </row>
  </sheetData>
  <mergeCells count="15">
    <mergeCell ref="B7:B111"/>
    <mergeCell ref="C111:D111"/>
    <mergeCell ref="E111:F11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B2:R71"/>
  <sheetViews>
    <sheetView workbookViewId="0">
      <selection activeCell="C2" sqref="C2"/>
    </sheetView>
  </sheetViews>
  <sheetFormatPr defaultRowHeight="15"/>
  <cols>
    <col min="2" max="2" width="14.28515625" customWidth="1"/>
    <col min="3" max="4" width="14.5703125" customWidth="1"/>
    <col min="5" max="5" width="24.42578125" customWidth="1"/>
    <col min="6" max="6" width="37" customWidth="1"/>
    <col min="7" max="18" width="18" customWidth="1"/>
  </cols>
  <sheetData>
    <row r="2" spans="2:18" ht="15" customHeight="1">
      <c r="B2" s="603" t="s">
        <v>1114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9003</v>
      </c>
      <c r="C6" s="805" t="s">
        <v>1114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230"/>
      <c r="F7" s="230" t="s">
        <v>1115</v>
      </c>
      <c r="G7" s="124">
        <f>SUM(G8:G10)</f>
        <v>849433000</v>
      </c>
      <c r="H7" s="124">
        <f>SUM(H8:H10)</f>
        <v>857974000</v>
      </c>
      <c r="I7" s="124">
        <f>SUM(I8:I10)</f>
        <v>61000000</v>
      </c>
      <c r="J7" s="124">
        <f>SUM(J8:J10)</f>
        <v>81000000</v>
      </c>
      <c r="K7" s="124">
        <v>0</v>
      </c>
      <c r="L7" s="124">
        <f>SUM(L8:L10)</f>
        <v>20000000</v>
      </c>
      <c r="M7" s="124">
        <v>0</v>
      </c>
      <c r="N7" s="124">
        <f>SUM(N8:N10)</f>
        <v>2639000</v>
      </c>
      <c r="O7" s="124">
        <v>0</v>
      </c>
      <c r="P7" s="124">
        <v>0</v>
      </c>
      <c r="Q7" s="124">
        <f>SUM(Q8:Q10)</f>
        <v>910433000</v>
      </c>
      <c r="R7" s="125">
        <f>SUM(R8:R10)</f>
        <v>961613000</v>
      </c>
    </row>
    <row r="8" spans="2:18">
      <c r="B8" s="802"/>
      <c r="C8" s="166"/>
      <c r="D8" s="2">
        <v>20</v>
      </c>
      <c r="E8" s="2"/>
      <c r="F8" s="1" t="s">
        <v>1115</v>
      </c>
      <c r="G8" s="4">
        <v>829103000</v>
      </c>
      <c r="H8" s="4">
        <v>837644000</v>
      </c>
      <c r="I8" s="4">
        <v>61000000</v>
      </c>
      <c r="J8" s="4">
        <v>81000000</v>
      </c>
      <c r="K8" s="4">
        <v>0</v>
      </c>
      <c r="L8" s="4">
        <v>20000000</v>
      </c>
      <c r="M8" s="4">
        <v>0</v>
      </c>
      <c r="N8" s="4">
        <v>0</v>
      </c>
      <c r="O8" s="4">
        <v>0</v>
      </c>
      <c r="P8" s="4">
        <v>0</v>
      </c>
      <c r="Q8" s="4">
        <v>890103000</v>
      </c>
      <c r="R8" s="109">
        <v>938644000</v>
      </c>
    </row>
    <row r="9" spans="2:18" ht="45">
      <c r="B9" s="802"/>
      <c r="C9" s="166"/>
      <c r="D9" s="2">
        <v>22</v>
      </c>
      <c r="E9" s="2"/>
      <c r="F9" s="14" t="s">
        <v>1116</v>
      </c>
      <c r="G9" s="4">
        <v>20330000</v>
      </c>
      <c r="H9" s="4">
        <v>20330000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20330000</v>
      </c>
      <c r="R9" s="109">
        <v>20330000</v>
      </c>
    </row>
    <row r="10" spans="2:18" ht="30">
      <c r="B10" s="802"/>
      <c r="C10" s="166"/>
      <c r="D10" s="2">
        <v>23</v>
      </c>
      <c r="E10" s="2"/>
      <c r="F10" s="14" t="s">
        <v>1117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2639000</v>
      </c>
      <c r="O10" s="4">
        <v>0</v>
      </c>
      <c r="P10" s="4">
        <v>0</v>
      </c>
      <c r="Q10" s="4">
        <v>0</v>
      </c>
      <c r="R10" s="109">
        <v>2639000</v>
      </c>
    </row>
    <row r="11" spans="2:18">
      <c r="B11" s="802"/>
      <c r="C11" s="150" t="s">
        <v>643</v>
      </c>
      <c r="D11" s="33"/>
      <c r="E11" s="33"/>
      <c r="F11" s="33" t="s">
        <v>672</v>
      </c>
      <c r="G11" s="34">
        <f>SUM(G12:G13)</f>
        <v>2827000</v>
      </c>
      <c r="H11" s="34">
        <f>SUM(H12:H13)</f>
        <v>2827000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f>SUM(O12:O13)</f>
        <v>3850000</v>
      </c>
      <c r="P11" s="34">
        <f>SUM(P12:P13)</f>
        <v>7451000</v>
      </c>
      <c r="Q11" s="34">
        <f>SUM(Q12:Q13)</f>
        <v>6677000</v>
      </c>
      <c r="R11" s="128">
        <f>SUM(R12:R13)</f>
        <v>10278000</v>
      </c>
    </row>
    <row r="12" spans="2:18" ht="30">
      <c r="B12" s="802"/>
      <c r="C12" s="166"/>
      <c r="D12" s="2" t="s">
        <v>644</v>
      </c>
      <c r="E12" s="1"/>
      <c r="F12" s="14" t="s">
        <v>673</v>
      </c>
      <c r="G12" s="4">
        <v>2827000</v>
      </c>
      <c r="H12" s="4">
        <v>2827000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3850000</v>
      </c>
      <c r="P12" s="4">
        <v>3850000</v>
      </c>
      <c r="Q12" s="4">
        <v>6677000</v>
      </c>
      <c r="R12" s="109">
        <v>6677000</v>
      </c>
    </row>
    <row r="13" spans="2:18" ht="15.75" thickBot="1">
      <c r="B13" s="802"/>
      <c r="C13" s="167"/>
      <c r="D13" s="106" t="s">
        <v>645</v>
      </c>
      <c r="E13" s="104"/>
      <c r="F13" s="104" t="s">
        <v>674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3601000</v>
      </c>
      <c r="Q13" s="110">
        <v>0</v>
      </c>
      <c r="R13" s="111">
        <v>3601000</v>
      </c>
    </row>
    <row r="14" spans="2:18">
      <c r="B14" s="802"/>
      <c r="C14" s="255"/>
      <c r="D14" s="255">
        <v>40</v>
      </c>
      <c r="E14" s="232"/>
      <c r="F14" s="232" t="s">
        <v>391</v>
      </c>
      <c r="G14" s="234">
        <f>SUM(G15:G16)</f>
        <v>651460000</v>
      </c>
      <c r="H14" s="234">
        <f>SUM(H15:H16)</f>
        <v>660000000</v>
      </c>
      <c r="I14" s="234">
        <v>0</v>
      </c>
      <c r="J14" s="234">
        <v>0</v>
      </c>
      <c r="K14" s="234">
        <v>0</v>
      </c>
      <c r="L14" s="234">
        <v>0</v>
      </c>
      <c r="M14" s="234">
        <v>0</v>
      </c>
      <c r="N14" s="234">
        <v>0</v>
      </c>
      <c r="O14" s="234">
        <v>0</v>
      </c>
      <c r="P14" s="234">
        <v>0</v>
      </c>
      <c r="Q14" s="234">
        <f>SUM(Q15:Q16)</f>
        <v>651460000</v>
      </c>
      <c r="R14" s="235">
        <f>SUM(R15:R16)</f>
        <v>660000000</v>
      </c>
    </row>
    <row r="15" spans="2:18">
      <c r="B15" s="802"/>
      <c r="C15" s="166"/>
      <c r="D15" s="166"/>
      <c r="E15" s="2">
        <v>401</v>
      </c>
      <c r="F15" s="1" t="s">
        <v>399</v>
      </c>
      <c r="G15" s="4">
        <v>475000000</v>
      </c>
      <c r="H15" s="4">
        <v>471000000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475000000</v>
      </c>
      <c r="R15" s="109">
        <v>471000000</v>
      </c>
    </row>
    <row r="16" spans="2:18">
      <c r="B16" s="802"/>
      <c r="C16" s="166"/>
      <c r="D16" s="166"/>
      <c r="E16" s="2">
        <v>402</v>
      </c>
      <c r="F16" s="1" t="s">
        <v>361</v>
      </c>
      <c r="G16" s="4">
        <v>176460000</v>
      </c>
      <c r="H16" s="4">
        <v>189000000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176460000</v>
      </c>
      <c r="R16" s="109">
        <v>189000000</v>
      </c>
    </row>
    <row r="17" spans="2:18">
      <c r="B17" s="802"/>
      <c r="C17" s="162"/>
      <c r="D17" s="162">
        <v>42</v>
      </c>
      <c r="E17" s="99"/>
      <c r="F17" s="99" t="s">
        <v>394</v>
      </c>
      <c r="G17" s="103">
        <f>SUM(G18:G23)</f>
        <v>128140000</v>
      </c>
      <c r="H17" s="103">
        <f>SUM(H18:H23)</f>
        <v>125422000</v>
      </c>
      <c r="I17" s="103">
        <f>SUM(I18:I23)</f>
        <v>36000000</v>
      </c>
      <c r="J17" s="103">
        <f>SUM(J18:J23)</f>
        <v>52700000</v>
      </c>
      <c r="K17" s="103">
        <v>0</v>
      </c>
      <c r="L17" s="103">
        <f>SUM(L18:L23)</f>
        <v>12500000</v>
      </c>
      <c r="M17" s="103">
        <v>0</v>
      </c>
      <c r="N17" s="103">
        <v>0</v>
      </c>
      <c r="O17" s="103">
        <f>SUM(O18:O23)</f>
        <v>3850000</v>
      </c>
      <c r="P17" s="103">
        <f>SUM(P18:P23)</f>
        <v>4036000</v>
      </c>
      <c r="Q17" s="103">
        <f>SUM(Q18:Q23)</f>
        <v>167990000</v>
      </c>
      <c r="R17" s="108">
        <f>SUM(R18:R23)</f>
        <v>194658000</v>
      </c>
    </row>
    <row r="18" spans="2:18">
      <c r="B18" s="802"/>
      <c r="C18" s="166"/>
      <c r="D18" s="166"/>
      <c r="E18" s="2">
        <v>420</v>
      </c>
      <c r="F18" s="1" t="s">
        <v>400</v>
      </c>
      <c r="G18" s="4">
        <v>1000000</v>
      </c>
      <c r="H18" s="4">
        <v>1000000</v>
      </c>
      <c r="I18" s="4">
        <v>1000000</v>
      </c>
      <c r="J18" s="4">
        <v>2000000</v>
      </c>
      <c r="K18" s="4">
        <v>0</v>
      </c>
      <c r="L18" s="4">
        <v>0</v>
      </c>
      <c r="M18" s="4">
        <v>0</v>
      </c>
      <c r="N18" s="4">
        <v>0</v>
      </c>
      <c r="O18" s="4">
        <v>2790000</v>
      </c>
      <c r="P18" s="4">
        <v>2790000</v>
      </c>
      <c r="Q18" s="4">
        <v>4790000</v>
      </c>
      <c r="R18" s="109">
        <v>5790000</v>
      </c>
    </row>
    <row r="19" spans="2:18" ht="30">
      <c r="B19" s="802"/>
      <c r="C19" s="166"/>
      <c r="D19" s="166"/>
      <c r="E19" s="2">
        <v>421</v>
      </c>
      <c r="F19" s="14" t="s">
        <v>401</v>
      </c>
      <c r="G19" s="4">
        <v>70000000</v>
      </c>
      <c r="H19" s="4">
        <v>68253000</v>
      </c>
      <c r="I19" s="4">
        <v>0</v>
      </c>
      <c r="J19" s="4">
        <v>10500000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70000000</v>
      </c>
      <c r="R19" s="109">
        <v>78753000</v>
      </c>
    </row>
    <row r="20" spans="2:18">
      <c r="B20" s="802"/>
      <c r="C20" s="166"/>
      <c r="D20" s="166"/>
      <c r="E20" s="2">
        <v>423</v>
      </c>
      <c r="F20" s="1" t="s">
        <v>402</v>
      </c>
      <c r="G20" s="4">
        <v>12400000</v>
      </c>
      <c r="H20" s="4">
        <v>12400000</v>
      </c>
      <c r="I20" s="4">
        <v>2000000</v>
      </c>
      <c r="J20" s="4">
        <v>1200000</v>
      </c>
      <c r="K20" s="4">
        <v>0</v>
      </c>
      <c r="L20" s="4">
        <v>5500000</v>
      </c>
      <c r="M20" s="4">
        <v>0</v>
      </c>
      <c r="N20" s="4">
        <v>0</v>
      </c>
      <c r="O20" s="4">
        <v>0</v>
      </c>
      <c r="P20" s="4">
        <v>0</v>
      </c>
      <c r="Q20" s="4">
        <v>14400000</v>
      </c>
      <c r="R20" s="109">
        <v>19100000</v>
      </c>
    </row>
    <row r="21" spans="2:18">
      <c r="B21" s="802"/>
      <c r="C21" s="166"/>
      <c r="D21" s="166"/>
      <c r="E21" s="2">
        <v>424</v>
      </c>
      <c r="F21" s="1" t="s">
        <v>403</v>
      </c>
      <c r="G21" s="4">
        <v>21500000</v>
      </c>
      <c r="H21" s="4">
        <v>20529000</v>
      </c>
      <c r="I21" s="4">
        <v>4000000</v>
      </c>
      <c r="J21" s="4">
        <v>4000000</v>
      </c>
      <c r="K21" s="4">
        <v>0</v>
      </c>
      <c r="L21" s="4">
        <v>5000000</v>
      </c>
      <c r="M21" s="4">
        <v>0</v>
      </c>
      <c r="N21" s="4">
        <v>0</v>
      </c>
      <c r="O21" s="4">
        <v>0</v>
      </c>
      <c r="P21" s="4">
        <v>0</v>
      </c>
      <c r="Q21" s="4">
        <v>25500000</v>
      </c>
      <c r="R21" s="109">
        <v>29529000</v>
      </c>
    </row>
    <row r="22" spans="2:18">
      <c r="B22" s="802"/>
      <c r="C22" s="166"/>
      <c r="D22" s="166"/>
      <c r="E22" s="2">
        <v>425</v>
      </c>
      <c r="F22" s="1" t="s">
        <v>404</v>
      </c>
      <c r="G22" s="4">
        <v>17000000</v>
      </c>
      <c r="H22" s="4">
        <v>17000000</v>
      </c>
      <c r="I22" s="4">
        <v>25000000</v>
      </c>
      <c r="J22" s="4">
        <v>27500000</v>
      </c>
      <c r="K22" s="4">
        <v>0</v>
      </c>
      <c r="L22" s="4">
        <v>360000</v>
      </c>
      <c r="M22" s="4">
        <v>0</v>
      </c>
      <c r="N22" s="4">
        <v>0</v>
      </c>
      <c r="O22" s="4">
        <v>0</v>
      </c>
      <c r="P22" s="4">
        <v>186000</v>
      </c>
      <c r="Q22" s="4">
        <v>42000000</v>
      </c>
      <c r="R22" s="109">
        <v>45046000</v>
      </c>
    </row>
    <row r="23" spans="2:18">
      <c r="B23" s="802"/>
      <c r="C23" s="166"/>
      <c r="D23" s="166"/>
      <c r="E23" s="2">
        <v>426</v>
      </c>
      <c r="F23" s="1" t="s">
        <v>405</v>
      </c>
      <c r="G23" s="4">
        <v>6240000</v>
      </c>
      <c r="H23" s="4">
        <v>6240000</v>
      </c>
      <c r="I23" s="4">
        <v>4000000</v>
      </c>
      <c r="J23" s="4">
        <v>7500000</v>
      </c>
      <c r="K23" s="4">
        <v>0</v>
      </c>
      <c r="L23" s="4">
        <v>1640000</v>
      </c>
      <c r="M23" s="4">
        <v>0</v>
      </c>
      <c r="N23" s="4">
        <v>0</v>
      </c>
      <c r="O23" s="4">
        <v>1060000</v>
      </c>
      <c r="P23" s="4">
        <v>1060000</v>
      </c>
      <c r="Q23" s="4">
        <v>11300000</v>
      </c>
      <c r="R23" s="109">
        <v>16440000</v>
      </c>
    </row>
    <row r="24" spans="2:18">
      <c r="B24" s="802"/>
      <c r="C24" s="162"/>
      <c r="D24" s="162">
        <v>46</v>
      </c>
      <c r="E24" s="99"/>
      <c r="F24" s="99" t="s">
        <v>396</v>
      </c>
      <c r="G24" s="103">
        <v>0</v>
      </c>
      <c r="H24" s="103">
        <f>SUM(H25:H26)</f>
        <v>2719000</v>
      </c>
      <c r="I24" s="103">
        <f>SUM(I25:I26)</f>
        <v>10285000</v>
      </c>
      <c r="J24" s="103">
        <f>SUM(J25:J26)</f>
        <v>15423000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10285000</v>
      </c>
      <c r="R24" s="108">
        <f>SUM(R25:R26)</f>
        <v>18142000</v>
      </c>
    </row>
    <row r="25" spans="2:18">
      <c r="B25" s="802"/>
      <c r="C25" s="166"/>
      <c r="D25" s="166"/>
      <c r="E25" s="2">
        <v>464</v>
      </c>
      <c r="F25" s="1" t="s">
        <v>423</v>
      </c>
      <c r="G25" s="4">
        <v>0</v>
      </c>
      <c r="H25" s="4">
        <v>0</v>
      </c>
      <c r="I25" s="4">
        <v>10285000</v>
      </c>
      <c r="J25" s="4">
        <v>11818000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10285000</v>
      </c>
      <c r="R25" s="109">
        <v>11818000</v>
      </c>
    </row>
    <row r="26" spans="2:18">
      <c r="B26" s="802"/>
      <c r="C26" s="166"/>
      <c r="D26" s="166"/>
      <c r="E26" s="2">
        <v>465</v>
      </c>
      <c r="F26" s="1" t="s">
        <v>424</v>
      </c>
      <c r="G26" s="4">
        <v>0</v>
      </c>
      <c r="H26" s="4">
        <v>2719000</v>
      </c>
      <c r="I26" s="4">
        <v>0</v>
      </c>
      <c r="J26" s="4">
        <v>3605000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109">
        <v>6324000</v>
      </c>
    </row>
    <row r="27" spans="2:18">
      <c r="B27" s="802"/>
      <c r="C27" s="162"/>
      <c r="D27" s="162">
        <v>48</v>
      </c>
      <c r="E27" s="99"/>
      <c r="F27" s="99" t="s">
        <v>430</v>
      </c>
      <c r="G27" s="103">
        <f>SUM(G28:G31)</f>
        <v>72660000</v>
      </c>
      <c r="H27" s="103">
        <f>SUM(H28:H31)</f>
        <v>72660000</v>
      </c>
      <c r="I27" s="103">
        <f>SUM(I28:I31)</f>
        <v>14715000</v>
      </c>
      <c r="J27" s="103">
        <f>SUM(J28:J31)</f>
        <v>12877000</v>
      </c>
      <c r="K27" s="103">
        <v>0</v>
      </c>
      <c r="L27" s="103">
        <f>SUM(L28:L31)</f>
        <v>7500000</v>
      </c>
      <c r="M27" s="103">
        <v>0</v>
      </c>
      <c r="N27" s="103">
        <f>SUM(N28:N31)</f>
        <v>2639000</v>
      </c>
      <c r="O27" s="103">
        <v>0</v>
      </c>
      <c r="P27" s="103">
        <f>SUM(P28:P31)</f>
        <v>3415000</v>
      </c>
      <c r="Q27" s="103">
        <f>SUM(Q28:Q31)</f>
        <v>87375000</v>
      </c>
      <c r="R27" s="108">
        <f>SUM(R28:R31)</f>
        <v>99091000</v>
      </c>
    </row>
    <row r="28" spans="2:18">
      <c r="B28" s="802"/>
      <c r="C28" s="166"/>
      <c r="D28" s="166"/>
      <c r="E28" s="2">
        <v>480</v>
      </c>
      <c r="F28" s="1" t="s">
        <v>431</v>
      </c>
      <c r="G28" s="4">
        <v>0</v>
      </c>
      <c r="H28" s="4">
        <v>0</v>
      </c>
      <c r="I28" s="4">
        <v>5000000</v>
      </c>
      <c r="J28" s="4">
        <v>5000000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5000000</v>
      </c>
      <c r="R28" s="109">
        <v>5000000</v>
      </c>
    </row>
    <row r="29" spans="2:18">
      <c r="B29" s="802"/>
      <c r="C29" s="166"/>
      <c r="D29" s="166"/>
      <c r="E29" s="2">
        <v>481</v>
      </c>
      <c r="F29" s="1" t="s">
        <v>432</v>
      </c>
      <c r="G29" s="4">
        <v>0</v>
      </c>
      <c r="H29" s="4">
        <v>0</v>
      </c>
      <c r="I29" s="4">
        <v>0</v>
      </c>
      <c r="J29" s="4">
        <v>105000</v>
      </c>
      <c r="K29" s="4">
        <v>0</v>
      </c>
      <c r="L29" s="4">
        <v>0</v>
      </c>
      <c r="M29" s="4">
        <v>0</v>
      </c>
      <c r="N29" s="4">
        <v>2639000</v>
      </c>
      <c r="O29" s="4">
        <v>0</v>
      </c>
      <c r="P29" s="4">
        <v>3139000</v>
      </c>
      <c r="Q29" s="4">
        <v>0</v>
      </c>
      <c r="R29" s="109">
        <v>5883000</v>
      </c>
    </row>
    <row r="30" spans="2:18">
      <c r="B30" s="802"/>
      <c r="C30" s="166"/>
      <c r="D30" s="166"/>
      <c r="E30" s="2">
        <v>482</v>
      </c>
      <c r="F30" s="1" t="s">
        <v>433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276000</v>
      </c>
      <c r="Q30" s="4">
        <v>0</v>
      </c>
      <c r="R30" s="109">
        <v>276000</v>
      </c>
    </row>
    <row r="31" spans="2:18" ht="15.75" thickBot="1">
      <c r="B31" s="802"/>
      <c r="C31" s="167"/>
      <c r="D31" s="167"/>
      <c r="E31" s="106">
        <v>485</v>
      </c>
      <c r="F31" s="104" t="s">
        <v>436</v>
      </c>
      <c r="G31" s="110">
        <v>72660000</v>
      </c>
      <c r="H31" s="110">
        <v>72660000</v>
      </c>
      <c r="I31" s="110">
        <v>9715000</v>
      </c>
      <c r="J31" s="110">
        <v>7772000</v>
      </c>
      <c r="K31" s="110">
        <v>0</v>
      </c>
      <c r="L31" s="110">
        <v>7500000</v>
      </c>
      <c r="M31" s="110">
        <v>0</v>
      </c>
      <c r="N31" s="110">
        <v>0</v>
      </c>
      <c r="O31" s="110">
        <v>0</v>
      </c>
      <c r="P31" s="110">
        <v>0</v>
      </c>
      <c r="Q31" s="110">
        <v>82375000</v>
      </c>
      <c r="R31" s="111">
        <v>87932000</v>
      </c>
    </row>
    <row r="32" spans="2:18">
      <c r="B32" s="802"/>
      <c r="C32" s="169">
        <v>2</v>
      </c>
      <c r="D32" s="169"/>
      <c r="E32" s="170"/>
      <c r="F32" s="170" t="s">
        <v>1115</v>
      </c>
      <c r="G32" s="172">
        <f>SUM(G33+G51+G57)</f>
        <v>849433000</v>
      </c>
      <c r="H32" s="172">
        <f>SUM(H33+H51+H57)</f>
        <v>857974000</v>
      </c>
      <c r="I32" s="172">
        <f>SUM(I33+I51+I57)</f>
        <v>61000000</v>
      </c>
      <c r="J32" s="172">
        <f>SUM(J33)</f>
        <v>81000000</v>
      </c>
      <c r="K32" s="172">
        <v>0</v>
      </c>
      <c r="L32" s="172">
        <f>SUM(L33+L51)</f>
        <v>20000000</v>
      </c>
      <c r="M32" s="172">
        <v>0</v>
      </c>
      <c r="N32" s="172">
        <f>SUM(N33+N51+N57)</f>
        <v>2639000</v>
      </c>
      <c r="O32" s="172">
        <v>0</v>
      </c>
      <c r="P32" s="172">
        <v>0</v>
      </c>
      <c r="Q32" s="172">
        <f>SUM(Q33+Q51+Q57)</f>
        <v>910433000</v>
      </c>
      <c r="R32" s="172">
        <f>SUM(R33+R51+R57)</f>
        <v>961613000</v>
      </c>
    </row>
    <row r="33" spans="2:18">
      <c r="B33" s="802"/>
      <c r="C33" s="150"/>
      <c r="D33" s="150">
        <v>20</v>
      </c>
      <c r="E33" s="33"/>
      <c r="F33" s="33" t="s">
        <v>1115</v>
      </c>
      <c r="G33" s="34">
        <f>SUM(G34+G37+G44+G47)</f>
        <v>829103000</v>
      </c>
      <c r="H33" s="34">
        <f>SUM(H34+H37+H44+H47)</f>
        <v>837644000</v>
      </c>
      <c r="I33" s="34">
        <f>SUM(I34+I37+I44+I47)</f>
        <v>61000000</v>
      </c>
      <c r="J33" s="34">
        <f>SUM(J34+J37+J44+J47)</f>
        <v>81000000</v>
      </c>
      <c r="K33" s="34">
        <v>0</v>
      </c>
      <c r="L33" s="34">
        <f>SUM(L34+L37+L44+L47)</f>
        <v>20000000</v>
      </c>
      <c r="M33" s="34">
        <v>0</v>
      </c>
      <c r="N33" s="34">
        <v>0</v>
      </c>
      <c r="O33" s="34">
        <v>0</v>
      </c>
      <c r="P33" s="34">
        <v>0</v>
      </c>
      <c r="Q33" s="34">
        <f>SUM(Q34+Q37+Q44+Q47)</f>
        <v>890103000</v>
      </c>
      <c r="R33" s="34">
        <f>SUM(R34+R37+R44+R47)</f>
        <v>938644000</v>
      </c>
    </row>
    <row r="34" spans="2:18">
      <c r="B34" s="802"/>
      <c r="C34" s="162"/>
      <c r="D34" s="162">
        <v>40</v>
      </c>
      <c r="E34" s="99"/>
      <c r="F34" s="99" t="s">
        <v>391</v>
      </c>
      <c r="G34" s="103">
        <f>SUM(G35:G36)</f>
        <v>651460000</v>
      </c>
      <c r="H34" s="103">
        <f>SUM(H35:H36)</f>
        <v>660000000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651460000</v>
      </c>
      <c r="R34" s="103">
        <f>SUM(R35:R36)</f>
        <v>660000000</v>
      </c>
    </row>
    <row r="35" spans="2:18">
      <c r="B35" s="802"/>
      <c r="C35" s="166"/>
      <c r="D35" s="166"/>
      <c r="E35" s="2">
        <v>401</v>
      </c>
      <c r="F35" s="1" t="s">
        <v>979</v>
      </c>
      <c r="G35" s="4">
        <v>475000000</v>
      </c>
      <c r="H35" s="4">
        <v>471000000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475000000</v>
      </c>
      <c r="R35" s="4">
        <v>471000000</v>
      </c>
    </row>
    <row r="36" spans="2:18">
      <c r="B36" s="802"/>
      <c r="C36" s="166"/>
      <c r="D36" s="166"/>
      <c r="E36" s="593">
        <v>402</v>
      </c>
      <c r="F36" s="1" t="s">
        <v>1118</v>
      </c>
      <c r="G36" s="4">
        <v>176460000</v>
      </c>
      <c r="H36" s="4">
        <v>189000000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176460000</v>
      </c>
      <c r="R36" s="4">
        <v>189000000</v>
      </c>
    </row>
    <row r="37" spans="2:18">
      <c r="B37" s="802"/>
      <c r="C37" s="162"/>
      <c r="D37" s="162">
        <v>42</v>
      </c>
      <c r="E37" s="99"/>
      <c r="F37" s="99" t="s">
        <v>898</v>
      </c>
      <c r="G37" s="103">
        <f>SUM(G38:G43)</f>
        <v>104983000</v>
      </c>
      <c r="H37" s="103">
        <f>SUM(H38:H43)</f>
        <v>102800000</v>
      </c>
      <c r="I37" s="103">
        <f>SUM(I38:I43)</f>
        <v>36000000</v>
      </c>
      <c r="J37" s="103">
        <f>SUM(J38:J43)</f>
        <v>52700000</v>
      </c>
      <c r="K37" s="103">
        <v>0</v>
      </c>
      <c r="L37" s="103">
        <f>SUM(L38:L43)</f>
        <v>12500000</v>
      </c>
      <c r="M37" s="103">
        <v>0</v>
      </c>
      <c r="N37" s="103">
        <v>0</v>
      </c>
      <c r="O37" s="103">
        <v>0</v>
      </c>
      <c r="P37" s="103">
        <v>0</v>
      </c>
      <c r="Q37" s="103">
        <f>SUM(Q38:Q43)</f>
        <v>140983000</v>
      </c>
      <c r="R37" s="103">
        <f>SUM(R38:R43)</f>
        <v>168000000</v>
      </c>
    </row>
    <row r="38" spans="2:18">
      <c r="B38" s="802"/>
      <c r="C38" s="166"/>
      <c r="D38" s="166"/>
      <c r="E38" s="2">
        <v>420</v>
      </c>
      <c r="F38" s="1" t="s">
        <v>400</v>
      </c>
      <c r="G38" s="4">
        <v>1000000</v>
      </c>
      <c r="H38" s="4">
        <v>1000000</v>
      </c>
      <c r="I38" s="4">
        <v>1000000</v>
      </c>
      <c r="J38" s="4">
        <v>2000000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2000000</v>
      </c>
      <c r="R38" s="4">
        <v>3000000</v>
      </c>
    </row>
    <row r="39" spans="2:18" ht="30">
      <c r="B39" s="802"/>
      <c r="C39" s="166"/>
      <c r="D39" s="166"/>
      <c r="E39" s="593">
        <v>421</v>
      </c>
      <c r="F39" s="14" t="s">
        <v>1004</v>
      </c>
      <c r="G39" s="4">
        <v>70000000</v>
      </c>
      <c r="H39" s="4">
        <v>68253000</v>
      </c>
      <c r="I39" s="4">
        <v>0</v>
      </c>
      <c r="J39" s="4">
        <v>10500000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70000000</v>
      </c>
      <c r="R39" s="4">
        <v>78753000</v>
      </c>
    </row>
    <row r="40" spans="2:18">
      <c r="B40" s="802"/>
      <c r="C40" s="166"/>
      <c r="D40" s="166"/>
      <c r="E40" s="2">
        <v>423</v>
      </c>
      <c r="F40" s="1" t="s">
        <v>1119</v>
      </c>
      <c r="G40" s="4">
        <v>12400000</v>
      </c>
      <c r="H40" s="4">
        <v>12400000</v>
      </c>
      <c r="I40" s="4">
        <v>2000000</v>
      </c>
      <c r="J40" s="4">
        <v>1200000</v>
      </c>
      <c r="K40" s="4">
        <v>0</v>
      </c>
      <c r="L40" s="4">
        <v>5500000</v>
      </c>
      <c r="M40" s="4">
        <v>0</v>
      </c>
      <c r="N40" s="4">
        <v>0</v>
      </c>
      <c r="O40" s="4">
        <v>0</v>
      </c>
      <c r="P40" s="4">
        <v>0</v>
      </c>
      <c r="Q40" s="4">
        <v>14400000</v>
      </c>
      <c r="R40" s="4">
        <v>19100000</v>
      </c>
    </row>
    <row r="41" spans="2:18">
      <c r="B41" s="802"/>
      <c r="C41" s="166"/>
      <c r="D41" s="166"/>
      <c r="E41" s="593">
        <v>424</v>
      </c>
      <c r="F41" s="1" t="s">
        <v>910</v>
      </c>
      <c r="G41" s="4">
        <v>14170000</v>
      </c>
      <c r="H41" s="4">
        <v>13734000</v>
      </c>
      <c r="I41" s="4">
        <v>4000000</v>
      </c>
      <c r="J41" s="4">
        <v>4000000</v>
      </c>
      <c r="K41" s="4">
        <v>0</v>
      </c>
      <c r="L41" s="4">
        <v>5000000</v>
      </c>
      <c r="M41" s="4">
        <v>0</v>
      </c>
      <c r="N41" s="4">
        <v>0</v>
      </c>
      <c r="O41" s="4">
        <v>0</v>
      </c>
      <c r="P41" s="4">
        <v>0</v>
      </c>
      <c r="Q41" s="4">
        <v>18170000</v>
      </c>
      <c r="R41" s="4">
        <v>22734000</v>
      </c>
    </row>
    <row r="42" spans="2:18">
      <c r="B42" s="802"/>
      <c r="C42" s="166"/>
      <c r="D42" s="166"/>
      <c r="E42" s="2">
        <v>425</v>
      </c>
      <c r="F42" s="1" t="s">
        <v>1120</v>
      </c>
      <c r="G42" s="4">
        <v>4000000</v>
      </c>
      <c r="H42" s="4">
        <v>4000000</v>
      </c>
      <c r="I42" s="4">
        <v>25000000</v>
      </c>
      <c r="J42" s="4">
        <v>27500000</v>
      </c>
      <c r="K42" s="4">
        <v>0</v>
      </c>
      <c r="L42" s="4">
        <v>360000</v>
      </c>
      <c r="M42" s="4">
        <v>0</v>
      </c>
      <c r="N42" s="4">
        <v>0</v>
      </c>
      <c r="O42" s="4">
        <v>0</v>
      </c>
      <c r="P42" s="4">
        <v>0</v>
      </c>
      <c r="Q42" s="4">
        <v>29000000</v>
      </c>
      <c r="R42" s="4">
        <v>31860000</v>
      </c>
    </row>
    <row r="43" spans="2:18">
      <c r="B43" s="802"/>
      <c r="C43" s="166"/>
      <c r="D43" s="166"/>
      <c r="E43" s="2">
        <v>426</v>
      </c>
      <c r="F43" s="1" t="s">
        <v>405</v>
      </c>
      <c r="G43" s="4">
        <v>3413000</v>
      </c>
      <c r="H43" s="4">
        <v>3413000</v>
      </c>
      <c r="I43" s="4">
        <v>4000000</v>
      </c>
      <c r="J43" s="4">
        <v>7500000</v>
      </c>
      <c r="K43" s="4">
        <v>0</v>
      </c>
      <c r="L43" s="4">
        <v>1640000</v>
      </c>
      <c r="M43" s="4">
        <v>0</v>
      </c>
      <c r="N43" s="4">
        <v>0</v>
      </c>
      <c r="O43" s="4">
        <v>0</v>
      </c>
      <c r="P43" s="4">
        <v>0</v>
      </c>
      <c r="Q43" s="4">
        <v>7413000</v>
      </c>
      <c r="R43" s="4">
        <v>12553000</v>
      </c>
    </row>
    <row r="44" spans="2:18">
      <c r="B44" s="802"/>
      <c r="C44" s="162"/>
      <c r="D44" s="162">
        <v>46</v>
      </c>
      <c r="E44" s="99"/>
      <c r="F44" s="99" t="s">
        <v>396</v>
      </c>
      <c r="G44" s="103">
        <v>0</v>
      </c>
      <c r="H44" s="103">
        <f>SUM(H45:H46)</f>
        <v>2184000</v>
      </c>
      <c r="I44" s="103">
        <f>SUM(I45:I46)</f>
        <v>10285000</v>
      </c>
      <c r="J44" s="103">
        <f>SUM(J45:J46)</f>
        <v>15423000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f>SUM(Q45:Q46)</f>
        <v>10285000</v>
      </c>
      <c r="R44" s="103">
        <f>SUM(R45:R46)</f>
        <v>17607000</v>
      </c>
    </row>
    <row r="45" spans="2:18">
      <c r="B45" s="802"/>
      <c r="C45" s="166"/>
      <c r="D45" s="166"/>
      <c r="E45" s="2">
        <v>464</v>
      </c>
      <c r="F45" s="1" t="s">
        <v>423</v>
      </c>
      <c r="G45" s="4">
        <v>0</v>
      </c>
      <c r="H45" s="4">
        <v>0</v>
      </c>
      <c r="I45" s="4">
        <v>10285000</v>
      </c>
      <c r="J45" s="4">
        <v>11818000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10285000</v>
      </c>
      <c r="R45" s="4">
        <v>11818000</v>
      </c>
    </row>
    <row r="46" spans="2:18">
      <c r="B46" s="802"/>
      <c r="C46" s="166"/>
      <c r="D46" s="166"/>
      <c r="E46" s="2">
        <v>465</v>
      </c>
      <c r="F46" s="1" t="s">
        <v>424</v>
      </c>
      <c r="G46" s="4">
        <v>0</v>
      </c>
      <c r="H46" s="4">
        <v>2184000</v>
      </c>
      <c r="I46" s="4">
        <v>0</v>
      </c>
      <c r="J46" s="4">
        <v>3605000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5789000</v>
      </c>
    </row>
    <row r="47" spans="2:18">
      <c r="B47" s="802"/>
      <c r="C47" s="162"/>
      <c r="D47" s="162">
        <v>48</v>
      </c>
      <c r="E47" s="99"/>
      <c r="F47" s="99" t="s">
        <v>430</v>
      </c>
      <c r="G47" s="103">
        <f>SUM(G48:G50)</f>
        <v>72660000</v>
      </c>
      <c r="H47" s="103">
        <f>SUM(H48:H50)</f>
        <v>72660000</v>
      </c>
      <c r="I47" s="103">
        <f>SUM(I48:I50)</f>
        <v>14715000</v>
      </c>
      <c r="J47" s="103">
        <f>SUM(J48:J50)</f>
        <v>12877000</v>
      </c>
      <c r="K47" s="103">
        <v>0</v>
      </c>
      <c r="L47" s="103">
        <f>SUM(L48:L50)</f>
        <v>7500000</v>
      </c>
      <c r="M47" s="103">
        <v>0</v>
      </c>
      <c r="N47" s="103">
        <v>0</v>
      </c>
      <c r="O47" s="103">
        <v>0</v>
      </c>
      <c r="P47" s="103">
        <v>0</v>
      </c>
      <c r="Q47" s="103">
        <f>SUM(Q48:Q50)</f>
        <v>87375000</v>
      </c>
      <c r="R47" s="103">
        <f>SUM(R48:R50)</f>
        <v>93037000</v>
      </c>
    </row>
    <row r="48" spans="2:18">
      <c r="B48" s="802"/>
      <c r="C48" s="166"/>
      <c r="D48" s="166"/>
      <c r="E48" s="593">
        <v>480</v>
      </c>
      <c r="F48" s="1" t="s">
        <v>1121</v>
      </c>
      <c r="G48" s="4">
        <v>0</v>
      </c>
      <c r="H48" s="4">
        <v>0</v>
      </c>
      <c r="I48" s="4">
        <v>5000000</v>
      </c>
      <c r="J48" s="4">
        <v>5000000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5000000</v>
      </c>
      <c r="R48" s="4">
        <v>5000000</v>
      </c>
    </row>
    <row r="49" spans="2:18">
      <c r="B49" s="802"/>
      <c r="C49" s="166"/>
      <c r="D49" s="166"/>
      <c r="E49" s="2">
        <v>481</v>
      </c>
      <c r="F49" s="1" t="s">
        <v>432</v>
      </c>
      <c r="G49" s="4">
        <v>0</v>
      </c>
      <c r="H49" s="4">
        <v>0</v>
      </c>
      <c r="I49" s="4">
        <v>0</v>
      </c>
      <c r="J49" s="4">
        <v>105000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105000</v>
      </c>
    </row>
    <row r="50" spans="2:18">
      <c r="B50" s="802"/>
      <c r="C50" s="304"/>
      <c r="D50" s="599"/>
      <c r="E50" s="596">
        <v>485</v>
      </c>
      <c r="F50" s="68" t="s">
        <v>889</v>
      </c>
      <c r="G50" s="60">
        <v>72660000</v>
      </c>
      <c r="H50" s="60">
        <v>72660000</v>
      </c>
      <c r="I50" s="60">
        <v>9715000</v>
      </c>
      <c r="J50" s="60">
        <v>7772000</v>
      </c>
      <c r="K50" s="60">
        <v>0</v>
      </c>
      <c r="L50" s="60">
        <v>7500000</v>
      </c>
      <c r="M50" s="60">
        <v>0</v>
      </c>
      <c r="N50" s="60">
        <v>0</v>
      </c>
      <c r="O50" s="60">
        <v>0</v>
      </c>
      <c r="P50" s="60">
        <v>0</v>
      </c>
      <c r="Q50" s="60">
        <v>82375000</v>
      </c>
      <c r="R50" s="60">
        <v>87932000</v>
      </c>
    </row>
    <row r="51" spans="2:18" ht="45">
      <c r="B51" s="802"/>
      <c r="C51" s="150"/>
      <c r="D51" s="150">
        <v>22</v>
      </c>
      <c r="E51" s="33"/>
      <c r="F51" s="36" t="s">
        <v>1122</v>
      </c>
      <c r="G51" s="34">
        <f>SUM(G52)</f>
        <v>20330000</v>
      </c>
      <c r="H51" s="34">
        <f>SUM(H52+H55)</f>
        <v>20330000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f>SUM(Q52+Q55)</f>
        <v>20330000</v>
      </c>
      <c r="R51" s="34">
        <f>SUM(R52+R55)</f>
        <v>20330000</v>
      </c>
    </row>
    <row r="52" spans="2:18">
      <c r="B52" s="802"/>
      <c r="C52" s="162"/>
      <c r="D52" s="162">
        <v>42</v>
      </c>
      <c r="E52" s="99"/>
      <c r="F52" s="99" t="s">
        <v>898</v>
      </c>
      <c r="G52" s="103">
        <f>SUM(G53:G54)</f>
        <v>20330000</v>
      </c>
      <c r="H52" s="103">
        <f>SUM(H53:H54)</f>
        <v>19795000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SUM(Q53:Q54)</f>
        <v>20330000</v>
      </c>
      <c r="R52" s="103">
        <f>SUM(R53:R54)</f>
        <v>19795000</v>
      </c>
    </row>
    <row r="53" spans="2:18">
      <c r="B53" s="802"/>
      <c r="C53" s="166"/>
      <c r="D53" s="166"/>
      <c r="E53" s="593">
        <v>424</v>
      </c>
      <c r="F53" s="1" t="s">
        <v>1123</v>
      </c>
      <c r="G53" s="4">
        <v>7330000</v>
      </c>
      <c r="H53" s="4">
        <v>6795000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7330000</v>
      </c>
      <c r="R53" s="4">
        <v>6795000</v>
      </c>
    </row>
    <row r="54" spans="2:18">
      <c r="B54" s="802"/>
      <c r="C54" s="166"/>
      <c r="D54" s="166"/>
      <c r="E54" s="2">
        <v>425</v>
      </c>
      <c r="F54" s="1" t="s">
        <v>1124</v>
      </c>
      <c r="G54" s="4">
        <v>13000000</v>
      </c>
      <c r="H54" s="4">
        <v>13000000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13000000</v>
      </c>
      <c r="R54" s="4">
        <v>13000000</v>
      </c>
    </row>
    <row r="55" spans="2:18">
      <c r="B55" s="802"/>
      <c r="C55" s="162"/>
      <c r="D55" s="162">
        <v>46</v>
      </c>
      <c r="E55" s="99"/>
      <c r="F55" s="99" t="s">
        <v>1125</v>
      </c>
      <c r="G55" s="103">
        <v>0</v>
      </c>
      <c r="H55" s="103">
        <f>SUM(H56)</f>
        <v>535000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f>SUM(R56)</f>
        <v>535000</v>
      </c>
    </row>
    <row r="56" spans="2:18">
      <c r="B56" s="802"/>
      <c r="C56" s="166"/>
      <c r="D56" s="166"/>
      <c r="E56" s="2">
        <v>465</v>
      </c>
      <c r="F56" s="1" t="s">
        <v>1051</v>
      </c>
      <c r="G56" s="4">
        <v>0</v>
      </c>
      <c r="H56" s="4">
        <v>535000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535000</v>
      </c>
    </row>
    <row r="57" spans="2:18" ht="30">
      <c r="B57" s="802"/>
      <c r="C57" s="67"/>
      <c r="D57" s="631">
        <v>23</v>
      </c>
      <c r="E57" s="33"/>
      <c r="F57" s="36" t="s">
        <v>1126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f>SUM(N58)</f>
        <v>2639000</v>
      </c>
      <c r="O57" s="34">
        <v>0</v>
      </c>
      <c r="P57" s="34">
        <v>0</v>
      </c>
      <c r="Q57" s="34">
        <v>0</v>
      </c>
      <c r="R57" s="34">
        <f>SUM(R58)</f>
        <v>2639000</v>
      </c>
    </row>
    <row r="58" spans="2:18">
      <c r="B58" s="802"/>
      <c r="C58" s="162"/>
      <c r="D58" s="162">
        <v>48</v>
      </c>
      <c r="E58" s="99"/>
      <c r="F58" s="99" t="s">
        <v>430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f>SUM(N59)</f>
        <v>2639000</v>
      </c>
      <c r="O58" s="103">
        <v>0</v>
      </c>
      <c r="P58" s="103">
        <v>0</v>
      </c>
      <c r="Q58" s="103">
        <v>0</v>
      </c>
      <c r="R58" s="103">
        <f>SUM(R59)</f>
        <v>2639000</v>
      </c>
    </row>
    <row r="59" spans="2:18">
      <c r="B59" s="802"/>
      <c r="C59" s="166"/>
      <c r="D59" s="166"/>
      <c r="E59" s="2">
        <v>481</v>
      </c>
      <c r="F59" s="1" t="s">
        <v>432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2639000</v>
      </c>
      <c r="O59" s="4">
        <v>0</v>
      </c>
      <c r="P59" s="4">
        <v>0</v>
      </c>
      <c r="Q59" s="4">
        <v>0</v>
      </c>
      <c r="R59" s="4">
        <v>2639000</v>
      </c>
    </row>
    <row r="60" spans="2:18">
      <c r="B60" s="802"/>
      <c r="C60" s="587" t="s">
        <v>643</v>
      </c>
      <c r="D60" s="587" t="s">
        <v>1419</v>
      </c>
      <c r="E60" s="592"/>
      <c r="F60" s="592" t="s">
        <v>1089</v>
      </c>
      <c r="G60" s="102">
        <f>SUM(G61+G65)</f>
        <v>2827000</v>
      </c>
      <c r="H60" s="102">
        <f>SUM(H61+H65)</f>
        <v>2827000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f>SUM(O61+O65)</f>
        <v>3850000</v>
      </c>
      <c r="P60" s="102">
        <f>SUM(P61+P65)</f>
        <v>7451000</v>
      </c>
      <c r="Q60" s="102">
        <f>SUM(Q61+Q65)</f>
        <v>6677000</v>
      </c>
      <c r="R60" s="102">
        <f>SUM(R61+R65)</f>
        <v>10278000</v>
      </c>
    </row>
    <row r="61" spans="2:18" ht="36.75" customHeight="1">
      <c r="B61" s="802"/>
      <c r="C61" s="150"/>
      <c r="D61" s="150" t="s">
        <v>644</v>
      </c>
      <c r="E61" s="33"/>
      <c r="F61" s="36" t="s">
        <v>673</v>
      </c>
      <c r="G61" s="34">
        <f>SUM(G62)</f>
        <v>2827000</v>
      </c>
      <c r="H61" s="34">
        <f>SUM(H62)</f>
        <v>2827000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f>SUM(O62)</f>
        <v>3850000</v>
      </c>
      <c r="P61" s="34">
        <f>SUM(P62)</f>
        <v>3850000</v>
      </c>
      <c r="Q61" s="34">
        <f>SUM(Q62)</f>
        <v>6677000</v>
      </c>
      <c r="R61" s="34">
        <f>SUM(R62)</f>
        <v>6677000</v>
      </c>
    </row>
    <row r="62" spans="2:18">
      <c r="B62" s="802"/>
      <c r="C62" s="162"/>
      <c r="D62" s="162">
        <v>42</v>
      </c>
      <c r="E62" s="99"/>
      <c r="F62" s="99" t="s">
        <v>394</v>
      </c>
      <c r="G62" s="103">
        <f>SUM(G63:G64)</f>
        <v>2827000</v>
      </c>
      <c r="H62" s="103">
        <f>SUM(H63:H64)</f>
        <v>2827000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f>SUM(O63:O64)</f>
        <v>3850000</v>
      </c>
      <c r="P62" s="103">
        <f>SUM(P63:P64)</f>
        <v>3850000</v>
      </c>
      <c r="Q62" s="103">
        <f>SUM(Q63:Q64)</f>
        <v>6677000</v>
      </c>
      <c r="R62" s="103">
        <f>SUM(R63:R64)</f>
        <v>6677000</v>
      </c>
    </row>
    <row r="63" spans="2:18">
      <c r="B63" s="802"/>
      <c r="C63" s="166"/>
      <c r="D63" s="166"/>
      <c r="E63" s="2">
        <v>420</v>
      </c>
      <c r="F63" s="1" t="s">
        <v>400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2790000</v>
      </c>
      <c r="P63" s="4">
        <v>2790000</v>
      </c>
      <c r="Q63" s="4">
        <v>2790000</v>
      </c>
      <c r="R63" s="4">
        <v>2790000</v>
      </c>
    </row>
    <row r="64" spans="2:18">
      <c r="B64" s="802"/>
      <c r="C64" s="166"/>
      <c r="D64" s="166"/>
      <c r="E64" s="2">
        <v>426</v>
      </c>
      <c r="F64" s="1" t="s">
        <v>405</v>
      </c>
      <c r="G64" s="4">
        <v>2827000</v>
      </c>
      <c r="H64" s="4">
        <v>2827000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1060000</v>
      </c>
      <c r="P64" s="4">
        <v>1060000</v>
      </c>
      <c r="Q64" s="4">
        <v>3887000</v>
      </c>
      <c r="R64" s="4">
        <v>3887000</v>
      </c>
    </row>
    <row r="65" spans="2:18">
      <c r="B65" s="802"/>
      <c r="C65" s="150"/>
      <c r="D65" s="150" t="s">
        <v>645</v>
      </c>
      <c r="E65" s="33"/>
      <c r="F65" s="33" t="s">
        <v>674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f>SUM(P66+P68)</f>
        <v>3601000</v>
      </c>
      <c r="Q65" s="34">
        <v>0</v>
      </c>
      <c r="R65" s="34">
        <f>SUM(R66+R68)</f>
        <v>3601000</v>
      </c>
    </row>
    <row r="66" spans="2:18">
      <c r="B66" s="802"/>
      <c r="C66" s="162"/>
      <c r="D66" s="162">
        <v>42</v>
      </c>
      <c r="E66" s="99"/>
      <c r="F66" s="99" t="s">
        <v>394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f>SUM(P67)</f>
        <v>186000</v>
      </c>
      <c r="Q66" s="103">
        <v>0</v>
      </c>
      <c r="R66" s="103">
        <f>SUM(R67)</f>
        <v>186000</v>
      </c>
    </row>
    <row r="67" spans="2:18">
      <c r="B67" s="802"/>
      <c r="C67" s="166"/>
      <c r="D67" s="166"/>
      <c r="E67" s="2">
        <v>425</v>
      </c>
      <c r="F67" s="1" t="s">
        <v>404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186000</v>
      </c>
      <c r="Q67" s="4">
        <v>0</v>
      </c>
      <c r="R67" s="4">
        <v>186000</v>
      </c>
    </row>
    <row r="68" spans="2:18">
      <c r="B68" s="802"/>
      <c r="C68" s="162"/>
      <c r="D68" s="162">
        <v>48</v>
      </c>
      <c r="E68" s="99"/>
      <c r="F68" s="99" t="s">
        <v>430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f>SUM(P69:P70)</f>
        <v>3415000</v>
      </c>
      <c r="Q68" s="103">
        <v>0</v>
      </c>
      <c r="R68" s="103">
        <f>SUM(R69:R70)</f>
        <v>3415000</v>
      </c>
    </row>
    <row r="69" spans="2:18">
      <c r="B69" s="802"/>
      <c r="C69" s="166"/>
      <c r="D69" s="166"/>
      <c r="E69" s="2">
        <v>481</v>
      </c>
      <c r="F69" s="1" t="s">
        <v>432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3139000</v>
      </c>
      <c r="Q69" s="4">
        <v>0</v>
      </c>
      <c r="R69" s="4">
        <v>3139000</v>
      </c>
    </row>
    <row r="70" spans="2:18" ht="15.75" thickBot="1">
      <c r="B70" s="802"/>
      <c r="C70" s="166"/>
      <c r="D70" s="166"/>
      <c r="E70" s="2">
        <v>482</v>
      </c>
      <c r="F70" s="1" t="s">
        <v>433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276000</v>
      </c>
      <c r="Q70" s="4">
        <v>0</v>
      </c>
      <c r="R70" s="4">
        <v>276000</v>
      </c>
    </row>
    <row r="71" spans="2:18" ht="15.75" thickBot="1">
      <c r="B71" s="802"/>
      <c r="C71" s="800" t="s">
        <v>604</v>
      </c>
      <c r="D71" s="801"/>
      <c r="E71" s="766" t="s">
        <v>1114</v>
      </c>
      <c r="F71" s="801"/>
      <c r="G71" s="193">
        <f>SUM(G60+G32)</f>
        <v>852260000</v>
      </c>
      <c r="H71" s="164">
        <f>SUM(H60+H32)</f>
        <v>860801000</v>
      </c>
      <c r="I71" s="164">
        <f>SUM(I60+I32)</f>
        <v>61000000</v>
      </c>
      <c r="J71" s="164">
        <f>SUM(J60+J32)</f>
        <v>81000000</v>
      </c>
      <c r="K71" s="164">
        <v>0</v>
      </c>
      <c r="L71" s="164">
        <f t="shared" ref="L71:R71" si="0">SUM(L60+L32)</f>
        <v>20000000</v>
      </c>
      <c r="M71" s="164">
        <f t="shared" si="0"/>
        <v>0</v>
      </c>
      <c r="N71" s="164">
        <f t="shared" si="0"/>
        <v>2639000</v>
      </c>
      <c r="O71" s="164">
        <f t="shared" si="0"/>
        <v>3850000</v>
      </c>
      <c r="P71" s="164">
        <f t="shared" si="0"/>
        <v>7451000</v>
      </c>
      <c r="Q71" s="164">
        <f t="shared" si="0"/>
        <v>917110000</v>
      </c>
      <c r="R71" s="165">
        <f t="shared" si="0"/>
        <v>971891000</v>
      </c>
    </row>
  </sheetData>
  <mergeCells count="15">
    <mergeCell ref="C71:D71"/>
    <mergeCell ref="E71:F71"/>
    <mergeCell ref="B7:B7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B2:R55"/>
  <sheetViews>
    <sheetView workbookViewId="0">
      <selection activeCell="E7" sqref="E7"/>
    </sheetView>
  </sheetViews>
  <sheetFormatPr defaultRowHeight="15"/>
  <cols>
    <col min="2" max="2" width="11.5703125" customWidth="1"/>
    <col min="3" max="4" width="13.7109375" customWidth="1"/>
    <col min="5" max="5" width="24.42578125" customWidth="1"/>
    <col min="6" max="6" width="40.140625" customWidth="1"/>
    <col min="7" max="18" width="19.85546875" customWidth="1"/>
  </cols>
  <sheetData>
    <row r="2" spans="2:18" ht="15" customHeight="1">
      <c r="B2" s="603" t="s">
        <v>479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9004</v>
      </c>
      <c r="C6" s="805" t="s">
        <v>479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9"/>
      <c r="C7" s="140">
        <v>2</v>
      </c>
      <c r="D7" s="230"/>
      <c r="E7" s="230"/>
      <c r="F7" s="230" t="s">
        <v>1127</v>
      </c>
      <c r="G7" s="124">
        <f>SUM(G8)</f>
        <v>51717000</v>
      </c>
      <c r="H7" s="124">
        <f>SUM(H8)</f>
        <v>55547000</v>
      </c>
      <c r="I7" s="124">
        <v>0</v>
      </c>
      <c r="J7" s="124">
        <v>0</v>
      </c>
      <c r="K7" s="124">
        <f>SUM(K8)</f>
        <v>200000000</v>
      </c>
      <c r="L7" s="124">
        <v>310000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251717000</v>
      </c>
      <c r="R7" s="125">
        <f>SUM(R8)</f>
        <v>365547000</v>
      </c>
    </row>
    <row r="8" spans="2:18">
      <c r="B8" s="820"/>
      <c r="C8" s="166"/>
      <c r="D8" s="2">
        <v>20</v>
      </c>
      <c r="E8" s="1"/>
      <c r="F8" s="1" t="s">
        <v>1128</v>
      </c>
      <c r="G8" s="4">
        <v>51717000</v>
      </c>
      <c r="H8" s="4">
        <v>55547000</v>
      </c>
      <c r="I8" s="4">
        <v>0</v>
      </c>
      <c r="J8" s="4">
        <v>0</v>
      </c>
      <c r="K8" s="4">
        <v>200000000</v>
      </c>
      <c r="L8" s="4">
        <v>310000</v>
      </c>
      <c r="M8" s="4">
        <v>0</v>
      </c>
      <c r="N8" s="4">
        <v>0</v>
      </c>
      <c r="O8" s="4">
        <v>0</v>
      </c>
      <c r="P8" s="4">
        <v>0</v>
      </c>
      <c r="Q8" s="4">
        <v>251717000</v>
      </c>
      <c r="R8" s="109">
        <v>365547000</v>
      </c>
    </row>
    <row r="9" spans="2:18">
      <c r="B9" s="820"/>
      <c r="C9" s="150"/>
      <c r="D9" s="33">
        <v>40</v>
      </c>
      <c r="E9" s="36"/>
      <c r="F9" s="33" t="s">
        <v>391</v>
      </c>
      <c r="G9" s="34">
        <f>SUM(G10:G11)</f>
        <v>12177000</v>
      </c>
      <c r="H9" s="34">
        <f>SUM(H10:H11)</f>
        <v>11877000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12177000</v>
      </c>
      <c r="R9" s="128">
        <f>SUM(R10:R11)</f>
        <v>11877000</v>
      </c>
    </row>
    <row r="10" spans="2:18">
      <c r="B10" s="820"/>
      <c r="C10" s="166"/>
      <c r="D10" s="2"/>
      <c r="E10" s="2">
        <v>401</v>
      </c>
      <c r="F10" s="1" t="s">
        <v>399</v>
      </c>
      <c r="G10" s="4">
        <v>8966000</v>
      </c>
      <c r="H10" s="4">
        <v>8670000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8966000</v>
      </c>
      <c r="R10" s="109">
        <v>8670000</v>
      </c>
    </row>
    <row r="11" spans="2:18" ht="15.75" thickBot="1">
      <c r="B11" s="820"/>
      <c r="C11" s="167"/>
      <c r="D11" s="106"/>
      <c r="E11" s="106">
        <v>402</v>
      </c>
      <c r="F11" s="104" t="s">
        <v>361</v>
      </c>
      <c r="G11" s="110">
        <v>3211000</v>
      </c>
      <c r="H11" s="110">
        <v>3207000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3211000</v>
      </c>
      <c r="R11" s="111">
        <v>3207000</v>
      </c>
    </row>
    <row r="12" spans="2:18">
      <c r="B12" s="820"/>
      <c r="C12" s="255"/>
      <c r="D12" s="255">
        <v>42</v>
      </c>
      <c r="E12" s="232"/>
      <c r="F12" s="232" t="s">
        <v>394</v>
      </c>
      <c r="G12" s="234">
        <f>SUM(G13:G18)</f>
        <v>22850000</v>
      </c>
      <c r="H12" s="234">
        <f>SUM(H13:H18)</f>
        <v>22372000</v>
      </c>
      <c r="I12" s="234">
        <v>0</v>
      </c>
      <c r="J12" s="234">
        <v>0</v>
      </c>
      <c r="K12" s="234">
        <f>SUM(K13:K18)</f>
        <v>16900000</v>
      </c>
      <c r="L12" s="234">
        <f>SUM(L13:L18)</f>
        <v>16900000</v>
      </c>
      <c r="M12" s="234">
        <v>0</v>
      </c>
      <c r="N12" s="234">
        <v>0</v>
      </c>
      <c r="O12" s="234">
        <v>0</v>
      </c>
      <c r="P12" s="234">
        <v>0</v>
      </c>
      <c r="Q12" s="234">
        <f>SUM(Q13:Q18)</f>
        <v>39750000</v>
      </c>
      <c r="R12" s="235">
        <f>SUM(R13:R18)</f>
        <v>39272000</v>
      </c>
    </row>
    <row r="13" spans="2:18">
      <c r="B13" s="820"/>
      <c r="C13" s="166"/>
      <c r="D13" s="166"/>
      <c r="E13" s="2">
        <v>420</v>
      </c>
      <c r="F13" s="1" t="s">
        <v>400</v>
      </c>
      <c r="G13" s="4">
        <v>30000</v>
      </c>
      <c r="H13" s="4">
        <v>30000</v>
      </c>
      <c r="I13" s="4">
        <v>0</v>
      </c>
      <c r="J13" s="4">
        <v>0</v>
      </c>
      <c r="K13" s="4">
        <v>300000</v>
      </c>
      <c r="L13" s="4">
        <v>300000</v>
      </c>
      <c r="M13" s="4">
        <v>0</v>
      </c>
      <c r="N13" s="4">
        <v>0</v>
      </c>
      <c r="O13" s="4">
        <v>0</v>
      </c>
      <c r="P13" s="4">
        <v>0</v>
      </c>
      <c r="Q13" s="4">
        <v>330000</v>
      </c>
      <c r="R13" s="109">
        <v>330000</v>
      </c>
    </row>
    <row r="14" spans="2:18" ht="30">
      <c r="B14" s="820"/>
      <c r="C14" s="166"/>
      <c r="D14" s="166"/>
      <c r="E14" s="2">
        <v>421</v>
      </c>
      <c r="F14" s="14" t="s">
        <v>401</v>
      </c>
      <c r="G14" s="4">
        <v>2000000</v>
      </c>
      <c r="H14" s="4">
        <v>2000000</v>
      </c>
      <c r="I14" s="4">
        <v>0</v>
      </c>
      <c r="J14" s="4">
        <v>0</v>
      </c>
      <c r="K14" s="4">
        <v>2000000</v>
      </c>
      <c r="L14" s="4">
        <v>2000000</v>
      </c>
      <c r="M14" s="4">
        <v>0</v>
      </c>
      <c r="N14" s="4">
        <v>0</v>
      </c>
      <c r="O14" s="4">
        <v>0</v>
      </c>
      <c r="P14" s="4">
        <v>0</v>
      </c>
      <c r="Q14" s="4">
        <v>4000000</v>
      </c>
      <c r="R14" s="109">
        <v>4000000</v>
      </c>
    </row>
    <row r="15" spans="2:18">
      <c r="B15" s="820"/>
      <c r="C15" s="166"/>
      <c r="D15" s="166"/>
      <c r="E15" s="2">
        <v>423</v>
      </c>
      <c r="F15" s="1" t="s">
        <v>402</v>
      </c>
      <c r="G15" s="4">
        <v>320000</v>
      </c>
      <c r="H15" s="4">
        <v>320000</v>
      </c>
      <c r="I15" s="4">
        <v>0</v>
      </c>
      <c r="J15" s="4">
        <v>0</v>
      </c>
      <c r="K15" s="4">
        <v>100000</v>
      </c>
      <c r="L15" s="4">
        <v>100000</v>
      </c>
      <c r="M15" s="4">
        <v>0</v>
      </c>
      <c r="N15" s="4">
        <v>0</v>
      </c>
      <c r="O15" s="4">
        <v>0</v>
      </c>
      <c r="P15" s="4">
        <v>0</v>
      </c>
      <c r="Q15" s="4">
        <v>420000</v>
      </c>
      <c r="R15" s="109">
        <v>420000</v>
      </c>
    </row>
    <row r="16" spans="2:18">
      <c r="B16" s="820"/>
      <c r="C16" s="166"/>
      <c r="D16" s="166"/>
      <c r="E16" s="2">
        <v>424</v>
      </c>
      <c r="F16" s="1" t="s">
        <v>403</v>
      </c>
      <c r="G16" s="4">
        <v>800000</v>
      </c>
      <c r="H16" s="4">
        <v>800000</v>
      </c>
      <c r="I16" s="4">
        <v>0</v>
      </c>
      <c r="J16" s="4">
        <v>0</v>
      </c>
      <c r="K16" s="4">
        <v>2500000</v>
      </c>
      <c r="L16" s="4">
        <v>2500000</v>
      </c>
      <c r="M16" s="4">
        <v>0</v>
      </c>
      <c r="N16" s="4">
        <v>0</v>
      </c>
      <c r="O16" s="4">
        <v>0</v>
      </c>
      <c r="P16" s="4">
        <v>0</v>
      </c>
      <c r="Q16" s="4">
        <v>3300000</v>
      </c>
      <c r="R16" s="109">
        <v>3300000</v>
      </c>
    </row>
    <row r="17" spans="2:18">
      <c r="B17" s="820"/>
      <c r="C17" s="166"/>
      <c r="D17" s="166"/>
      <c r="E17" s="2">
        <v>425</v>
      </c>
      <c r="F17" s="1" t="s">
        <v>404</v>
      </c>
      <c r="G17" s="4">
        <v>19500000</v>
      </c>
      <c r="H17" s="4">
        <v>19022000</v>
      </c>
      <c r="I17" s="4">
        <v>0</v>
      </c>
      <c r="J17" s="4">
        <v>0</v>
      </c>
      <c r="K17" s="4">
        <v>11000000</v>
      </c>
      <c r="L17" s="4">
        <v>11000000</v>
      </c>
      <c r="M17" s="4">
        <v>0</v>
      </c>
      <c r="N17" s="4">
        <v>0</v>
      </c>
      <c r="O17" s="4">
        <v>0</v>
      </c>
      <c r="P17" s="4">
        <v>0</v>
      </c>
      <c r="Q17" s="4">
        <v>30500000</v>
      </c>
      <c r="R17" s="109">
        <v>30022000</v>
      </c>
    </row>
    <row r="18" spans="2:18">
      <c r="B18" s="820"/>
      <c r="C18" s="166"/>
      <c r="D18" s="166"/>
      <c r="E18" s="2">
        <v>426</v>
      </c>
      <c r="F18" s="1" t="s">
        <v>405</v>
      </c>
      <c r="G18" s="4">
        <v>200000</v>
      </c>
      <c r="H18" s="4">
        <v>200000</v>
      </c>
      <c r="I18" s="4">
        <v>0</v>
      </c>
      <c r="J18" s="4">
        <v>0</v>
      </c>
      <c r="K18" s="4">
        <v>1000000</v>
      </c>
      <c r="L18" s="4">
        <v>1000000</v>
      </c>
      <c r="M18" s="4">
        <v>0</v>
      </c>
      <c r="N18" s="4">
        <v>0</v>
      </c>
      <c r="O18" s="4">
        <v>0</v>
      </c>
      <c r="P18" s="4">
        <v>0</v>
      </c>
      <c r="Q18" s="4">
        <v>1200000</v>
      </c>
      <c r="R18" s="109">
        <v>1200000</v>
      </c>
    </row>
    <row r="19" spans="2:18">
      <c r="B19" s="820"/>
      <c r="C19" s="162"/>
      <c r="D19" s="162">
        <v>45</v>
      </c>
      <c r="E19" s="99"/>
      <c r="F19" s="99" t="s">
        <v>395</v>
      </c>
      <c r="G19" s="103">
        <f>SUM(G20)</f>
        <v>3850000</v>
      </c>
      <c r="H19" s="103">
        <f>SUM(H20)</f>
        <v>4800000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3850000</v>
      </c>
      <c r="R19" s="108">
        <f>SUM(R20)</f>
        <v>4800000</v>
      </c>
    </row>
    <row r="20" spans="2:18" ht="30">
      <c r="B20" s="820"/>
      <c r="C20" s="166"/>
      <c r="D20" s="166"/>
      <c r="E20" s="2">
        <v>451</v>
      </c>
      <c r="F20" s="14" t="s">
        <v>410</v>
      </c>
      <c r="G20" s="4">
        <v>3850000</v>
      </c>
      <c r="H20" s="4">
        <v>4800000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3850000</v>
      </c>
      <c r="R20" s="109">
        <v>4800000</v>
      </c>
    </row>
    <row r="21" spans="2:18">
      <c r="B21" s="820"/>
      <c r="C21" s="162"/>
      <c r="D21" s="162">
        <v>46</v>
      </c>
      <c r="E21" s="99"/>
      <c r="F21" s="99" t="s">
        <v>396</v>
      </c>
      <c r="G21" s="103">
        <v>0</v>
      </c>
      <c r="H21" s="103">
        <f>SUM(H22:H23)</f>
        <v>478000</v>
      </c>
      <c r="I21" s="103">
        <v>0</v>
      </c>
      <c r="J21" s="103">
        <v>0</v>
      </c>
      <c r="K21" s="103">
        <f>SUM(K22:K23)</f>
        <v>500000</v>
      </c>
      <c r="L21" s="103">
        <f>SUM(L22:L23)</f>
        <v>500000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SUM(Q22:Q23)</f>
        <v>500000</v>
      </c>
      <c r="R21" s="108">
        <f>SUM(R22:R23)</f>
        <v>978000</v>
      </c>
    </row>
    <row r="22" spans="2:18">
      <c r="B22" s="820"/>
      <c r="C22" s="166"/>
      <c r="D22" s="166"/>
      <c r="E22" s="2">
        <v>464</v>
      </c>
      <c r="F22" s="1" t="s">
        <v>423</v>
      </c>
      <c r="G22" s="4">
        <v>0</v>
      </c>
      <c r="H22" s="4">
        <v>0</v>
      </c>
      <c r="I22" s="4">
        <v>0</v>
      </c>
      <c r="J22" s="4">
        <v>0</v>
      </c>
      <c r="K22" s="4">
        <v>500000</v>
      </c>
      <c r="L22" s="4">
        <v>500000</v>
      </c>
      <c r="M22" s="4">
        <v>0</v>
      </c>
      <c r="N22" s="4">
        <v>0</v>
      </c>
      <c r="O22" s="4">
        <v>0</v>
      </c>
      <c r="P22" s="4">
        <v>0</v>
      </c>
      <c r="Q22" s="4">
        <v>500000</v>
      </c>
      <c r="R22" s="109">
        <v>500000</v>
      </c>
    </row>
    <row r="23" spans="2:18">
      <c r="B23" s="820"/>
      <c r="C23" s="166"/>
      <c r="D23" s="166"/>
      <c r="E23" s="2">
        <v>465</v>
      </c>
      <c r="F23" s="1" t="s">
        <v>424</v>
      </c>
      <c r="G23" s="4">
        <v>0</v>
      </c>
      <c r="H23" s="4">
        <v>478000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109">
        <v>478000</v>
      </c>
    </row>
    <row r="24" spans="2:18">
      <c r="B24" s="820"/>
      <c r="C24" s="162"/>
      <c r="D24" s="162">
        <v>48</v>
      </c>
      <c r="E24" s="99"/>
      <c r="F24" s="99" t="s">
        <v>430</v>
      </c>
      <c r="G24" s="103">
        <v>0</v>
      </c>
      <c r="H24" s="103">
        <v>0</v>
      </c>
      <c r="I24" s="103">
        <v>0</v>
      </c>
      <c r="J24" s="103">
        <v>0</v>
      </c>
      <c r="K24" s="103">
        <f>SUM(K25:K28)</f>
        <v>182600000</v>
      </c>
      <c r="L24" s="103">
        <f>SUM(L25:L28)</f>
        <v>292600000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SUM(Q25:Q28)</f>
        <v>182600000</v>
      </c>
      <c r="R24" s="108">
        <f>SUM(R25:R28)</f>
        <v>292600000</v>
      </c>
    </row>
    <row r="25" spans="2:18">
      <c r="B25" s="820"/>
      <c r="C25" s="166"/>
      <c r="D25" s="166"/>
      <c r="E25" s="2">
        <v>480</v>
      </c>
      <c r="F25" s="1" t="s">
        <v>431</v>
      </c>
      <c r="G25" s="4">
        <v>0</v>
      </c>
      <c r="H25" s="4">
        <v>0</v>
      </c>
      <c r="I25" s="4">
        <v>0</v>
      </c>
      <c r="J25" s="4">
        <v>0</v>
      </c>
      <c r="K25" s="4">
        <v>150000</v>
      </c>
      <c r="L25" s="4">
        <v>150000</v>
      </c>
      <c r="M25" s="4">
        <v>0</v>
      </c>
      <c r="N25" s="4">
        <v>0</v>
      </c>
      <c r="O25" s="4">
        <v>0</v>
      </c>
      <c r="P25" s="4">
        <v>0</v>
      </c>
      <c r="Q25" s="4">
        <v>150000</v>
      </c>
      <c r="R25" s="109">
        <v>150000</v>
      </c>
    </row>
    <row r="26" spans="2:18">
      <c r="B26" s="820"/>
      <c r="C26" s="166"/>
      <c r="D26" s="166"/>
      <c r="E26" s="2">
        <v>481</v>
      </c>
      <c r="F26" s="1" t="s">
        <v>432</v>
      </c>
      <c r="G26" s="4">
        <v>0</v>
      </c>
      <c r="H26" s="4">
        <v>0</v>
      </c>
      <c r="I26" s="4">
        <v>0</v>
      </c>
      <c r="J26" s="4">
        <v>0</v>
      </c>
      <c r="K26" s="4">
        <v>3000000</v>
      </c>
      <c r="L26" s="4">
        <v>3000000</v>
      </c>
      <c r="M26" s="4">
        <v>0</v>
      </c>
      <c r="N26" s="4">
        <v>0</v>
      </c>
      <c r="O26" s="4">
        <v>0</v>
      </c>
      <c r="P26" s="4">
        <v>0</v>
      </c>
      <c r="Q26" s="4">
        <v>3000000</v>
      </c>
      <c r="R26" s="109">
        <v>3000000</v>
      </c>
    </row>
    <row r="27" spans="2:18">
      <c r="B27" s="820"/>
      <c r="C27" s="166"/>
      <c r="D27" s="166"/>
      <c r="E27" s="2">
        <v>483</v>
      </c>
      <c r="F27" s="1" t="s">
        <v>434</v>
      </c>
      <c r="G27" s="4">
        <v>0</v>
      </c>
      <c r="H27" s="4">
        <v>0</v>
      </c>
      <c r="I27" s="4">
        <v>0</v>
      </c>
      <c r="J27" s="4">
        <v>0</v>
      </c>
      <c r="K27" s="4">
        <v>100000</v>
      </c>
      <c r="L27" s="4">
        <v>100000</v>
      </c>
      <c r="M27" s="4">
        <v>0</v>
      </c>
      <c r="N27" s="4">
        <v>0</v>
      </c>
      <c r="O27" s="4">
        <v>0</v>
      </c>
      <c r="P27" s="4">
        <v>0</v>
      </c>
      <c r="Q27" s="4">
        <v>100000</v>
      </c>
      <c r="R27" s="109">
        <v>100000</v>
      </c>
    </row>
    <row r="28" spans="2:18">
      <c r="B28" s="820"/>
      <c r="C28" s="166"/>
      <c r="D28" s="166"/>
      <c r="E28" s="2">
        <v>484</v>
      </c>
      <c r="F28" s="1" t="s">
        <v>435</v>
      </c>
      <c r="G28" s="4">
        <v>0</v>
      </c>
      <c r="H28" s="4">
        <v>0</v>
      </c>
      <c r="I28" s="4">
        <v>0</v>
      </c>
      <c r="J28" s="4">
        <v>0</v>
      </c>
      <c r="K28" s="4">
        <v>179350000</v>
      </c>
      <c r="L28" s="4">
        <v>289350000</v>
      </c>
      <c r="M28" s="4">
        <v>0</v>
      </c>
      <c r="N28" s="4">
        <v>0</v>
      </c>
      <c r="O28" s="4">
        <v>0</v>
      </c>
      <c r="P28" s="4">
        <v>0</v>
      </c>
      <c r="Q28" s="4">
        <v>179350000</v>
      </c>
      <c r="R28" s="109">
        <v>289350000</v>
      </c>
    </row>
    <row r="29" spans="2:18">
      <c r="B29" s="820"/>
      <c r="C29" s="162"/>
      <c r="D29" s="162">
        <v>49</v>
      </c>
      <c r="E29" s="99"/>
      <c r="F29" s="99" t="s">
        <v>440</v>
      </c>
      <c r="G29" s="103">
        <f>SUM(G30)</f>
        <v>12840000</v>
      </c>
      <c r="H29" s="103">
        <f>SUM(H30)</f>
        <v>16020000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SUM(Q30)</f>
        <v>12840000</v>
      </c>
      <c r="R29" s="108">
        <f>SUM(R30)</f>
        <v>16020000</v>
      </c>
    </row>
    <row r="30" spans="2:18" ht="30.75" thickBot="1">
      <c r="B30" s="820"/>
      <c r="C30" s="167"/>
      <c r="D30" s="167"/>
      <c r="E30" s="106">
        <v>491</v>
      </c>
      <c r="F30" s="231" t="s">
        <v>441</v>
      </c>
      <c r="G30" s="110">
        <v>12840000</v>
      </c>
      <c r="H30" s="110">
        <v>16020000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12840000</v>
      </c>
      <c r="R30" s="111">
        <v>16020000</v>
      </c>
    </row>
    <row r="31" spans="2:18">
      <c r="B31" s="820"/>
      <c r="C31" s="169">
        <v>2</v>
      </c>
      <c r="D31" s="169"/>
      <c r="E31" s="170"/>
      <c r="F31" s="170" t="s">
        <v>1127</v>
      </c>
      <c r="G31" s="172">
        <f>SUM(G32)</f>
        <v>51717000</v>
      </c>
      <c r="H31" s="172">
        <f>SUM(H32)</f>
        <v>55547000</v>
      </c>
      <c r="I31" s="172"/>
      <c r="J31" s="172"/>
      <c r="K31" s="172">
        <f>SUM(K32)</f>
        <v>200000000</v>
      </c>
      <c r="L31" s="172">
        <f>SUM(L32)</f>
        <v>310000000</v>
      </c>
      <c r="M31" s="172"/>
      <c r="N31" s="172"/>
      <c r="O31" s="172"/>
      <c r="P31" s="172"/>
      <c r="Q31" s="172">
        <f>SUM(Q32)</f>
        <v>251717000</v>
      </c>
      <c r="R31" s="172">
        <f>SUM(R32)</f>
        <v>365547000</v>
      </c>
    </row>
    <row r="32" spans="2:18">
      <c r="B32" s="820"/>
      <c r="C32" s="150"/>
      <c r="D32" s="150">
        <v>20</v>
      </c>
      <c r="E32" s="33"/>
      <c r="F32" s="33" t="s">
        <v>1128</v>
      </c>
      <c r="G32" s="34">
        <f>SUM(G33+G36+G43+G45+G48+G53)</f>
        <v>51717000</v>
      </c>
      <c r="H32" s="34">
        <f>SUM(H33+H36+H43+H45+H48+H53)</f>
        <v>55547000</v>
      </c>
      <c r="I32" s="34">
        <v>0</v>
      </c>
      <c r="J32" s="34">
        <v>0</v>
      </c>
      <c r="K32" s="34">
        <f>SUM(K33+K36+K43+K45+K48+K53)</f>
        <v>200000000</v>
      </c>
      <c r="L32" s="34">
        <f>SUM(L33+L36+L43+L45+L48+L53)</f>
        <v>310000000</v>
      </c>
      <c r="M32" s="34">
        <v>0</v>
      </c>
      <c r="N32" s="34">
        <v>0</v>
      </c>
      <c r="O32" s="34">
        <v>0</v>
      </c>
      <c r="P32" s="34">
        <v>0</v>
      </c>
      <c r="Q32" s="34">
        <f>SUM(Q33+Q36+Q43+Q45+Q48+Q53)</f>
        <v>251717000</v>
      </c>
      <c r="R32" s="34">
        <f>SUM(R33+R36+R43+R45+R48+R53)</f>
        <v>365547000</v>
      </c>
    </row>
    <row r="33" spans="2:18">
      <c r="B33" s="820"/>
      <c r="C33" s="162"/>
      <c r="D33" s="162">
        <v>40</v>
      </c>
      <c r="E33" s="99"/>
      <c r="F33" s="99" t="s">
        <v>391</v>
      </c>
      <c r="G33" s="103">
        <f>SUM(G34:G35)</f>
        <v>12177000</v>
      </c>
      <c r="H33" s="103">
        <f>SUM(H34:H35)</f>
        <v>11877000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SUM(Q34:Q35)</f>
        <v>12177000</v>
      </c>
      <c r="R33" s="103">
        <f>SUM(R34:R35)</f>
        <v>11877000</v>
      </c>
    </row>
    <row r="34" spans="2:18">
      <c r="B34" s="820"/>
      <c r="C34" s="166"/>
      <c r="D34" s="166"/>
      <c r="E34" s="2">
        <v>401</v>
      </c>
      <c r="F34" s="1" t="s">
        <v>399</v>
      </c>
      <c r="G34" s="4">
        <v>8966000</v>
      </c>
      <c r="H34" s="4">
        <v>8670000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8966000</v>
      </c>
      <c r="R34" s="4">
        <v>8670000</v>
      </c>
    </row>
    <row r="35" spans="2:18">
      <c r="B35" s="820"/>
      <c r="C35" s="166"/>
      <c r="D35" s="166"/>
      <c r="E35" s="2">
        <v>402</v>
      </c>
      <c r="F35" s="1" t="s">
        <v>361</v>
      </c>
      <c r="G35" s="4">
        <v>3211000</v>
      </c>
      <c r="H35" s="4">
        <v>3207000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3211000</v>
      </c>
      <c r="R35" s="4">
        <v>3207000</v>
      </c>
    </row>
    <row r="36" spans="2:18">
      <c r="B36" s="820"/>
      <c r="C36" s="162"/>
      <c r="D36" s="162">
        <v>42</v>
      </c>
      <c r="E36" s="99"/>
      <c r="F36" s="99" t="s">
        <v>394</v>
      </c>
      <c r="G36" s="103">
        <f>SUM(G37:G42)</f>
        <v>22850000</v>
      </c>
      <c r="H36" s="103">
        <f>SUM(H37:H42)</f>
        <v>22372000</v>
      </c>
      <c r="I36" s="103">
        <v>0</v>
      </c>
      <c r="J36" s="103">
        <v>0</v>
      </c>
      <c r="K36" s="103">
        <f>SUM(K37:K42)</f>
        <v>16900000</v>
      </c>
      <c r="L36" s="103">
        <f>SUM(L37:L42)</f>
        <v>16900000</v>
      </c>
      <c r="M36" s="103">
        <v>0</v>
      </c>
      <c r="N36" s="103">
        <v>0</v>
      </c>
      <c r="O36" s="103">
        <v>0</v>
      </c>
      <c r="P36" s="103">
        <v>0</v>
      </c>
      <c r="Q36" s="103">
        <f>SUM(Q37:Q42)</f>
        <v>39750000</v>
      </c>
      <c r="R36" s="103">
        <f>SUM(R37:R42)</f>
        <v>39272000</v>
      </c>
    </row>
    <row r="37" spans="2:18">
      <c r="B37" s="820"/>
      <c r="C37" s="166"/>
      <c r="D37" s="166"/>
      <c r="E37" s="2">
        <v>420</v>
      </c>
      <c r="F37" s="1" t="s">
        <v>400</v>
      </c>
      <c r="G37" s="4">
        <v>30000</v>
      </c>
      <c r="H37" s="4">
        <v>30000</v>
      </c>
      <c r="I37" s="4">
        <v>0</v>
      </c>
      <c r="J37" s="4">
        <v>0</v>
      </c>
      <c r="K37" s="4">
        <v>300000</v>
      </c>
      <c r="L37" s="4">
        <v>300000</v>
      </c>
      <c r="M37" s="4">
        <v>0</v>
      </c>
      <c r="N37" s="4">
        <v>0</v>
      </c>
      <c r="O37" s="4">
        <v>0</v>
      </c>
      <c r="P37" s="4">
        <v>0</v>
      </c>
      <c r="Q37" s="4">
        <v>330000</v>
      </c>
      <c r="R37" s="4">
        <v>330000</v>
      </c>
    </row>
    <row r="38" spans="2:18" ht="30">
      <c r="B38" s="820"/>
      <c r="C38" s="166"/>
      <c r="D38" s="166"/>
      <c r="E38" s="2">
        <v>421</v>
      </c>
      <c r="F38" s="14" t="s">
        <v>401</v>
      </c>
      <c r="G38" s="4">
        <v>2000000</v>
      </c>
      <c r="H38" s="4">
        <v>2000000</v>
      </c>
      <c r="I38" s="4">
        <v>0</v>
      </c>
      <c r="J38" s="4">
        <v>0</v>
      </c>
      <c r="K38" s="4">
        <v>2000000</v>
      </c>
      <c r="L38" s="4">
        <v>2000000</v>
      </c>
      <c r="M38" s="4">
        <v>0</v>
      </c>
      <c r="N38" s="4">
        <v>0</v>
      </c>
      <c r="O38" s="4">
        <v>0</v>
      </c>
      <c r="P38" s="4">
        <v>0</v>
      </c>
      <c r="Q38" s="4">
        <v>4000000</v>
      </c>
      <c r="R38" s="4">
        <v>4000000</v>
      </c>
    </row>
    <row r="39" spans="2:18">
      <c r="B39" s="820"/>
      <c r="C39" s="166"/>
      <c r="D39" s="166"/>
      <c r="E39" s="2">
        <v>423</v>
      </c>
      <c r="F39" s="1" t="s">
        <v>402</v>
      </c>
      <c r="G39" s="4">
        <v>320000</v>
      </c>
      <c r="H39" s="4">
        <v>320000</v>
      </c>
      <c r="I39" s="4">
        <v>0</v>
      </c>
      <c r="J39" s="4">
        <v>0</v>
      </c>
      <c r="K39" s="4">
        <v>100000</v>
      </c>
      <c r="L39" s="4">
        <v>100000</v>
      </c>
      <c r="M39" s="4">
        <v>0</v>
      </c>
      <c r="N39" s="4">
        <v>0</v>
      </c>
      <c r="O39" s="4">
        <v>0</v>
      </c>
      <c r="P39" s="4">
        <v>0</v>
      </c>
      <c r="Q39" s="4">
        <v>420000</v>
      </c>
      <c r="R39" s="4">
        <v>420000</v>
      </c>
    </row>
    <row r="40" spans="2:18">
      <c r="B40" s="820"/>
      <c r="C40" s="166"/>
      <c r="D40" s="166"/>
      <c r="E40" s="2">
        <v>424</v>
      </c>
      <c r="F40" s="1" t="s">
        <v>403</v>
      </c>
      <c r="G40" s="4">
        <v>800000</v>
      </c>
      <c r="H40" s="4">
        <v>800000</v>
      </c>
      <c r="I40" s="4">
        <v>0</v>
      </c>
      <c r="J40" s="4">
        <v>0</v>
      </c>
      <c r="K40" s="4">
        <v>2500000</v>
      </c>
      <c r="L40" s="4">
        <v>2500000</v>
      </c>
      <c r="M40" s="4">
        <v>0</v>
      </c>
      <c r="N40" s="4">
        <v>0</v>
      </c>
      <c r="O40" s="4">
        <v>0</v>
      </c>
      <c r="P40" s="4">
        <v>0</v>
      </c>
      <c r="Q40" s="4">
        <v>3300000</v>
      </c>
      <c r="R40" s="4">
        <v>3300000</v>
      </c>
    </row>
    <row r="41" spans="2:18">
      <c r="B41" s="820"/>
      <c r="C41" s="166"/>
      <c r="D41" s="166"/>
      <c r="E41" s="2">
        <v>425</v>
      </c>
      <c r="F41" s="1" t="s">
        <v>404</v>
      </c>
      <c r="G41" s="4">
        <v>19500000</v>
      </c>
      <c r="H41" s="4">
        <v>19022000</v>
      </c>
      <c r="I41" s="4">
        <v>0</v>
      </c>
      <c r="J41" s="4">
        <v>0</v>
      </c>
      <c r="K41" s="4">
        <v>11000000</v>
      </c>
      <c r="L41" s="4">
        <v>11000000</v>
      </c>
      <c r="M41" s="4">
        <v>0</v>
      </c>
      <c r="N41" s="4">
        <v>0</v>
      </c>
      <c r="O41" s="4">
        <v>0</v>
      </c>
      <c r="P41" s="4">
        <v>0</v>
      </c>
      <c r="Q41" s="4">
        <v>30500000</v>
      </c>
      <c r="R41" s="4">
        <v>30022000</v>
      </c>
    </row>
    <row r="42" spans="2:18">
      <c r="B42" s="820"/>
      <c r="C42" s="166"/>
      <c r="D42" s="166"/>
      <c r="E42" s="2">
        <v>426</v>
      </c>
      <c r="F42" s="1" t="s">
        <v>405</v>
      </c>
      <c r="G42" s="4">
        <v>200000</v>
      </c>
      <c r="H42" s="4">
        <v>200000</v>
      </c>
      <c r="I42" s="4">
        <v>0</v>
      </c>
      <c r="J42" s="4">
        <v>0</v>
      </c>
      <c r="K42" s="4">
        <v>1000000</v>
      </c>
      <c r="L42" s="4">
        <v>1000000</v>
      </c>
      <c r="M42" s="4">
        <v>0</v>
      </c>
      <c r="N42" s="4">
        <v>0</v>
      </c>
      <c r="O42" s="4">
        <v>0</v>
      </c>
      <c r="P42" s="4">
        <v>0</v>
      </c>
      <c r="Q42" s="4">
        <v>1200000</v>
      </c>
      <c r="R42" s="4">
        <v>1200000</v>
      </c>
    </row>
    <row r="43" spans="2:18">
      <c r="B43" s="820"/>
      <c r="C43" s="162"/>
      <c r="D43" s="162">
        <v>45</v>
      </c>
      <c r="E43" s="99"/>
      <c r="F43" s="99" t="s">
        <v>395</v>
      </c>
      <c r="G43" s="103">
        <f>SUM(G44)</f>
        <v>3850000</v>
      </c>
      <c r="H43" s="103">
        <f>SUM(H44)</f>
        <v>4800000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SUM(Q44)</f>
        <v>3850000</v>
      </c>
      <c r="R43" s="103">
        <f>SUM(R44)</f>
        <v>4800000</v>
      </c>
    </row>
    <row r="44" spans="2:18" ht="30">
      <c r="B44" s="820"/>
      <c r="C44" s="166"/>
      <c r="D44" s="166"/>
      <c r="E44" s="2">
        <v>451</v>
      </c>
      <c r="F44" s="14" t="s">
        <v>410</v>
      </c>
      <c r="G44" s="4">
        <v>3850000</v>
      </c>
      <c r="H44" s="4">
        <v>4800000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3850000</v>
      </c>
      <c r="R44" s="4">
        <v>4800000</v>
      </c>
    </row>
    <row r="45" spans="2:18">
      <c r="B45" s="820"/>
      <c r="C45" s="162"/>
      <c r="D45" s="162">
        <v>46</v>
      </c>
      <c r="E45" s="99"/>
      <c r="F45" s="99" t="s">
        <v>396</v>
      </c>
      <c r="G45" s="103">
        <v>0</v>
      </c>
      <c r="H45" s="103">
        <f>SUM(H46:H47)</f>
        <v>478000</v>
      </c>
      <c r="I45" s="103">
        <v>0</v>
      </c>
      <c r="J45" s="103">
        <v>0</v>
      </c>
      <c r="K45" s="103">
        <f>SUM(K46:K47)</f>
        <v>500000</v>
      </c>
      <c r="L45" s="103">
        <f>SUM(L46:L47)</f>
        <v>500000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SUM(Q46:Q47)</f>
        <v>500000</v>
      </c>
      <c r="R45" s="103">
        <f>SUM(R46:R47)</f>
        <v>978000</v>
      </c>
    </row>
    <row r="46" spans="2:18">
      <c r="B46" s="820"/>
      <c r="C46" s="166"/>
      <c r="D46" s="166"/>
      <c r="E46" s="2">
        <v>464</v>
      </c>
      <c r="F46" s="1" t="s">
        <v>423</v>
      </c>
      <c r="G46" s="4">
        <v>0</v>
      </c>
      <c r="H46" s="4">
        <v>0</v>
      </c>
      <c r="I46" s="4">
        <v>0</v>
      </c>
      <c r="J46" s="4">
        <v>0</v>
      </c>
      <c r="K46" s="4">
        <v>500000</v>
      </c>
      <c r="L46" s="4">
        <v>500000</v>
      </c>
      <c r="M46" s="4">
        <v>0</v>
      </c>
      <c r="N46" s="4">
        <v>0</v>
      </c>
      <c r="O46" s="4">
        <v>0</v>
      </c>
      <c r="P46" s="4">
        <v>0</v>
      </c>
      <c r="Q46" s="4">
        <v>500000</v>
      </c>
      <c r="R46" s="4">
        <v>500000</v>
      </c>
    </row>
    <row r="47" spans="2:18">
      <c r="B47" s="820"/>
      <c r="C47" s="166"/>
      <c r="D47" s="166"/>
      <c r="E47" s="2">
        <v>465</v>
      </c>
      <c r="F47" s="1" t="s">
        <v>424</v>
      </c>
      <c r="G47" s="4">
        <v>0</v>
      </c>
      <c r="H47" s="4">
        <v>478000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478000</v>
      </c>
    </row>
    <row r="48" spans="2:18">
      <c r="B48" s="820"/>
      <c r="C48" s="162"/>
      <c r="D48" s="162">
        <v>48</v>
      </c>
      <c r="E48" s="99"/>
      <c r="F48" s="99" t="s">
        <v>430</v>
      </c>
      <c r="G48" s="103">
        <v>0</v>
      </c>
      <c r="H48" s="103">
        <v>0</v>
      </c>
      <c r="I48" s="103">
        <v>0</v>
      </c>
      <c r="J48" s="103">
        <v>0</v>
      </c>
      <c r="K48" s="103">
        <f>SUM(K49:K52)</f>
        <v>182600000</v>
      </c>
      <c r="L48" s="103">
        <f>SUM(L49:L52)</f>
        <v>292600000</v>
      </c>
      <c r="M48" s="103">
        <v>0</v>
      </c>
      <c r="N48" s="103">
        <v>0</v>
      </c>
      <c r="O48" s="103">
        <v>0</v>
      </c>
      <c r="P48" s="103">
        <v>0</v>
      </c>
      <c r="Q48" s="103">
        <f>SUM(Q49:Q52)</f>
        <v>182600000</v>
      </c>
      <c r="R48" s="103">
        <f>SUM(R49:R52)</f>
        <v>292600000</v>
      </c>
    </row>
    <row r="49" spans="2:18">
      <c r="B49" s="820"/>
      <c r="C49" s="166"/>
      <c r="D49" s="166"/>
      <c r="E49" s="2">
        <v>480</v>
      </c>
      <c r="F49" s="1" t="s">
        <v>431</v>
      </c>
      <c r="G49" s="4">
        <v>0</v>
      </c>
      <c r="H49" s="4">
        <v>0</v>
      </c>
      <c r="I49" s="4">
        <v>0</v>
      </c>
      <c r="J49" s="4">
        <v>0</v>
      </c>
      <c r="K49" s="4">
        <v>150000</v>
      </c>
      <c r="L49" s="4">
        <v>150000</v>
      </c>
      <c r="M49" s="4">
        <v>0</v>
      </c>
      <c r="N49" s="4">
        <v>0</v>
      </c>
      <c r="O49" s="4">
        <v>0</v>
      </c>
      <c r="P49" s="4">
        <v>0</v>
      </c>
      <c r="Q49" s="4">
        <v>150000</v>
      </c>
      <c r="R49" s="4">
        <v>150000</v>
      </c>
    </row>
    <row r="50" spans="2:18">
      <c r="B50" s="820"/>
      <c r="C50" s="166"/>
      <c r="D50" s="166"/>
      <c r="E50" s="2">
        <v>481</v>
      </c>
      <c r="F50" s="1" t="s">
        <v>432</v>
      </c>
      <c r="G50" s="4">
        <v>0</v>
      </c>
      <c r="H50" s="4">
        <v>0</v>
      </c>
      <c r="I50" s="4">
        <v>0</v>
      </c>
      <c r="J50" s="4">
        <v>0</v>
      </c>
      <c r="K50" s="4">
        <v>3000000</v>
      </c>
      <c r="L50" s="4">
        <v>3000000</v>
      </c>
      <c r="M50" s="4">
        <v>0</v>
      </c>
      <c r="N50" s="4">
        <v>0</v>
      </c>
      <c r="O50" s="4">
        <v>0</v>
      </c>
      <c r="P50" s="4">
        <v>0</v>
      </c>
      <c r="Q50" s="4">
        <v>3000000</v>
      </c>
      <c r="R50" s="4">
        <v>3000000</v>
      </c>
    </row>
    <row r="51" spans="2:18">
      <c r="B51" s="820"/>
      <c r="C51" s="166"/>
      <c r="D51" s="166"/>
      <c r="E51" s="2">
        <v>483</v>
      </c>
      <c r="F51" s="1" t="s">
        <v>434</v>
      </c>
      <c r="G51" s="4">
        <v>0</v>
      </c>
      <c r="H51" s="4">
        <v>0</v>
      </c>
      <c r="I51" s="4">
        <v>0</v>
      </c>
      <c r="J51" s="4">
        <v>0</v>
      </c>
      <c r="K51" s="4">
        <v>100000</v>
      </c>
      <c r="L51" s="4">
        <v>100000</v>
      </c>
      <c r="M51" s="4">
        <v>0</v>
      </c>
      <c r="N51" s="4">
        <v>0</v>
      </c>
      <c r="O51" s="4">
        <v>0</v>
      </c>
      <c r="P51" s="4">
        <v>0</v>
      </c>
      <c r="Q51" s="4">
        <v>100000</v>
      </c>
      <c r="R51" s="4">
        <v>100000</v>
      </c>
    </row>
    <row r="52" spans="2:18">
      <c r="B52" s="820"/>
      <c r="C52" s="166"/>
      <c r="D52" s="166"/>
      <c r="E52" s="2">
        <v>484</v>
      </c>
      <c r="F52" s="1" t="s">
        <v>435</v>
      </c>
      <c r="G52" s="4">
        <v>0</v>
      </c>
      <c r="H52" s="4">
        <v>0</v>
      </c>
      <c r="I52" s="4">
        <v>0</v>
      </c>
      <c r="J52" s="4">
        <v>0</v>
      </c>
      <c r="K52" s="4">
        <v>179350000</v>
      </c>
      <c r="L52" s="4">
        <v>289350000</v>
      </c>
      <c r="M52" s="4">
        <v>0</v>
      </c>
      <c r="N52" s="4">
        <v>0</v>
      </c>
      <c r="O52" s="4">
        <v>0</v>
      </c>
      <c r="P52" s="4">
        <v>0</v>
      </c>
      <c r="Q52" s="4">
        <v>179350000</v>
      </c>
      <c r="R52" s="4">
        <v>289350000</v>
      </c>
    </row>
    <row r="53" spans="2:18">
      <c r="B53" s="820"/>
      <c r="C53" s="162"/>
      <c r="D53" s="162">
        <v>49</v>
      </c>
      <c r="E53" s="99"/>
      <c r="F53" s="99" t="s">
        <v>440</v>
      </c>
      <c r="G53" s="103">
        <f>SUM(G54)</f>
        <v>12840000</v>
      </c>
      <c r="H53" s="103">
        <f>SUM(H54)</f>
        <v>16020000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>SUM(Q54)</f>
        <v>12840000</v>
      </c>
      <c r="R53" s="103">
        <f>SUM(R54)</f>
        <v>16020000</v>
      </c>
    </row>
    <row r="54" spans="2:18" ht="30.75" thickBot="1">
      <c r="B54" s="820"/>
      <c r="C54" s="166"/>
      <c r="D54" s="166"/>
      <c r="E54" s="2">
        <v>491</v>
      </c>
      <c r="F54" s="14" t="s">
        <v>441</v>
      </c>
      <c r="G54" s="4">
        <v>12840000</v>
      </c>
      <c r="H54" s="4">
        <v>16020000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12840000</v>
      </c>
      <c r="R54" s="4">
        <v>16020000</v>
      </c>
    </row>
    <row r="55" spans="2:18" ht="15.75" thickBot="1">
      <c r="B55" s="821"/>
      <c r="C55" s="800" t="s">
        <v>604</v>
      </c>
      <c r="D55" s="801"/>
      <c r="E55" s="766" t="s">
        <v>479</v>
      </c>
      <c r="F55" s="801"/>
      <c r="G55" s="193">
        <f>SUM(G31)</f>
        <v>51717000</v>
      </c>
      <c r="H55" s="164">
        <f>SUM(H31)</f>
        <v>55547000</v>
      </c>
      <c r="I55" s="164">
        <f>SUM(I44+I16)</f>
        <v>0</v>
      </c>
      <c r="J55" s="164">
        <f>SUM(J44+J16)</f>
        <v>0</v>
      </c>
      <c r="K55" s="164">
        <f>SUM(K31)</f>
        <v>200000000</v>
      </c>
      <c r="L55" s="164">
        <f>SUM(L31)</f>
        <v>310000000</v>
      </c>
      <c r="M55" s="164">
        <f>SUM(M44+M16)</f>
        <v>0</v>
      </c>
      <c r="N55" s="164">
        <f>SUM(N44+N16)</f>
        <v>0</v>
      </c>
      <c r="O55" s="164">
        <f>SUM(O44+O16)</f>
        <v>0</v>
      </c>
      <c r="P55" s="164">
        <f>SUM(P44+P16)</f>
        <v>0</v>
      </c>
      <c r="Q55" s="164">
        <f>SUM(Q31)</f>
        <v>251717000</v>
      </c>
      <c r="R55" s="165">
        <f>SUM(R31)</f>
        <v>365547000</v>
      </c>
    </row>
  </sheetData>
  <mergeCells count="15">
    <mergeCell ref="C55:D55"/>
    <mergeCell ref="E55:F55"/>
    <mergeCell ref="B7:B5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B2:R55"/>
  <sheetViews>
    <sheetView workbookViewId="0">
      <selection activeCell="D46" sqref="D46"/>
    </sheetView>
  </sheetViews>
  <sheetFormatPr defaultRowHeight="15"/>
  <cols>
    <col min="2" max="2" width="11.7109375" customWidth="1"/>
    <col min="3" max="3" width="13.7109375" customWidth="1"/>
    <col min="4" max="4" width="16.140625" customWidth="1"/>
    <col min="5" max="5" width="20.85546875" customWidth="1"/>
    <col min="6" max="6" width="36.85546875" customWidth="1"/>
    <col min="7" max="18" width="18.140625" customWidth="1"/>
  </cols>
  <sheetData>
    <row r="2" spans="2:18" ht="15" customHeight="1">
      <c r="B2" s="603" t="s">
        <v>480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9005</v>
      </c>
      <c r="C6" s="805" t="s">
        <v>480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122"/>
      <c r="F7" s="230" t="s">
        <v>480</v>
      </c>
      <c r="G7" s="124">
        <f>SUM(G8)</f>
        <v>761538000</v>
      </c>
      <c r="H7" s="124">
        <f>SUM(H8)</f>
        <v>761538000</v>
      </c>
      <c r="I7" s="124">
        <f>SUM(I8)</f>
        <v>365000000</v>
      </c>
      <c r="J7" s="124">
        <f>SUM(J8)</f>
        <v>492000000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1126538000</v>
      </c>
      <c r="R7" s="125">
        <f>SUM(R8)</f>
        <v>1253538000</v>
      </c>
    </row>
    <row r="8" spans="2:18">
      <c r="B8" s="802"/>
      <c r="C8" s="166"/>
      <c r="D8" s="2">
        <v>20</v>
      </c>
      <c r="E8" s="1"/>
      <c r="F8" s="19" t="s">
        <v>480</v>
      </c>
      <c r="G8" s="4">
        <v>761538000</v>
      </c>
      <c r="H8" s="4">
        <v>761538000</v>
      </c>
      <c r="I8" s="4">
        <v>365000000</v>
      </c>
      <c r="J8" s="4">
        <v>492000000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1126538000</v>
      </c>
      <c r="R8" s="109">
        <v>1253538000</v>
      </c>
    </row>
    <row r="9" spans="2:18">
      <c r="B9" s="802"/>
      <c r="C9" s="150" t="s">
        <v>643</v>
      </c>
      <c r="D9" s="33"/>
      <c r="E9" s="36"/>
      <c r="F9" s="33" t="s">
        <v>672</v>
      </c>
      <c r="G9" s="34">
        <f>SUM(G10)</f>
        <v>850000</v>
      </c>
      <c r="H9" s="34">
        <f>SUM(H10)</f>
        <v>850000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850000</v>
      </c>
      <c r="R9" s="128">
        <f>SUM(R10)</f>
        <v>850000</v>
      </c>
    </row>
    <row r="10" spans="2:18" ht="30.75" thickBot="1">
      <c r="B10" s="802"/>
      <c r="C10" s="167"/>
      <c r="D10" s="106" t="s">
        <v>644</v>
      </c>
      <c r="E10" s="104"/>
      <c r="F10" s="231" t="s">
        <v>673</v>
      </c>
      <c r="G10" s="110">
        <v>850000</v>
      </c>
      <c r="H10" s="110">
        <v>850000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850000</v>
      </c>
      <c r="R10" s="111">
        <v>850000</v>
      </c>
    </row>
    <row r="11" spans="2:18">
      <c r="B11" s="802"/>
      <c r="C11" s="253"/>
      <c r="D11" s="253">
        <v>40</v>
      </c>
      <c r="E11" s="355"/>
      <c r="F11" s="355" t="s">
        <v>391</v>
      </c>
      <c r="G11" s="286">
        <f>SUM(G12:G13)</f>
        <v>707388000</v>
      </c>
      <c r="H11" s="286">
        <f>SUM(H12:H13)</f>
        <v>707388000</v>
      </c>
      <c r="I11" s="286">
        <v>0</v>
      </c>
      <c r="J11" s="286">
        <f>SUM(J12:J13)</f>
        <v>12000000</v>
      </c>
      <c r="K11" s="286">
        <v>0</v>
      </c>
      <c r="L11" s="286">
        <v>0</v>
      </c>
      <c r="M11" s="286">
        <v>0</v>
      </c>
      <c r="N11" s="286">
        <v>0</v>
      </c>
      <c r="O11" s="286">
        <v>0</v>
      </c>
      <c r="P11" s="286">
        <v>0</v>
      </c>
      <c r="Q11" s="286">
        <f>SUM(Q12:Q13)</f>
        <v>707388000</v>
      </c>
      <c r="R11" s="286">
        <f>SUM(R12:R13)</f>
        <v>719388000</v>
      </c>
    </row>
    <row r="12" spans="2:18">
      <c r="B12" s="802"/>
      <c r="C12" s="166"/>
      <c r="D12" s="166"/>
      <c r="E12" s="2">
        <v>401</v>
      </c>
      <c r="F12" s="1" t="s">
        <v>399</v>
      </c>
      <c r="G12" s="4">
        <v>516180000</v>
      </c>
      <c r="H12" s="4">
        <v>516180000</v>
      </c>
      <c r="I12" s="4">
        <v>0</v>
      </c>
      <c r="J12" s="4">
        <v>8500000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516180000</v>
      </c>
      <c r="R12" s="4">
        <v>524680000</v>
      </c>
    </row>
    <row r="13" spans="2:18">
      <c r="B13" s="802"/>
      <c r="C13" s="166"/>
      <c r="D13" s="166"/>
      <c r="E13" s="2">
        <v>402</v>
      </c>
      <c r="F13" s="1" t="s">
        <v>361</v>
      </c>
      <c r="G13" s="4">
        <v>191208000</v>
      </c>
      <c r="H13" s="4">
        <v>191208000</v>
      </c>
      <c r="I13" s="4">
        <v>0</v>
      </c>
      <c r="J13" s="4">
        <v>3500000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191208000</v>
      </c>
      <c r="R13" s="4">
        <v>194708000</v>
      </c>
    </row>
    <row r="14" spans="2:18">
      <c r="B14" s="802"/>
      <c r="C14" s="162"/>
      <c r="D14" s="162">
        <v>42</v>
      </c>
      <c r="E14" s="99"/>
      <c r="F14" s="99" t="s">
        <v>394</v>
      </c>
      <c r="G14" s="103">
        <f>SUM(G15:G21)</f>
        <v>48800000</v>
      </c>
      <c r="H14" s="103">
        <f>SUM(H15:H21)</f>
        <v>48697000</v>
      </c>
      <c r="I14" s="103">
        <f>SUM(I15:I21)</f>
        <v>303700000</v>
      </c>
      <c r="J14" s="103">
        <f>SUM(J15:J21)</f>
        <v>402042000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f>SUM(Q15:Q21)</f>
        <v>352500000</v>
      </c>
      <c r="R14" s="103">
        <f>SUM(R15:R21)</f>
        <v>450739000</v>
      </c>
    </row>
    <row r="15" spans="2:18">
      <c r="B15" s="802"/>
      <c r="C15" s="166"/>
      <c r="D15" s="166"/>
      <c r="E15" s="2">
        <v>420</v>
      </c>
      <c r="F15" s="1" t="s">
        <v>400</v>
      </c>
      <c r="G15" s="4">
        <v>0</v>
      </c>
      <c r="H15" s="4">
        <v>0</v>
      </c>
      <c r="I15" s="4">
        <v>8000000</v>
      </c>
      <c r="J15" s="4">
        <v>8000000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8000000</v>
      </c>
      <c r="R15" s="4">
        <v>8000000</v>
      </c>
    </row>
    <row r="16" spans="2:18" ht="30">
      <c r="B16" s="802"/>
      <c r="C16" s="166"/>
      <c r="D16" s="166"/>
      <c r="E16" s="2">
        <v>421</v>
      </c>
      <c r="F16" s="14" t="s">
        <v>401</v>
      </c>
      <c r="G16" s="4">
        <v>40000000</v>
      </c>
      <c r="H16" s="4">
        <v>39897000</v>
      </c>
      <c r="I16" s="4">
        <v>160000000</v>
      </c>
      <c r="J16" s="4">
        <v>260000000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200000000</v>
      </c>
      <c r="R16" s="4">
        <v>299897000</v>
      </c>
    </row>
    <row r="17" spans="2:18">
      <c r="B17" s="802"/>
      <c r="C17" s="166"/>
      <c r="D17" s="166"/>
      <c r="E17" s="2">
        <v>423</v>
      </c>
      <c r="F17" s="1" t="s">
        <v>402</v>
      </c>
      <c r="G17" s="4">
        <v>0</v>
      </c>
      <c r="H17" s="4">
        <v>0</v>
      </c>
      <c r="I17" s="4">
        <v>20000000</v>
      </c>
      <c r="J17" s="4">
        <v>20000000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20000000</v>
      </c>
      <c r="R17" s="4">
        <v>20000000</v>
      </c>
    </row>
    <row r="18" spans="2:18">
      <c r="B18" s="802"/>
      <c r="C18" s="166"/>
      <c r="D18" s="166"/>
      <c r="E18" s="2">
        <v>424</v>
      </c>
      <c r="F18" s="1" t="s">
        <v>403</v>
      </c>
      <c r="G18" s="4">
        <v>0</v>
      </c>
      <c r="H18" s="4">
        <v>0</v>
      </c>
      <c r="I18" s="4">
        <v>34000000</v>
      </c>
      <c r="J18" s="4">
        <v>33830000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34000000</v>
      </c>
      <c r="R18" s="4">
        <v>33830000</v>
      </c>
    </row>
    <row r="19" spans="2:18">
      <c r="B19" s="802"/>
      <c r="C19" s="166"/>
      <c r="D19" s="166"/>
      <c r="E19" s="2">
        <v>425</v>
      </c>
      <c r="F19" s="1" t="s">
        <v>404</v>
      </c>
      <c r="G19" s="4">
        <v>7950000</v>
      </c>
      <c r="H19" s="4">
        <v>7950000</v>
      </c>
      <c r="I19" s="4">
        <v>58000000</v>
      </c>
      <c r="J19" s="4">
        <v>56680000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65950000</v>
      </c>
      <c r="R19" s="4">
        <v>64630000</v>
      </c>
    </row>
    <row r="20" spans="2:18">
      <c r="B20" s="802"/>
      <c r="C20" s="166"/>
      <c r="D20" s="166"/>
      <c r="E20" s="2">
        <v>426</v>
      </c>
      <c r="F20" s="1" t="s">
        <v>405</v>
      </c>
      <c r="G20" s="4">
        <v>850000</v>
      </c>
      <c r="H20" s="4">
        <v>850000</v>
      </c>
      <c r="I20" s="4">
        <v>13700000</v>
      </c>
      <c r="J20" s="4">
        <v>13532000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14550000</v>
      </c>
      <c r="R20" s="4">
        <v>14382000</v>
      </c>
    </row>
    <row r="21" spans="2:18">
      <c r="B21" s="802"/>
      <c r="C21" s="166"/>
      <c r="D21" s="166"/>
      <c r="E21" s="2">
        <v>427</v>
      </c>
      <c r="F21" s="1" t="s">
        <v>406</v>
      </c>
      <c r="G21" s="4">
        <v>0</v>
      </c>
      <c r="H21" s="4">
        <v>0</v>
      </c>
      <c r="I21" s="4">
        <v>10000000</v>
      </c>
      <c r="J21" s="4">
        <v>10000000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10000000</v>
      </c>
      <c r="R21" s="4">
        <v>10000000</v>
      </c>
    </row>
    <row r="22" spans="2:18">
      <c r="B22" s="802"/>
      <c r="C22" s="162"/>
      <c r="D22" s="162">
        <v>46</v>
      </c>
      <c r="E22" s="99"/>
      <c r="F22" s="99" t="s">
        <v>396</v>
      </c>
      <c r="G22" s="103">
        <v>0</v>
      </c>
      <c r="H22" s="103">
        <f>SUM(H23:H24)</f>
        <v>103000</v>
      </c>
      <c r="I22" s="103">
        <f>SUM(I23:I24)</f>
        <v>12600000</v>
      </c>
      <c r="J22" s="103">
        <f>SUM(J23:J24)</f>
        <v>14258000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SUM(Q23:Q24)</f>
        <v>12600000</v>
      </c>
      <c r="R22" s="103">
        <f>SUM(R23:R24)</f>
        <v>14361000</v>
      </c>
    </row>
    <row r="23" spans="2:18">
      <c r="B23" s="802"/>
      <c r="C23" s="166"/>
      <c r="D23" s="166"/>
      <c r="E23" s="2">
        <v>464</v>
      </c>
      <c r="F23" s="1" t="s">
        <v>423</v>
      </c>
      <c r="G23" s="4">
        <v>0</v>
      </c>
      <c r="H23" s="4">
        <v>0</v>
      </c>
      <c r="I23" s="4">
        <v>12600000</v>
      </c>
      <c r="J23" s="4">
        <v>12468000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12600000</v>
      </c>
      <c r="R23" s="4">
        <v>12468000</v>
      </c>
    </row>
    <row r="24" spans="2:18">
      <c r="B24" s="802"/>
      <c r="C24" s="166"/>
      <c r="D24" s="166"/>
      <c r="E24" s="2">
        <v>465</v>
      </c>
      <c r="F24" s="1" t="s">
        <v>424</v>
      </c>
      <c r="G24" s="4">
        <v>0</v>
      </c>
      <c r="H24" s="4">
        <v>103000</v>
      </c>
      <c r="I24" s="4">
        <v>0</v>
      </c>
      <c r="J24" s="4">
        <v>1790000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1893000</v>
      </c>
    </row>
    <row r="25" spans="2:18">
      <c r="B25" s="802"/>
      <c r="C25" s="162"/>
      <c r="D25" s="162">
        <v>48</v>
      </c>
      <c r="E25" s="99"/>
      <c r="F25" s="99" t="s">
        <v>430</v>
      </c>
      <c r="G25" s="103">
        <f>SUM(G26:G29)</f>
        <v>6200000</v>
      </c>
      <c r="H25" s="103">
        <f>SUM(H26:H29)</f>
        <v>6200000</v>
      </c>
      <c r="I25" s="103">
        <f>SUM(I26:I29)</f>
        <v>48700000</v>
      </c>
      <c r="J25" s="103">
        <f>SUM(J26:J29)</f>
        <v>63700000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SUM(Q26:Q29)</f>
        <v>54900000</v>
      </c>
      <c r="R25" s="103">
        <f>SUM(R26:R29)</f>
        <v>69900000</v>
      </c>
    </row>
    <row r="26" spans="2:18">
      <c r="B26" s="802"/>
      <c r="C26" s="166"/>
      <c r="D26" s="166"/>
      <c r="E26" s="2">
        <v>480</v>
      </c>
      <c r="F26" s="1" t="s">
        <v>431</v>
      </c>
      <c r="G26" s="4">
        <v>1200000</v>
      </c>
      <c r="H26" s="4">
        <v>1200000</v>
      </c>
      <c r="I26" s="4">
        <v>28000000</v>
      </c>
      <c r="J26" s="4">
        <v>28000000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29200000</v>
      </c>
      <c r="R26" s="4">
        <v>29200000</v>
      </c>
    </row>
    <row r="27" spans="2:18">
      <c r="B27" s="802"/>
      <c r="C27" s="166"/>
      <c r="D27" s="166"/>
      <c r="E27" s="2">
        <v>481</v>
      </c>
      <c r="F27" s="1" t="s">
        <v>432</v>
      </c>
      <c r="G27" s="4">
        <v>0</v>
      </c>
      <c r="H27" s="4">
        <v>0</v>
      </c>
      <c r="I27" s="4">
        <v>5000000</v>
      </c>
      <c r="J27" s="4">
        <v>5000000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5000000</v>
      </c>
      <c r="R27" s="4">
        <v>5000000</v>
      </c>
    </row>
    <row r="28" spans="2:18">
      <c r="B28" s="802"/>
      <c r="C28" s="166"/>
      <c r="D28" s="166"/>
      <c r="E28" s="2">
        <v>483</v>
      </c>
      <c r="F28" s="1" t="s">
        <v>434</v>
      </c>
      <c r="G28" s="4">
        <v>0</v>
      </c>
      <c r="H28" s="4">
        <v>0</v>
      </c>
      <c r="I28" s="4">
        <v>2000000</v>
      </c>
      <c r="J28" s="4">
        <v>2000000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2000000</v>
      </c>
      <c r="R28" s="4">
        <v>2000000</v>
      </c>
    </row>
    <row r="29" spans="2:18">
      <c r="B29" s="802"/>
      <c r="C29" s="166"/>
      <c r="D29" s="166"/>
      <c r="E29" s="2">
        <v>485</v>
      </c>
      <c r="F29" s="1" t="s">
        <v>436</v>
      </c>
      <c r="G29" s="4">
        <v>5000000</v>
      </c>
      <c r="H29" s="4">
        <v>5000000</v>
      </c>
      <c r="I29" s="4">
        <v>13700000</v>
      </c>
      <c r="J29" s="4">
        <v>28700000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18700000</v>
      </c>
      <c r="R29" s="4">
        <v>33700000</v>
      </c>
    </row>
    <row r="30" spans="2:18">
      <c r="B30" s="802"/>
      <c r="C30" s="587">
        <v>2</v>
      </c>
      <c r="D30" s="587"/>
      <c r="E30" s="592"/>
      <c r="F30" s="592" t="s">
        <v>1129</v>
      </c>
      <c r="G30" s="102">
        <f>SUM(G31+G51)</f>
        <v>762388000</v>
      </c>
      <c r="H30" s="102">
        <f>SUM(H31+H51)</f>
        <v>762388000</v>
      </c>
      <c r="I30" s="102">
        <f>SUM(I31+I51)</f>
        <v>365000000</v>
      </c>
      <c r="J30" s="102">
        <f>SUM(J31+J51)</f>
        <v>492000000</v>
      </c>
      <c r="K30" s="102">
        <v>0</v>
      </c>
      <c r="L30" s="102">
        <v>0</v>
      </c>
      <c r="M30" s="102">
        <v>0</v>
      </c>
      <c r="N30" s="102">
        <v>0</v>
      </c>
      <c r="O30" s="102">
        <v>0</v>
      </c>
      <c r="P30" s="102">
        <v>0</v>
      </c>
      <c r="Q30" s="102">
        <f>SUM(Q31+Q51)</f>
        <v>1127388000</v>
      </c>
      <c r="R30" s="102">
        <f>SUM(R31+R51)</f>
        <v>1254388000</v>
      </c>
    </row>
    <row r="31" spans="2:18">
      <c r="B31" s="802"/>
      <c r="C31" s="150"/>
      <c r="D31" s="150">
        <v>20</v>
      </c>
      <c r="E31" s="33"/>
      <c r="F31" s="33" t="s">
        <v>480</v>
      </c>
      <c r="G31" s="34">
        <f>SUM(G32+G35+G43+G46)</f>
        <v>761538000</v>
      </c>
      <c r="H31" s="34">
        <f>SUM(H32+H35+H43+H46)</f>
        <v>761538000</v>
      </c>
      <c r="I31" s="34">
        <f>SUM(I32+I35+I43+I46)</f>
        <v>365000000</v>
      </c>
      <c r="J31" s="34">
        <f>SUM(J32+J35+J43+J46)</f>
        <v>492000000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f>SUM(Q32+Q35+Q43+Q46)</f>
        <v>1126538000</v>
      </c>
      <c r="R31" s="34">
        <f>SUM(R32+R35+R43+R46)</f>
        <v>1253538000</v>
      </c>
    </row>
    <row r="32" spans="2:18">
      <c r="B32" s="802"/>
      <c r="C32" s="253"/>
      <c r="D32" s="253">
        <v>40</v>
      </c>
      <c r="E32" s="355"/>
      <c r="F32" s="355" t="s">
        <v>391</v>
      </c>
      <c r="G32" s="286">
        <f>SUM(G33:G34)</f>
        <v>707388000</v>
      </c>
      <c r="H32" s="286">
        <f>SUM(H33:H34)</f>
        <v>707388000</v>
      </c>
      <c r="I32" s="286">
        <v>0</v>
      </c>
      <c r="J32" s="286">
        <f>SUM(J33:J34)</f>
        <v>12000000</v>
      </c>
      <c r="K32" s="286">
        <v>0</v>
      </c>
      <c r="L32" s="286">
        <v>0</v>
      </c>
      <c r="M32" s="286">
        <v>0</v>
      </c>
      <c r="N32" s="286">
        <v>0</v>
      </c>
      <c r="O32" s="286">
        <v>0</v>
      </c>
      <c r="P32" s="286">
        <v>0</v>
      </c>
      <c r="Q32" s="286">
        <f>SUM(Q33:Q34)</f>
        <v>707388000</v>
      </c>
      <c r="R32" s="286">
        <f>SUM(R33:R34)</f>
        <v>719388000</v>
      </c>
    </row>
    <row r="33" spans="2:18">
      <c r="B33" s="802"/>
      <c r="C33" s="166"/>
      <c r="D33" s="166"/>
      <c r="E33" s="2">
        <v>401</v>
      </c>
      <c r="F33" s="1" t="s">
        <v>399</v>
      </c>
      <c r="G33" s="4">
        <v>516180000</v>
      </c>
      <c r="H33" s="4">
        <v>516180000</v>
      </c>
      <c r="I33" s="4">
        <v>0</v>
      </c>
      <c r="J33" s="4">
        <v>8500000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516180000</v>
      </c>
      <c r="R33" s="4">
        <v>524680000</v>
      </c>
    </row>
    <row r="34" spans="2:18">
      <c r="B34" s="802"/>
      <c r="C34" s="166"/>
      <c r="D34" s="166"/>
      <c r="E34" s="2">
        <v>402</v>
      </c>
      <c r="F34" s="1" t="s">
        <v>361</v>
      </c>
      <c r="G34" s="4">
        <v>191208000</v>
      </c>
      <c r="H34" s="4">
        <v>191208000</v>
      </c>
      <c r="I34" s="4">
        <v>0</v>
      </c>
      <c r="J34" s="4">
        <v>3500000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191208000</v>
      </c>
      <c r="R34" s="4">
        <v>194708000</v>
      </c>
    </row>
    <row r="35" spans="2:18">
      <c r="B35" s="802"/>
      <c r="C35" s="162"/>
      <c r="D35" s="162">
        <v>42</v>
      </c>
      <c r="E35" s="99"/>
      <c r="F35" s="99" t="s">
        <v>394</v>
      </c>
      <c r="G35" s="103">
        <f>SUM(G36:G42)</f>
        <v>47950000</v>
      </c>
      <c r="H35" s="103">
        <f>SUM(H36:H42)</f>
        <v>47847000</v>
      </c>
      <c r="I35" s="103">
        <f>SUM(I36:I42)</f>
        <v>303700000</v>
      </c>
      <c r="J35" s="103">
        <f>SUM(J36:J42)</f>
        <v>402042000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SUM(Q36:Q42)</f>
        <v>351650000</v>
      </c>
      <c r="R35" s="103">
        <f>SUM(R36:R42)</f>
        <v>449889000</v>
      </c>
    </row>
    <row r="36" spans="2:18">
      <c r="B36" s="802"/>
      <c r="C36" s="166"/>
      <c r="D36" s="166"/>
      <c r="E36" s="2">
        <v>420</v>
      </c>
      <c r="F36" s="1" t="s">
        <v>400</v>
      </c>
      <c r="G36" s="4">
        <v>0</v>
      </c>
      <c r="H36" s="4">
        <v>0</v>
      </c>
      <c r="I36" s="4">
        <v>8000000</v>
      </c>
      <c r="J36" s="4">
        <v>8000000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8000000</v>
      </c>
      <c r="R36" s="4">
        <v>8000000</v>
      </c>
    </row>
    <row r="37" spans="2:18" ht="30">
      <c r="B37" s="802"/>
      <c r="C37" s="166"/>
      <c r="D37" s="166"/>
      <c r="E37" s="2">
        <v>421</v>
      </c>
      <c r="F37" s="14" t="s">
        <v>401</v>
      </c>
      <c r="G37" s="4">
        <v>40000000</v>
      </c>
      <c r="H37" s="4">
        <v>39897000</v>
      </c>
      <c r="I37" s="4">
        <v>160000000</v>
      </c>
      <c r="J37" s="4">
        <v>260000000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200000000</v>
      </c>
      <c r="R37" s="4">
        <v>299897000</v>
      </c>
    </row>
    <row r="38" spans="2:18">
      <c r="B38" s="802"/>
      <c r="C38" s="166"/>
      <c r="D38" s="166"/>
      <c r="E38" s="2">
        <v>423</v>
      </c>
      <c r="F38" s="1" t="s">
        <v>402</v>
      </c>
      <c r="G38" s="4">
        <v>0</v>
      </c>
      <c r="H38" s="4">
        <v>0</v>
      </c>
      <c r="I38" s="4">
        <v>20000000</v>
      </c>
      <c r="J38" s="4">
        <v>20000000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20000000</v>
      </c>
      <c r="R38" s="4">
        <v>20000000</v>
      </c>
    </row>
    <row r="39" spans="2:18">
      <c r="B39" s="802"/>
      <c r="C39" s="166"/>
      <c r="D39" s="166"/>
      <c r="E39" s="2">
        <v>424</v>
      </c>
      <c r="F39" s="1" t="s">
        <v>403</v>
      </c>
      <c r="G39" s="4">
        <v>0</v>
      </c>
      <c r="H39" s="4">
        <v>0</v>
      </c>
      <c r="I39" s="4">
        <v>34000000</v>
      </c>
      <c r="J39" s="4">
        <v>33830000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34000000</v>
      </c>
      <c r="R39" s="4">
        <v>33830000</v>
      </c>
    </row>
    <row r="40" spans="2:18">
      <c r="B40" s="802"/>
      <c r="C40" s="166"/>
      <c r="D40" s="166"/>
      <c r="E40" s="2">
        <v>425</v>
      </c>
      <c r="F40" s="1" t="s">
        <v>404</v>
      </c>
      <c r="G40" s="4">
        <v>7950000</v>
      </c>
      <c r="H40" s="4">
        <v>7950000</v>
      </c>
      <c r="I40" s="4">
        <v>58000000</v>
      </c>
      <c r="J40" s="4">
        <v>56680000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65950000</v>
      </c>
      <c r="R40" s="4">
        <v>64630000</v>
      </c>
    </row>
    <row r="41" spans="2:18">
      <c r="B41" s="802"/>
      <c r="C41" s="166"/>
      <c r="D41" s="166"/>
      <c r="E41" s="2">
        <v>426</v>
      </c>
      <c r="F41" s="1" t="s">
        <v>405</v>
      </c>
      <c r="G41" s="4">
        <v>0</v>
      </c>
      <c r="H41" s="4">
        <v>0</v>
      </c>
      <c r="I41" s="4">
        <v>13700000</v>
      </c>
      <c r="J41" s="4">
        <v>13532000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13700000</v>
      </c>
      <c r="R41" s="4">
        <v>13532000</v>
      </c>
    </row>
    <row r="42" spans="2:18">
      <c r="B42" s="802"/>
      <c r="C42" s="166"/>
      <c r="D42" s="166"/>
      <c r="E42" s="2">
        <v>427</v>
      </c>
      <c r="F42" s="1" t="s">
        <v>406</v>
      </c>
      <c r="G42" s="4">
        <v>0</v>
      </c>
      <c r="H42" s="4">
        <v>0</v>
      </c>
      <c r="I42" s="4">
        <v>10000000</v>
      </c>
      <c r="J42" s="4">
        <v>10000000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10000000</v>
      </c>
      <c r="R42" s="4">
        <v>10000000</v>
      </c>
    </row>
    <row r="43" spans="2:18">
      <c r="B43" s="802"/>
      <c r="C43" s="162"/>
      <c r="D43" s="162">
        <v>46</v>
      </c>
      <c r="E43" s="99"/>
      <c r="F43" s="99" t="s">
        <v>396</v>
      </c>
      <c r="G43" s="103">
        <v>0</v>
      </c>
      <c r="H43" s="103">
        <f>SUM(H44:H45)</f>
        <v>103000</v>
      </c>
      <c r="I43" s="103">
        <f>SUM(I44:I45)</f>
        <v>12600000</v>
      </c>
      <c r="J43" s="103">
        <f>SUM(J44:J45)</f>
        <v>14258000</v>
      </c>
      <c r="K43" s="103">
        <v>0</v>
      </c>
      <c r="L43" s="103">
        <v>0</v>
      </c>
      <c r="M43" s="103">
        <v>0</v>
      </c>
      <c r="N43" s="103">
        <v>0</v>
      </c>
      <c r="O43" s="103">
        <v>0</v>
      </c>
      <c r="P43" s="103">
        <v>0</v>
      </c>
      <c r="Q43" s="103">
        <f>SUM(Q44:Q45)</f>
        <v>12600000</v>
      </c>
      <c r="R43" s="103">
        <f>SUM(R44:R45)</f>
        <v>14361000</v>
      </c>
    </row>
    <row r="44" spans="2:18">
      <c r="B44" s="802"/>
      <c r="C44" s="166"/>
      <c r="D44" s="166"/>
      <c r="E44" s="2">
        <v>464</v>
      </c>
      <c r="F44" s="1" t="s">
        <v>423</v>
      </c>
      <c r="G44" s="4">
        <v>0</v>
      </c>
      <c r="H44" s="4">
        <v>0</v>
      </c>
      <c r="I44" s="4">
        <v>12600000</v>
      </c>
      <c r="J44" s="4">
        <v>12468000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12600000</v>
      </c>
      <c r="R44" s="4">
        <v>12468000</v>
      </c>
    </row>
    <row r="45" spans="2:18">
      <c r="B45" s="802"/>
      <c r="C45" s="166"/>
      <c r="D45" s="166"/>
      <c r="E45" s="2">
        <v>465</v>
      </c>
      <c r="F45" s="1" t="s">
        <v>424</v>
      </c>
      <c r="G45" s="4">
        <v>0</v>
      </c>
      <c r="H45" s="4">
        <v>103000</v>
      </c>
      <c r="I45" s="4">
        <v>0</v>
      </c>
      <c r="J45" s="4">
        <v>1790000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1893000</v>
      </c>
    </row>
    <row r="46" spans="2:18">
      <c r="B46" s="802"/>
      <c r="C46" s="162"/>
      <c r="D46" s="162">
        <v>48</v>
      </c>
      <c r="E46" s="99"/>
      <c r="F46" s="99" t="s">
        <v>430</v>
      </c>
      <c r="G46" s="103">
        <f>SUM(G47:G50)</f>
        <v>6200000</v>
      </c>
      <c r="H46" s="103">
        <f>SUM(H47:H50)</f>
        <v>6200000</v>
      </c>
      <c r="I46" s="103">
        <f>SUM(I47:I50)</f>
        <v>48700000</v>
      </c>
      <c r="J46" s="103">
        <f>SUM(J47:J50)</f>
        <v>63700000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f>SUM(Q47:Q50)</f>
        <v>54900000</v>
      </c>
      <c r="R46" s="103">
        <f>SUM(R47:R50)</f>
        <v>69900000</v>
      </c>
    </row>
    <row r="47" spans="2:18">
      <c r="B47" s="802"/>
      <c r="C47" s="166"/>
      <c r="D47" s="166"/>
      <c r="E47" s="2">
        <v>480</v>
      </c>
      <c r="F47" s="1" t="s">
        <v>431</v>
      </c>
      <c r="G47" s="4">
        <v>1200000</v>
      </c>
      <c r="H47" s="4">
        <v>1200000</v>
      </c>
      <c r="I47" s="4">
        <v>28000000</v>
      </c>
      <c r="J47" s="4">
        <v>28000000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29200000</v>
      </c>
      <c r="R47" s="4">
        <v>29200000</v>
      </c>
    </row>
    <row r="48" spans="2:18">
      <c r="B48" s="802"/>
      <c r="C48" s="166"/>
      <c r="D48" s="166"/>
      <c r="E48" s="2">
        <v>481</v>
      </c>
      <c r="F48" s="1" t="s">
        <v>432</v>
      </c>
      <c r="G48" s="4">
        <v>0</v>
      </c>
      <c r="H48" s="4">
        <v>0</v>
      </c>
      <c r="I48" s="4">
        <v>5000000</v>
      </c>
      <c r="J48" s="4">
        <v>5000000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5000000</v>
      </c>
      <c r="R48" s="4">
        <v>5000000</v>
      </c>
    </row>
    <row r="49" spans="2:18">
      <c r="B49" s="802"/>
      <c r="C49" s="166"/>
      <c r="D49" s="166"/>
      <c r="E49" s="2">
        <v>483</v>
      </c>
      <c r="F49" s="1" t="s">
        <v>434</v>
      </c>
      <c r="G49" s="4">
        <v>0</v>
      </c>
      <c r="H49" s="4">
        <v>0</v>
      </c>
      <c r="I49" s="4">
        <v>2000000</v>
      </c>
      <c r="J49" s="4">
        <v>2000000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2000000</v>
      </c>
      <c r="R49" s="4">
        <v>2000000</v>
      </c>
    </row>
    <row r="50" spans="2:18">
      <c r="B50" s="802"/>
      <c r="C50" s="166"/>
      <c r="D50" s="166"/>
      <c r="E50" s="2">
        <v>485</v>
      </c>
      <c r="F50" s="1" t="s">
        <v>436</v>
      </c>
      <c r="G50" s="4">
        <v>5000000</v>
      </c>
      <c r="H50" s="4">
        <v>5000000</v>
      </c>
      <c r="I50" s="4">
        <v>13700000</v>
      </c>
      <c r="J50" s="4">
        <v>28700000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18700000</v>
      </c>
      <c r="R50" s="4">
        <v>33700000</v>
      </c>
    </row>
    <row r="51" spans="2:18">
      <c r="B51" s="802"/>
      <c r="C51" s="587" t="s">
        <v>643</v>
      </c>
      <c r="D51" s="587"/>
      <c r="E51" s="592"/>
      <c r="F51" s="592" t="s">
        <v>672</v>
      </c>
      <c r="G51" s="102">
        <f t="shared" ref="G51:H53" si="0">SUM(G52)</f>
        <v>850000</v>
      </c>
      <c r="H51" s="102">
        <f t="shared" si="0"/>
        <v>850000</v>
      </c>
      <c r="I51" s="102">
        <v>0</v>
      </c>
      <c r="J51" s="102">
        <v>0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02">
        <f t="shared" ref="Q51:R53" si="1">SUM(Q52)</f>
        <v>850000</v>
      </c>
      <c r="R51" s="102">
        <f t="shared" si="1"/>
        <v>850000</v>
      </c>
    </row>
    <row r="52" spans="2:18" ht="30">
      <c r="B52" s="802"/>
      <c r="C52" s="208"/>
      <c r="D52" s="150" t="s">
        <v>1131</v>
      </c>
      <c r="E52" s="33"/>
      <c r="F52" s="36" t="s">
        <v>1130</v>
      </c>
      <c r="G52" s="34">
        <f t="shared" si="0"/>
        <v>850000</v>
      </c>
      <c r="H52" s="34">
        <f t="shared" si="0"/>
        <v>850000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f t="shared" si="1"/>
        <v>850000</v>
      </c>
      <c r="R52" s="34">
        <f t="shared" si="1"/>
        <v>850000</v>
      </c>
    </row>
    <row r="53" spans="2:18">
      <c r="B53" s="802"/>
      <c r="C53" s="162"/>
      <c r="D53" s="162">
        <v>42</v>
      </c>
      <c r="E53" s="99"/>
      <c r="F53" s="99" t="s">
        <v>898</v>
      </c>
      <c r="G53" s="103">
        <f t="shared" si="0"/>
        <v>850000</v>
      </c>
      <c r="H53" s="103">
        <f t="shared" si="0"/>
        <v>850000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 t="shared" si="1"/>
        <v>850000</v>
      </c>
      <c r="R53" s="103">
        <f t="shared" si="1"/>
        <v>850000</v>
      </c>
    </row>
    <row r="54" spans="2:18" ht="15.75" thickBot="1">
      <c r="B54" s="802"/>
      <c r="C54" s="141"/>
      <c r="D54" s="141"/>
      <c r="E54" s="2">
        <v>426</v>
      </c>
      <c r="F54" s="1" t="s">
        <v>405</v>
      </c>
      <c r="G54" s="4">
        <v>850000</v>
      </c>
      <c r="H54" s="4">
        <v>850000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850000</v>
      </c>
      <c r="R54" s="4">
        <v>850000</v>
      </c>
    </row>
    <row r="55" spans="2:18" ht="15.75" thickBot="1">
      <c r="B55" s="802"/>
      <c r="C55" s="800" t="s">
        <v>604</v>
      </c>
      <c r="D55" s="801"/>
      <c r="E55" s="766" t="s">
        <v>480</v>
      </c>
      <c r="F55" s="801"/>
      <c r="G55" s="193">
        <f>SUM(G30)</f>
        <v>762388000</v>
      </c>
      <c r="H55" s="164">
        <f>SUM(H30)</f>
        <v>762388000</v>
      </c>
      <c r="I55" s="164">
        <f>SUM(I30)</f>
        <v>365000000</v>
      </c>
      <c r="J55" s="164">
        <f>SUM(J30)</f>
        <v>492000000</v>
      </c>
      <c r="K55" s="164">
        <f>SUM(K31)</f>
        <v>0</v>
      </c>
      <c r="L55" s="164">
        <f>SUM(L31)</f>
        <v>0</v>
      </c>
      <c r="M55" s="164">
        <f>SUM(M44+M16)</f>
        <v>0</v>
      </c>
      <c r="N55" s="164">
        <f>SUM(N44+N16)</f>
        <v>0</v>
      </c>
      <c r="O55" s="164">
        <f>SUM(O44+O16)</f>
        <v>0</v>
      </c>
      <c r="P55" s="164">
        <f>SUM(P44+P16)</f>
        <v>0</v>
      </c>
      <c r="Q55" s="164">
        <f>SUM(Q30)</f>
        <v>1127388000</v>
      </c>
      <c r="R55" s="165">
        <f>SUM(R30)</f>
        <v>1254388000</v>
      </c>
    </row>
  </sheetData>
  <mergeCells count="15">
    <mergeCell ref="C55:D55"/>
    <mergeCell ref="E55:F55"/>
    <mergeCell ref="B7:B5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B2:R39"/>
  <sheetViews>
    <sheetView workbookViewId="0">
      <selection activeCell="C2" sqref="C2"/>
    </sheetView>
  </sheetViews>
  <sheetFormatPr defaultRowHeight="15"/>
  <cols>
    <col min="2" max="2" width="10.7109375" customWidth="1"/>
    <col min="3" max="3" width="15.28515625" customWidth="1"/>
    <col min="4" max="4" width="14.5703125" customWidth="1"/>
    <col min="5" max="5" width="20.28515625" customWidth="1"/>
    <col min="6" max="6" width="36.140625" customWidth="1"/>
    <col min="7" max="18" width="19.140625" customWidth="1"/>
  </cols>
  <sheetData>
    <row r="2" spans="2:18" ht="15" customHeight="1">
      <c r="B2" s="603" t="s">
        <v>539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9006</v>
      </c>
      <c r="C6" s="805" t="s">
        <v>539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122"/>
      <c r="F7" s="122" t="s">
        <v>539</v>
      </c>
      <c r="G7" s="124">
        <f>SUM(G8)</f>
        <v>29192000</v>
      </c>
      <c r="H7" s="124">
        <f>SUM(H8)</f>
        <v>31192000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29192000</v>
      </c>
      <c r="R7" s="125">
        <f>SUM(R8)</f>
        <v>31192000</v>
      </c>
    </row>
    <row r="8" spans="2:18" ht="15.75" thickBot="1">
      <c r="B8" s="802"/>
      <c r="C8" s="167"/>
      <c r="D8" s="106">
        <v>20</v>
      </c>
      <c r="E8" s="104"/>
      <c r="F8" s="378" t="s">
        <v>539</v>
      </c>
      <c r="G8" s="110">
        <v>29192000</v>
      </c>
      <c r="H8" s="110">
        <v>31192000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29192000</v>
      </c>
      <c r="R8" s="111">
        <v>31192000</v>
      </c>
    </row>
    <row r="9" spans="2:18">
      <c r="B9" s="802"/>
      <c r="C9" s="253"/>
      <c r="D9" s="253">
        <v>40</v>
      </c>
      <c r="E9" s="355"/>
      <c r="F9" s="355" t="s">
        <v>391</v>
      </c>
      <c r="G9" s="286">
        <f>SUM(G10:G11)</f>
        <v>22442000</v>
      </c>
      <c r="H9" s="286">
        <f>SUM(H10:H11)</f>
        <v>24442000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f>SUM(Q10:Q11)</f>
        <v>22442000</v>
      </c>
      <c r="R9" s="286">
        <f>SUM(R10:R11)</f>
        <v>24442000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15442000</v>
      </c>
      <c r="H10" s="4">
        <v>16842000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15442000</v>
      </c>
      <c r="R10" s="4">
        <v>16842000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7000000</v>
      </c>
      <c r="H11" s="4">
        <v>7600000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7000000</v>
      </c>
      <c r="R11" s="4">
        <v>7600000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5750000</v>
      </c>
      <c r="H12" s="103">
        <f>SUM(H13:H18)</f>
        <v>5260000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5750000</v>
      </c>
      <c r="R12" s="103">
        <f>SUM(R13:R18)</f>
        <v>5260000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200000</v>
      </c>
      <c r="H13" s="4">
        <v>200000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200000</v>
      </c>
      <c r="R13" s="4">
        <v>200000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3600000</v>
      </c>
      <c r="H14" s="4">
        <v>2880000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3600000</v>
      </c>
      <c r="R14" s="4">
        <v>2880000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500000</v>
      </c>
      <c r="H15" s="4">
        <v>770000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500000</v>
      </c>
      <c r="R15" s="4">
        <v>770000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500000</v>
      </c>
      <c r="H16" s="4">
        <v>460000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500000</v>
      </c>
      <c r="R16" s="4">
        <v>460000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700000</v>
      </c>
      <c r="H17" s="4">
        <v>700000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700000</v>
      </c>
      <c r="R17" s="4">
        <v>700000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250000</v>
      </c>
      <c r="H18" s="4">
        <v>250000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250000</v>
      </c>
      <c r="R18" s="4">
        <v>250000</v>
      </c>
    </row>
    <row r="19" spans="2:18">
      <c r="B19" s="802"/>
      <c r="C19" s="162"/>
      <c r="D19" s="162">
        <v>48</v>
      </c>
      <c r="E19" s="99"/>
      <c r="F19" s="99" t="s">
        <v>430</v>
      </c>
      <c r="G19" s="103">
        <f>SUM(G20:G22)</f>
        <v>1000000</v>
      </c>
      <c r="H19" s="103">
        <f>SUM(H20:H22)</f>
        <v>1490000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SUM(Q20:Q22)</f>
        <v>1000000</v>
      </c>
      <c r="R19" s="103">
        <f>SUM(R20:R22)</f>
        <v>1490000</v>
      </c>
    </row>
    <row r="20" spans="2:18">
      <c r="B20" s="802"/>
      <c r="C20" s="166"/>
      <c r="D20" s="166"/>
      <c r="E20" s="2">
        <v>480</v>
      </c>
      <c r="F20" s="1" t="s">
        <v>431</v>
      </c>
      <c r="G20" s="4">
        <v>900000</v>
      </c>
      <c r="H20" s="4">
        <v>845000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900000</v>
      </c>
      <c r="R20" s="4">
        <v>845000</v>
      </c>
    </row>
    <row r="21" spans="2:18">
      <c r="B21" s="802"/>
      <c r="C21" s="166"/>
      <c r="D21" s="166"/>
      <c r="E21" s="2">
        <v>483</v>
      </c>
      <c r="F21" s="1" t="s">
        <v>434</v>
      </c>
      <c r="G21" s="4">
        <v>0</v>
      </c>
      <c r="H21" s="4">
        <v>595000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595000</v>
      </c>
    </row>
    <row r="22" spans="2:18">
      <c r="B22" s="802"/>
      <c r="C22" s="166"/>
      <c r="D22" s="166"/>
      <c r="E22" s="2">
        <v>485</v>
      </c>
      <c r="F22" s="1" t="s">
        <v>436</v>
      </c>
      <c r="G22" s="4">
        <v>100000</v>
      </c>
      <c r="H22" s="4">
        <v>50000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100000</v>
      </c>
      <c r="R22" s="4">
        <v>50000</v>
      </c>
    </row>
    <row r="23" spans="2:18">
      <c r="B23" s="802"/>
      <c r="C23" s="587">
        <v>2</v>
      </c>
      <c r="D23" s="587"/>
      <c r="E23" s="592"/>
      <c r="F23" s="590" t="s">
        <v>539</v>
      </c>
      <c r="G23" s="102">
        <f>SUM(G24)</f>
        <v>29192000</v>
      </c>
      <c r="H23" s="102">
        <f>SUM(H24)</f>
        <v>31192000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f>SUM(Q24)</f>
        <v>29192000</v>
      </c>
      <c r="R23" s="102">
        <f>SUM(R24)</f>
        <v>31192000</v>
      </c>
    </row>
    <row r="24" spans="2:18">
      <c r="B24" s="802"/>
      <c r="C24" s="150"/>
      <c r="D24" s="150">
        <v>20</v>
      </c>
      <c r="E24" s="33"/>
      <c r="F24" s="36" t="s">
        <v>539</v>
      </c>
      <c r="G24" s="34">
        <f>SUM(G25+G28+G35)</f>
        <v>29192000</v>
      </c>
      <c r="H24" s="34">
        <f>SUM(H25+H28+H35)</f>
        <v>31192000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f>SUM(Q25+Q28+Q35)</f>
        <v>29192000</v>
      </c>
      <c r="R24" s="34">
        <f>SUM(R25+R28+R35)</f>
        <v>31192000</v>
      </c>
    </row>
    <row r="25" spans="2:18">
      <c r="B25" s="802"/>
      <c r="C25" s="162"/>
      <c r="D25" s="162">
        <v>40</v>
      </c>
      <c r="E25" s="99"/>
      <c r="F25" s="99" t="s">
        <v>391</v>
      </c>
      <c r="G25" s="103">
        <f>SUM(G26:G27)</f>
        <v>22442000</v>
      </c>
      <c r="H25" s="103">
        <f>SUM(H26:H27)</f>
        <v>24442000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22442000</v>
      </c>
      <c r="R25" s="103">
        <f>SUM(R26:R27)</f>
        <v>24442000</v>
      </c>
    </row>
    <row r="26" spans="2:18">
      <c r="B26" s="802"/>
      <c r="C26" s="166"/>
      <c r="D26" s="166"/>
      <c r="E26" s="2">
        <v>401</v>
      </c>
      <c r="F26" s="1" t="s">
        <v>399</v>
      </c>
      <c r="G26" s="4">
        <v>15442000</v>
      </c>
      <c r="H26" s="4">
        <v>16842000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15442000</v>
      </c>
      <c r="R26" s="4">
        <v>16842000</v>
      </c>
    </row>
    <row r="27" spans="2:18">
      <c r="B27" s="802"/>
      <c r="C27" s="166"/>
      <c r="D27" s="166"/>
      <c r="E27" s="2">
        <v>402</v>
      </c>
      <c r="F27" s="1" t="s">
        <v>361</v>
      </c>
      <c r="G27" s="4">
        <v>7000000</v>
      </c>
      <c r="H27" s="4">
        <v>7600000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7000000</v>
      </c>
      <c r="R27" s="4">
        <v>7600000</v>
      </c>
    </row>
    <row r="28" spans="2:18">
      <c r="B28" s="802"/>
      <c r="C28" s="162"/>
      <c r="D28" s="162">
        <v>42</v>
      </c>
      <c r="E28" s="99"/>
      <c r="F28" s="99" t="s">
        <v>394</v>
      </c>
      <c r="G28" s="103">
        <f>SUM(G29:G34)</f>
        <v>5750000</v>
      </c>
      <c r="H28" s="103">
        <f>SUM(H29:H34)</f>
        <v>5260000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5750000</v>
      </c>
      <c r="R28" s="103">
        <f>SUM(R29:R34)</f>
        <v>5260000</v>
      </c>
    </row>
    <row r="29" spans="2:18">
      <c r="B29" s="802"/>
      <c r="C29" s="166"/>
      <c r="D29" s="166"/>
      <c r="E29" s="2">
        <v>420</v>
      </c>
      <c r="F29" s="1" t="s">
        <v>400</v>
      </c>
      <c r="G29" s="4">
        <v>200000</v>
      </c>
      <c r="H29" s="4">
        <v>200000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200000</v>
      </c>
      <c r="R29" s="4">
        <v>200000</v>
      </c>
    </row>
    <row r="30" spans="2:18" ht="30">
      <c r="B30" s="802"/>
      <c r="C30" s="166"/>
      <c r="D30" s="166"/>
      <c r="E30" s="2">
        <v>421</v>
      </c>
      <c r="F30" s="14" t="s">
        <v>401</v>
      </c>
      <c r="G30" s="4">
        <v>3600000</v>
      </c>
      <c r="H30" s="4">
        <v>2880000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3600000</v>
      </c>
      <c r="R30" s="4">
        <v>2880000</v>
      </c>
    </row>
    <row r="31" spans="2:18">
      <c r="B31" s="802"/>
      <c r="C31" s="166"/>
      <c r="D31" s="166"/>
      <c r="E31" s="2">
        <v>423</v>
      </c>
      <c r="F31" s="1" t="s">
        <v>402</v>
      </c>
      <c r="G31" s="4">
        <v>500000</v>
      </c>
      <c r="H31" s="4">
        <v>770000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500000</v>
      </c>
      <c r="R31" s="4">
        <v>770000</v>
      </c>
    </row>
    <row r="32" spans="2:18">
      <c r="B32" s="802"/>
      <c r="C32" s="166"/>
      <c r="D32" s="166"/>
      <c r="E32" s="2">
        <v>424</v>
      </c>
      <c r="F32" s="1" t="s">
        <v>403</v>
      </c>
      <c r="G32" s="4">
        <v>500000</v>
      </c>
      <c r="H32" s="4">
        <v>460000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500000</v>
      </c>
      <c r="R32" s="4">
        <v>460000</v>
      </c>
    </row>
    <row r="33" spans="2:18">
      <c r="B33" s="802"/>
      <c r="C33" s="166"/>
      <c r="D33" s="166"/>
      <c r="E33" s="2">
        <v>425</v>
      </c>
      <c r="F33" s="1" t="s">
        <v>404</v>
      </c>
      <c r="G33" s="4">
        <v>700000</v>
      </c>
      <c r="H33" s="4">
        <v>700000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700000</v>
      </c>
      <c r="R33" s="4">
        <v>700000</v>
      </c>
    </row>
    <row r="34" spans="2:18">
      <c r="B34" s="802"/>
      <c r="C34" s="166"/>
      <c r="D34" s="166"/>
      <c r="E34" s="2">
        <v>426</v>
      </c>
      <c r="F34" s="1" t="s">
        <v>405</v>
      </c>
      <c r="G34" s="4">
        <v>250000</v>
      </c>
      <c r="H34" s="4">
        <v>250000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250000</v>
      </c>
      <c r="R34" s="4">
        <v>250000</v>
      </c>
    </row>
    <row r="35" spans="2:18">
      <c r="B35" s="802"/>
      <c r="C35" s="162"/>
      <c r="D35" s="162">
        <v>48</v>
      </c>
      <c r="E35" s="99"/>
      <c r="F35" s="99" t="s">
        <v>430</v>
      </c>
      <c r="G35" s="103">
        <f>SUM(G36:G38)</f>
        <v>1000000</v>
      </c>
      <c r="H35" s="103">
        <f>SUM(H36:H38)</f>
        <v>1490000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SUM(Q36:Q38)</f>
        <v>1000000</v>
      </c>
      <c r="R35" s="103">
        <f>SUM(R36:R38)</f>
        <v>1490000</v>
      </c>
    </row>
    <row r="36" spans="2:18">
      <c r="B36" s="802"/>
      <c r="C36" s="166"/>
      <c r="D36" s="166"/>
      <c r="E36" s="2">
        <v>480</v>
      </c>
      <c r="F36" s="1" t="s">
        <v>431</v>
      </c>
      <c r="G36" s="4">
        <v>900000</v>
      </c>
      <c r="H36" s="4">
        <v>845000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900000</v>
      </c>
      <c r="R36" s="4">
        <v>845000</v>
      </c>
    </row>
    <row r="37" spans="2:18">
      <c r="B37" s="802"/>
      <c r="C37" s="166"/>
      <c r="D37" s="166"/>
      <c r="E37" s="2">
        <v>483</v>
      </c>
      <c r="F37" s="1" t="s">
        <v>434</v>
      </c>
      <c r="G37" s="4">
        <v>0</v>
      </c>
      <c r="H37" s="4">
        <v>595000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595000</v>
      </c>
    </row>
    <row r="38" spans="2:18" ht="15.75" thickBot="1">
      <c r="B38" s="802"/>
      <c r="C38" s="166"/>
      <c r="D38" s="166"/>
      <c r="E38" s="2">
        <v>485</v>
      </c>
      <c r="F38" s="1" t="s">
        <v>436</v>
      </c>
      <c r="G38" s="4">
        <v>100000</v>
      </c>
      <c r="H38" s="4">
        <v>50000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100000</v>
      </c>
      <c r="R38" s="4">
        <v>50000</v>
      </c>
    </row>
    <row r="39" spans="2:18" ht="15.75" thickBot="1">
      <c r="B39" s="802"/>
      <c r="C39" s="800" t="s">
        <v>604</v>
      </c>
      <c r="D39" s="801"/>
      <c r="E39" s="766" t="s">
        <v>539</v>
      </c>
      <c r="F39" s="801"/>
      <c r="G39" s="193">
        <f>SUM(G23)</f>
        <v>29192000</v>
      </c>
      <c r="H39" s="164">
        <f>SUM(H23)</f>
        <v>31192000</v>
      </c>
      <c r="I39" s="164">
        <f>SUM(I14)</f>
        <v>0</v>
      </c>
      <c r="J39" s="164">
        <f>SUM(J14)</f>
        <v>0</v>
      </c>
      <c r="K39" s="164">
        <f>SUM(K15)</f>
        <v>0</v>
      </c>
      <c r="L39" s="164">
        <f>SUM(L15)</f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f>SUM(Q14)</f>
        <v>3600000</v>
      </c>
      <c r="R39" s="165">
        <f>SUM(R14)</f>
        <v>2880000</v>
      </c>
    </row>
  </sheetData>
  <mergeCells count="15">
    <mergeCell ref="B7:B39"/>
    <mergeCell ref="C39:D39"/>
    <mergeCell ref="E39:F3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D2" sqref="D2"/>
    </sheetView>
  </sheetViews>
  <sheetFormatPr defaultRowHeight="15"/>
  <cols>
    <col min="2" max="2" width="11.140625" customWidth="1"/>
    <col min="3" max="3" width="13.5703125" customWidth="1"/>
    <col min="4" max="4" width="14" customWidth="1"/>
    <col min="5" max="5" width="21.85546875" customWidth="1"/>
    <col min="6" max="6" width="36.42578125" customWidth="1"/>
    <col min="7" max="18" width="18" customWidth="1"/>
  </cols>
  <sheetData>
    <row r="2" spans="2:18" ht="15" customHeight="1">
      <c r="B2" s="603" t="s">
        <v>1132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9007</v>
      </c>
      <c r="C6" s="805" t="s">
        <v>1132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02"/>
      <c r="C7" s="140">
        <v>2</v>
      </c>
      <c r="D7" s="230"/>
      <c r="E7" s="122"/>
      <c r="F7" s="122" t="s">
        <v>1133</v>
      </c>
      <c r="G7" s="124">
        <v>0</v>
      </c>
      <c r="H7" s="124">
        <v>0</v>
      </c>
      <c r="I7" s="124">
        <v>0</v>
      </c>
      <c r="J7" s="124">
        <v>0</v>
      </c>
      <c r="K7" s="124">
        <f>SUM(K8)</f>
        <v>874500000</v>
      </c>
      <c r="L7" s="124">
        <f>SUM(L8)</f>
        <v>874500000</v>
      </c>
      <c r="M7" s="124">
        <v>0</v>
      </c>
      <c r="N7" s="124">
        <v>0</v>
      </c>
      <c r="O7" s="124">
        <v>0</v>
      </c>
      <c r="P7" s="124">
        <v>0</v>
      </c>
      <c r="Q7" s="124">
        <f t="shared" ref="Q7:R7" si="0">SUM(Q8)</f>
        <v>874500000</v>
      </c>
      <c r="R7" s="124">
        <f t="shared" si="0"/>
        <v>874500000</v>
      </c>
    </row>
    <row r="8" spans="2:18" ht="30.75" thickBot="1">
      <c r="B8" s="802"/>
      <c r="C8" s="167"/>
      <c r="D8" s="106">
        <v>20</v>
      </c>
      <c r="E8" s="104"/>
      <c r="F8" s="378" t="s">
        <v>1133</v>
      </c>
      <c r="G8" s="110">
        <v>0</v>
      </c>
      <c r="H8" s="110">
        <v>0</v>
      </c>
      <c r="I8" s="110">
        <v>0</v>
      </c>
      <c r="J8" s="110">
        <v>0</v>
      </c>
      <c r="K8" s="110">
        <v>874500000</v>
      </c>
      <c r="L8" s="110">
        <v>874500000</v>
      </c>
      <c r="M8" s="110">
        <v>0</v>
      </c>
      <c r="N8" s="110">
        <v>0</v>
      </c>
      <c r="O8" s="110">
        <v>0</v>
      </c>
      <c r="P8" s="110">
        <v>0</v>
      </c>
      <c r="Q8" s="110">
        <v>874500000</v>
      </c>
      <c r="R8" s="110">
        <v>874500000</v>
      </c>
    </row>
    <row r="9" spans="2:18">
      <c r="B9" s="802"/>
      <c r="C9" s="253"/>
      <c r="D9" s="253">
        <v>40</v>
      </c>
      <c r="E9" s="355"/>
      <c r="F9" s="285" t="s">
        <v>391</v>
      </c>
      <c r="G9" s="286">
        <v>0</v>
      </c>
      <c r="H9" s="286">
        <v>0</v>
      </c>
      <c r="I9" s="286">
        <v>0</v>
      </c>
      <c r="J9" s="286">
        <v>0</v>
      </c>
      <c r="K9" s="286">
        <f>SUM(K10:K11)</f>
        <v>11000000</v>
      </c>
      <c r="L9" s="286">
        <f>SUM(L10:L11)</f>
        <v>11000000</v>
      </c>
      <c r="M9" s="286">
        <v>0</v>
      </c>
      <c r="N9" s="286">
        <v>0</v>
      </c>
      <c r="O9" s="286">
        <v>0</v>
      </c>
      <c r="P9" s="286">
        <v>0</v>
      </c>
      <c r="Q9" s="286">
        <f t="shared" ref="Q9:R9" si="1">SUM(Q10:Q11)</f>
        <v>11000000</v>
      </c>
      <c r="R9" s="286">
        <f t="shared" si="1"/>
        <v>11000000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0</v>
      </c>
      <c r="H10" s="4">
        <v>0</v>
      </c>
      <c r="I10" s="4">
        <v>0</v>
      </c>
      <c r="J10" s="4">
        <v>0</v>
      </c>
      <c r="K10" s="4">
        <v>8000000</v>
      </c>
      <c r="L10" s="4">
        <v>8000000</v>
      </c>
      <c r="M10" s="4">
        <v>0</v>
      </c>
      <c r="N10" s="4">
        <v>0</v>
      </c>
      <c r="O10" s="4">
        <v>0</v>
      </c>
      <c r="P10" s="4">
        <v>0</v>
      </c>
      <c r="Q10" s="4">
        <v>8000000</v>
      </c>
      <c r="R10" s="4">
        <v>8000000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0</v>
      </c>
      <c r="H11" s="4">
        <v>0</v>
      </c>
      <c r="I11" s="4">
        <v>0</v>
      </c>
      <c r="J11" s="4">
        <v>0</v>
      </c>
      <c r="K11" s="4">
        <v>3000000</v>
      </c>
      <c r="L11" s="4">
        <v>3000000</v>
      </c>
      <c r="M11" s="4">
        <v>0</v>
      </c>
      <c r="N11" s="4">
        <v>0</v>
      </c>
      <c r="O11" s="4">
        <v>0</v>
      </c>
      <c r="P11" s="4">
        <v>0</v>
      </c>
      <c r="Q11" s="4">
        <v>3000000</v>
      </c>
      <c r="R11" s="4">
        <v>3000000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v>0</v>
      </c>
      <c r="H12" s="103">
        <v>0</v>
      </c>
      <c r="I12" s="103">
        <v>0</v>
      </c>
      <c r="J12" s="103">
        <v>0</v>
      </c>
      <c r="K12" s="103">
        <f>SUM(K13:K18)</f>
        <v>18000000</v>
      </c>
      <c r="L12" s="103">
        <f>SUM(L13:L18)</f>
        <v>18000000</v>
      </c>
      <c r="M12" s="103">
        <v>0</v>
      </c>
      <c r="N12" s="103">
        <v>0</v>
      </c>
      <c r="O12" s="103">
        <v>0</v>
      </c>
      <c r="P12" s="103">
        <v>0</v>
      </c>
      <c r="Q12" s="103">
        <f t="shared" ref="Q12:R12" si="2">SUM(Q13:Q18)</f>
        <v>18000000</v>
      </c>
      <c r="R12" s="103">
        <f t="shared" si="2"/>
        <v>18000000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0</v>
      </c>
      <c r="H13" s="4">
        <v>0</v>
      </c>
      <c r="I13" s="4">
        <v>0</v>
      </c>
      <c r="J13" s="4">
        <v>0</v>
      </c>
      <c r="K13" s="4">
        <v>1500000</v>
      </c>
      <c r="L13" s="4">
        <v>1500000</v>
      </c>
      <c r="M13" s="4">
        <v>0</v>
      </c>
      <c r="N13" s="4">
        <v>0</v>
      </c>
      <c r="O13" s="4">
        <v>0</v>
      </c>
      <c r="P13" s="4">
        <v>0</v>
      </c>
      <c r="Q13" s="4">
        <v>1500000</v>
      </c>
      <c r="R13" s="4">
        <v>1500000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0</v>
      </c>
      <c r="H14" s="4">
        <v>0</v>
      </c>
      <c r="I14" s="4">
        <v>0</v>
      </c>
      <c r="J14" s="4">
        <v>0</v>
      </c>
      <c r="K14" s="4">
        <v>2000000</v>
      </c>
      <c r="L14" s="4">
        <v>2000000</v>
      </c>
      <c r="M14" s="4">
        <v>0</v>
      </c>
      <c r="N14" s="4">
        <v>0</v>
      </c>
      <c r="O14" s="4">
        <v>0</v>
      </c>
      <c r="P14" s="4">
        <v>0</v>
      </c>
      <c r="Q14" s="4">
        <v>2000000</v>
      </c>
      <c r="R14" s="4">
        <v>2000000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0</v>
      </c>
      <c r="H15" s="4">
        <v>0</v>
      </c>
      <c r="I15" s="4">
        <v>0</v>
      </c>
      <c r="J15" s="4">
        <v>0</v>
      </c>
      <c r="K15" s="4">
        <v>1000000</v>
      </c>
      <c r="L15" s="4">
        <v>1000000</v>
      </c>
      <c r="M15" s="4">
        <v>0</v>
      </c>
      <c r="N15" s="4">
        <v>0</v>
      </c>
      <c r="O15" s="4">
        <v>0</v>
      </c>
      <c r="P15" s="4">
        <v>0</v>
      </c>
      <c r="Q15" s="4">
        <v>1000000</v>
      </c>
      <c r="R15" s="4">
        <v>1000000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0</v>
      </c>
      <c r="H16" s="4">
        <v>0</v>
      </c>
      <c r="I16" s="4">
        <v>0</v>
      </c>
      <c r="J16" s="4">
        <v>0</v>
      </c>
      <c r="K16" s="4">
        <v>2500000</v>
      </c>
      <c r="L16" s="4">
        <v>2500000</v>
      </c>
      <c r="M16" s="4">
        <v>0</v>
      </c>
      <c r="N16" s="4">
        <v>0</v>
      </c>
      <c r="O16" s="4">
        <v>0</v>
      </c>
      <c r="P16" s="4">
        <v>0</v>
      </c>
      <c r="Q16" s="4">
        <v>2500000</v>
      </c>
      <c r="R16" s="4">
        <v>2500000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0</v>
      </c>
      <c r="H17" s="4">
        <v>0</v>
      </c>
      <c r="I17" s="4">
        <v>0</v>
      </c>
      <c r="J17" s="4">
        <v>0</v>
      </c>
      <c r="K17" s="4">
        <v>8000000</v>
      </c>
      <c r="L17" s="4">
        <v>8000000</v>
      </c>
      <c r="M17" s="4">
        <v>0</v>
      </c>
      <c r="N17" s="4">
        <v>0</v>
      </c>
      <c r="O17" s="4">
        <v>0</v>
      </c>
      <c r="P17" s="4">
        <v>0</v>
      </c>
      <c r="Q17" s="4">
        <v>8000000</v>
      </c>
      <c r="R17" s="4">
        <v>8000000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0</v>
      </c>
      <c r="H18" s="4">
        <v>0</v>
      </c>
      <c r="I18" s="4">
        <v>0</v>
      </c>
      <c r="J18" s="4">
        <v>0</v>
      </c>
      <c r="K18" s="4">
        <v>3000000</v>
      </c>
      <c r="L18" s="4">
        <v>3000000</v>
      </c>
      <c r="M18" s="4">
        <v>0</v>
      </c>
      <c r="N18" s="4">
        <v>0</v>
      </c>
      <c r="O18" s="4">
        <v>0</v>
      </c>
      <c r="P18" s="4">
        <v>0</v>
      </c>
      <c r="Q18" s="4">
        <v>3000000</v>
      </c>
      <c r="R18" s="4">
        <v>3000000</v>
      </c>
    </row>
    <row r="19" spans="2:18">
      <c r="B19" s="802"/>
      <c r="C19" s="162"/>
      <c r="D19" s="162">
        <v>48</v>
      </c>
      <c r="E19" s="99"/>
      <c r="F19" s="99" t="s">
        <v>430</v>
      </c>
      <c r="G19" s="103">
        <v>0</v>
      </c>
      <c r="H19" s="103">
        <v>0</v>
      </c>
      <c r="I19" s="103">
        <v>0</v>
      </c>
      <c r="J19" s="103">
        <v>0</v>
      </c>
      <c r="K19" s="103">
        <f>SUM(K20:K25)</f>
        <v>845500000</v>
      </c>
      <c r="L19" s="103">
        <f>SUM(L20:L25)</f>
        <v>845500000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SUM(Q20:Q25)</f>
        <v>845500000</v>
      </c>
      <c r="R19" s="103">
        <f>SUM(R20:R25)</f>
        <v>845500000</v>
      </c>
    </row>
    <row r="20" spans="2:18">
      <c r="B20" s="802"/>
      <c r="C20" s="166"/>
      <c r="D20" s="166"/>
      <c r="E20" s="2">
        <v>480</v>
      </c>
      <c r="F20" s="1" t="s">
        <v>431</v>
      </c>
      <c r="G20" s="4">
        <v>0</v>
      </c>
      <c r="H20" s="4">
        <v>0</v>
      </c>
      <c r="I20" s="4">
        <v>0</v>
      </c>
      <c r="J20" s="4">
        <v>0</v>
      </c>
      <c r="K20" s="4">
        <v>20000000</v>
      </c>
      <c r="L20" s="4">
        <v>20000000</v>
      </c>
      <c r="M20" s="4">
        <v>0</v>
      </c>
      <c r="N20" s="4">
        <v>0</v>
      </c>
      <c r="O20" s="4">
        <v>0</v>
      </c>
      <c r="P20" s="4">
        <v>0</v>
      </c>
      <c r="Q20" s="4">
        <v>20000000</v>
      </c>
      <c r="R20" s="4">
        <v>20000000</v>
      </c>
    </row>
    <row r="21" spans="2:18">
      <c r="B21" s="802"/>
      <c r="C21" s="166"/>
      <c r="D21" s="166"/>
      <c r="E21" s="2">
        <v>481</v>
      </c>
      <c r="F21" s="1" t="s">
        <v>432</v>
      </c>
      <c r="G21" s="4">
        <v>0</v>
      </c>
      <c r="H21" s="4">
        <v>0</v>
      </c>
      <c r="I21" s="4">
        <v>0</v>
      </c>
      <c r="J21" s="4">
        <v>0</v>
      </c>
      <c r="K21" s="4">
        <v>30000000</v>
      </c>
      <c r="L21" s="4">
        <v>30000000</v>
      </c>
      <c r="M21" s="4">
        <v>0</v>
      </c>
      <c r="N21" s="4">
        <v>0</v>
      </c>
      <c r="O21" s="4">
        <v>0</v>
      </c>
      <c r="P21" s="4">
        <v>0</v>
      </c>
      <c r="Q21" s="4">
        <v>30000000</v>
      </c>
      <c r="R21" s="4">
        <v>30000000</v>
      </c>
    </row>
    <row r="22" spans="2:18">
      <c r="B22" s="802"/>
      <c r="C22" s="166"/>
      <c r="D22" s="166"/>
      <c r="E22" s="2">
        <v>482</v>
      </c>
      <c r="F22" s="1" t="s">
        <v>433</v>
      </c>
      <c r="G22" s="4">
        <v>0</v>
      </c>
      <c r="H22" s="4">
        <v>0</v>
      </c>
      <c r="I22" s="4">
        <v>0</v>
      </c>
      <c r="J22" s="4">
        <v>0</v>
      </c>
      <c r="K22" s="4">
        <v>20000000</v>
      </c>
      <c r="L22" s="4">
        <v>20000000</v>
      </c>
      <c r="M22" s="4">
        <v>0</v>
      </c>
      <c r="N22" s="4">
        <v>0</v>
      </c>
      <c r="O22" s="4">
        <v>0</v>
      </c>
      <c r="P22" s="4">
        <v>0</v>
      </c>
      <c r="Q22" s="4">
        <v>20000000</v>
      </c>
      <c r="R22" s="4">
        <v>20000000</v>
      </c>
    </row>
    <row r="23" spans="2:18">
      <c r="B23" s="802"/>
      <c r="C23" s="166"/>
      <c r="D23" s="166"/>
      <c r="E23" s="2">
        <v>484</v>
      </c>
      <c r="F23" s="1" t="s">
        <v>435</v>
      </c>
      <c r="G23" s="4">
        <v>0</v>
      </c>
      <c r="H23" s="4">
        <v>0</v>
      </c>
      <c r="I23" s="4">
        <v>0</v>
      </c>
      <c r="J23" s="4">
        <v>0</v>
      </c>
      <c r="K23" s="4">
        <v>764000000</v>
      </c>
      <c r="L23" s="4">
        <v>764000000</v>
      </c>
      <c r="M23" s="4">
        <v>0</v>
      </c>
      <c r="N23" s="4">
        <v>0</v>
      </c>
      <c r="O23" s="4">
        <v>0</v>
      </c>
      <c r="P23" s="4">
        <v>0</v>
      </c>
      <c r="Q23" s="4">
        <v>764000000</v>
      </c>
      <c r="R23" s="4">
        <v>764000000</v>
      </c>
    </row>
    <row r="24" spans="2:18">
      <c r="B24" s="802"/>
      <c r="C24" s="166"/>
      <c r="D24" s="166"/>
      <c r="E24" s="2">
        <v>485</v>
      </c>
      <c r="F24" s="1" t="s">
        <v>436</v>
      </c>
      <c r="G24" s="4">
        <v>0</v>
      </c>
      <c r="H24" s="4">
        <v>0</v>
      </c>
      <c r="I24" s="4">
        <v>0</v>
      </c>
      <c r="J24" s="4">
        <v>0</v>
      </c>
      <c r="K24" s="4">
        <v>10000000</v>
      </c>
      <c r="L24" s="4">
        <v>10000000</v>
      </c>
      <c r="M24" s="4">
        <v>0</v>
      </c>
      <c r="N24" s="4">
        <v>0</v>
      </c>
      <c r="O24" s="4">
        <v>0</v>
      </c>
      <c r="P24" s="4">
        <v>0</v>
      </c>
      <c r="Q24" s="4">
        <v>10000000</v>
      </c>
      <c r="R24" s="4">
        <v>10000000</v>
      </c>
    </row>
    <row r="25" spans="2:18">
      <c r="B25" s="802"/>
      <c r="C25" s="166"/>
      <c r="D25" s="166"/>
      <c r="E25" s="2">
        <v>486</v>
      </c>
      <c r="F25" s="1" t="s">
        <v>437</v>
      </c>
      <c r="G25" s="4">
        <v>0</v>
      </c>
      <c r="H25" s="4">
        <v>0</v>
      </c>
      <c r="I25" s="4">
        <v>0</v>
      </c>
      <c r="J25" s="4">
        <v>0</v>
      </c>
      <c r="K25" s="4">
        <v>1500000</v>
      </c>
      <c r="L25" s="4">
        <v>1500000</v>
      </c>
      <c r="M25" s="4">
        <v>0</v>
      </c>
      <c r="N25" s="4">
        <v>0</v>
      </c>
      <c r="O25" s="4">
        <v>0</v>
      </c>
      <c r="P25" s="4">
        <v>0</v>
      </c>
      <c r="Q25" s="4">
        <v>1500000</v>
      </c>
      <c r="R25" s="4">
        <v>1500000</v>
      </c>
    </row>
    <row r="26" spans="2:18" ht="30">
      <c r="B26" s="802"/>
      <c r="C26" s="587">
        <v>2</v>
      </c>
      <c r="D26" s="587"/>
      <c r="E26" s="592"/>
      <c r="F26" s="590" t="s">
        <v>1736</v>
      </c>
      <c r="G26" s="158">
        <v>0</v>
      </c>
      <c r="H26" s="158">
        <v>0</v>
      </c>
      <c r="I26" s="158">
        <v>0</v>
      </c>
      <c r="J26" s="158">
        <v>0</v>
      </c>
      <c r="K26" s="102">
        <f>SUM(K27)</f>
        <v>874500000</v>
      </c>
      <c r="L26" s="102">
        <f>SUM(L27)</f>
        <v>874500000</v>
      </c>
      <c r="M26" s="158">
        <v>0</v>
      </c>
      <c r="N26" s="158">
        <v>0</v>
      </c>
      <c r="O26" s="158">
        <v>0</v>
      </c>
      <c r="P26" s="158">
        <v>0</v>
      </c>
      <c r="Q26" s="102">
        <f>SUM(Q27)</f>
        <v>874500000</v>
      </c>
      <c r="R26" s="102">
        <f>SUM(R27)</f>
        <v>874500000</v>
      </c>
    </row>
    <row r="27" spans="2:18" ht="30">
      <c r="B27" s="802"/>
      <c r="C27" s="150"/>
      <c r="D27" s="150">
        <v>20</v>
      </c>
      <c r="E27" s="33"/>
      <c r="F27" s="36" t="s">
        <v>1134</v>
      </c>
      <c r="G27" s="67">
        <v>0</v>
      </c>
      <c r="H27" s="67">
        <v>0</v>
      </c>
      <c r="I27" s="67">
        <v>0</v>
      </c>
      <c r="J27" s="67">
        <v>0</v>
      </c>
      <c r="K27" s="34">
        <f>SUM(K28+K31+K38)</f>
        <v>874500000</v>
      </c>
      <c r="L27" s="34">
        <f>SUM(L28+L31+L38)</f>
        <v>874500000</v>
      </c>
      <c r="M27" s="67">
        <v>0</v>
      </c>
      <c r="N27" s="67">
        <v>0</v>
      </c>
      <c r="O27" s="67">
        <v>0</v>
      </c>
      <c r="P27" s="67">
        <v>0</v>
      </c>
      <c r="Q27" s="34">
        <f>SUM(Q28+Q31+Q38)</f>
        <v>874500000</v>
      </c>
      <c r="R27" s="34">
        <f>SUM(R28+R31+R38)</f>
        <v>874500000</v>
      </c>
    </row>
    <row r="28" spans="2:18">
      <c r="B28" s="802"/>
      <c r="C28" s="162"/>
      <c r="D28" s="162">
        <v>40</v>
      </c>
      <c r="E28" s="99"/>
      <c r="F28" s="99" t="s">
        <v>391</v>
      </c>
      <c r="G28" s="103">
        <v>0</v>
      </c>
      <c r="H28" s="103">
        <v>0</v>
      </c>
      <c r="I28" s="103">
        <v>0</v>
      </c>
      <c r="J28" s="103">
        <v>0</v>
      </c>
      <c r="K28" s="103">
        <f>SUM(K29:K30)</f>
        <v>11000000</v>
      </c>
      <c r="L28" s="103">
        <f>SUM(L29:L30)</f>
        <v>11000000</v>
      </c>
      <c r="M28" s="103">
        <v>0</v>
      </c>
      <c r="N28" s="103">
        <v>0</v>
      </c>
      <c r="O28" s="103">
        <v>0</v>
      </c>
      <c r="P28" s="103">
        <v>0</v>
      </c>
      <c r="Q28" s="103">
        <f t="shared" ref="Q28" si="3">SUM(Q29:Q30)</f>
        <v>11000000</v>
      </c>
      <c r="R28" s="103">
        <f t="shared" ref="R28" si="4">SUM(R29:R30)</f>
        <v>11000000</v>
      </c>
    </row>
    <row r="29" spans="2:18">
      <c r="B29" s="802"/>
      <c r="C29" s="166"/>
      <c r="D29" s="166"/>
      <c r="E29" s="2">
        <v>401</v>
      </c>
      <c r="F29" s="1" t="s">
        <v>399</v>
      </c>
      <c r="G29" s="4">
        <v>0</v>
      </c>
      <c r="H29" s="4">
        <v>0</v>
      </c>
      <c r="I29" s="4">
        <v>0</v>
      </c>
      <c r="J29" s="4">
        <v>0</v>
      </c>
      <c r="K29" s="4">
        <v>8000000</v>
      </c>
      <c r="L29" s="4">
        <v>8000000</v>
      </c>
      <c r="M29" s="4">
        <v>0</v>
      </c>
      <c r="N29" s="4">
        <v>0</v>
      </c>
      <c r="O29" s="4">
        <v>0</v>
      </c>
      <c r="P29" s="4">
        <v>0</v>
      </c>
      <c r="Q29" s="4">
        <v>8000000</v>
      </c>
      <c r="R29" s="4">
        <v>8000000</v>
      </c>
    </row>
    <row r="30" spans="2:18">
      <c r="B30" s="802"/>
      <c r="C30" s="166"/>
      <c r="D30" s="166"/>
      <c r="E30" s="2">
        <v>402</v>
      </c>
      <c r="F30" s="1" t="s">
        <v>361</v>
      </c>
      <c r="G30" s="4">
        <v>0</v>
      </c>
      <c r="H30" s="4">
        <v>0</v>
      </c>
      <c r="I30" s="4">
        <v>0</v>
      </c>
      <c r="J30" s="4">
        <v>0</v>
      </c>
      <c r="K30" s="4">
        <v>3000000</v>
      </c>
      <c r="L30" s="4">
        <v>3000000</v>
      </c>
      <c r="M30" s="4">
        <v>0</v>
      </c>
      <c r="N30" s="4">
        <v>0</v>
      </c>
      <c r="O30" s="4">
        <v>0</v>
      </c>
      <c r="P30" s="4">
        <v>0</v>
      </c>
      <c r="Q30" s="4">
        <v>3000000</v>
      </c>
      <c r="R30" s="4">
        <v>3000000</v>
      </c>
    </row>
    <row r="31" spans="2:18">
      <c r="B31" s="802"/>
      <c r="C31" s="162"/>
      <c r="D31" s="162">
        <v>42</v>
      </c>
      <c r="E31" s="99"/>
      <c r="F31" s="99" t="s">
        <v>394</v>
      </c>
      <c r="G31" s="103">
        <v>0</v>
      </c>
      <c r="H31" s="103">
        <v>0</v>
      </c>
      <c r="I31" s="103">
        <v>0</v>
      </c>
      <c r="J31" s="103">
        <v>0</v>
      </c>
      <c r="K31" s="103">
        <f>SUM(K32:K37)</f>
        <v>18000000</v>
      </c>
      <c r="L31" s="103">
        <f>SUM(L32:L37)</f>
        <v>18000000</v>
      </c>
      <c r="M31" s="103">
        <v>0</v>
      </c>
      <c r="N31" s="103">
        <v>0</v>
      </c>
      <c r="O31" s="103">
        <v>0</v>
      </c>
      <c r="P31" s="103">
        <v>0</v>
      </c>
      <c r="Q31" s="103">
        <f t="shared" ref="Q31" si="5">SUM(Q32:Q37)</f>
        <v>18000000</v>
      </c>
      <c r="R31" s="103">
        <f t="shared" ref="R31" si="6">SUM(R32:R37)</f>
        <v>18000000</v>
      </c>
    </row>
    <row r="32" spans="2:18">
      <c r="B32" s="802"/>
      <c r="C32" s="166"/>
      <c r="D32" s="166"/>
      <c r="E32" s="2">
        <v>420</v>
      </c>
      <c r="F32" s="1" t="s">
        <v>400</v>
      </c>
      <c r="G32" s="4">
        <v>0</v>
      </c>
      <c r="H32" s="4">
        <v>0</v>
      </c>
      <c r="I32" s="4">
        <v>0</v>
      </c>
      <c r="J32" s="4">
        <v>0</v>
      </c>
      <c r="K32" s="4">
        <v>1500000</v>
      </c>
      <c r="L32" s="4">
        <v>1500000</v>
      </c>
      <c r="M32" s="4">
        <v>0</v>
      </c>
      <c r="N32" s="4">
        <v>0</v>
      </c>
      <c r="O32" s="4">
        <v>0</v>
      </c>
      <c r="P32" s="4">
        <v>0</v>
      </c>
      <c r="Q32" s="4">
        <v>1500000</v>
      </c>
      <c r="R32" s="4">
        <v>1500000</v>
      </c>
    </row>
    <row r="33" spans="2:18" ht="30">
      <c r="B33" s="802"/>
      <c r="C33" s="166"/>
      <c r="D33" s="166"/>
      <c r="E33" s="2">
        <v>421</v>
      </c>
      <c r="F33" s="14" t="s">
        <v>401</v>
      </c>
      <c r="G33" s="4">
        <v>0</v>
      </c>
      <c r="H33" s="4">
        <v>0</v>
      </c>
      <c r="I33" s="4">
        <v>0</v>
      </c>
      <c r="J33" s="4">
        <v>0</v>
      </c>
      <c r="K33" s="4">
        <v>2000000</v>
      </c>
      <c r="L33" s="4">
        <v>2000000</v>
      </c>
      <c r="M33" s="4">
        <v>0</v>
      </c>
      <c r="N33" s="4">
        <v>0</v>
      </c>
      <c r="O33" s="4">
        <v>0</v>
      </c>
      <c r="P33" s="4">
        <v>0</v>
      </c>
      <c r="Q33" s="4">
        <v>2000000</v>
      </c>
      <c r="R33" s="4">
        <v>2000000</v>
      </c>
    </row>
    <row r="34" spans="2:18">
      <c r="B34" s="802"/>
      <c r="C34" s="166"/>
      <c r="D34" s="166"/>
      <c r="E34" s="2">
        <v>423</v>
      </c>
      <c r="F34" s="1" t="s">
        <v>402</v>
      </c>
      <c r="G34" s="4">
        <v>0</v>
      </c>
      <c r="H34" s="4">
        <v>0</v>
      </c>
      <c r="I34" s="4">
        <v>0</v>
      </c>
      <c r="J34" s="4">
        <v>0</v>
      </c>
      <c r="K34" s="4">
        <v>1000000</v>
      </c>
      <c r="L34" s="4">
        <v>1000000</v>
      </c>
      <c r="M34" s="4">
        <v>0</v>
      </c>
      <c r="N34" s="4">
        <v>0</v>
      </c>
      <c r="O34" s="4">
        <v>0</v>
      </c>
      <c r="P34" s="4">
        <v>0</v>
      </c>
      <c r="Q34" s="4">
        <v>1000000</v>
      </c>
      <c r="R34" s="4">
        <v>1000000</v>
      </c>
    </row>
    <row r="35" spans="2:18">
      <c r="B35" s="802"/>
      <c r="C35" s="166"/>
      <c r="D35" s="166"/>
      <c r="E35" s="2">
        <v>424</v>
      </c>
      <c r="F35" s="1" t="s">
        <v>403</v>
      </c>
      <c r="G35" s="4">
        <v>0</v>
      </c>
      <c r="H35" s="4">
        <v>0</v>
      </c>
      <c r="I35" s="4">
        <v>0</v>
      </c>
      <c r="J35" s="4">
        <v>0</v>
      </c>
      <c r="K35" s="4">
        <v>2500000</v>
      </c>
      <c r="L35" s="4">
        <v>2500000</v>
      </c>
      <c r="M35" s="4">
        <v>0</v>
      </c>
      <c r="N35" s="4">
        <v>0</v>
      </c>
      <c r="O35" s="4">
        <v>0</v>
      </c>
      <c r="P35" s="4">
        <v>0</v>
      </c>
      <c r="Q35" s="4">
        <v>2500000</v>
      </c>
      <c r="R35" s="4">
        <v>2500000</v>
      </c>
    </row>
    <row r="36" spans="2:18">
      <c r="B36" s="802"/>
      <c r="C36" s="166"/>
      <c r="D36" s="166"/>
      <c r="E36" s="2">
        <v>425</v>
      </c>
      <c r="F36" s="1" t="s">
        <v>404</v>
      </c>
      <c r="G36" s="4">
        <v>0</v>
      </c>
      <c r="H36" s="4">
        <v>0</v>
      </c>
      <c r="I36" s="4">
        <v>0</v>
      </c>
      <c r="J36" s="4">
        <v>0</v>
      </c>
      <c r="K36" s="4">
        <v>8000000</v>
      </c>
      <c r="L36" s="4">
        <v>8000000</v>
      </c>
      <c r="M36" s="4">
        <v>0</v>
      </c>
      <c r="N36" s="4">
        <v>0</v>
      </c>
      <c r="O36" s="4">
        <v>0</v>
      </c>
      <c r="P36" s="4">
        <v>0</v>
      </c>
      <c r="Q36" s="4">
        <v>8000000</v>
      </c>
      <c r="R36" s="4">
        <v>8000000</v>
      </c>
    </row>
    <row r="37" spans="2:18">
      <c r="B37" s="802"/>
      <c r="C37" s="166"/>
      <c r="D37" s="166"/>
      <c r="E37" s="2">
        <v>426</v>
      </c>
      <c r="F37" s="1" t="s">
        <v>405</v>
      </c>
      <c r="G37" s="4">
        <v>0</v>
      </c>
      <c r="H37" s="4">
        <v>0</v>
      </c>
      <c r="I37" s="4">
        <v>0</v>
      </c>
      <c r="J37" s="4">
        <v>0</v>
      </c>
      <c r="K37" s="4">
        <v>3000000</v>
      </c>
      <c r="L37" s="4">
        <v>3000000</v>
      </c>
      <c r="M37" s="4">
        <v>0</v>
      </c>
      <c r="N37" s="4">
        <v>0</v>
      </c>
      <c r="O37" s="4">
        <v>0</v>
      </c>
      <c r="P37" s="4">
        <v>0</v>
      </c>
      <c r="Q37" s="4">
        <v>3000000</v>
      </c>
      <c r="R37" s="4">
        <v>3000000</v>
      </c>
    </row>
    <row r="38" spans="2:18">
      <c r="B38" s="802"/>
      <c r="C38" s="162"/>
      <c r="D38" s="162">
        <v>48</v>
      </c>
      <c r="E38" s="99"/>
      <c r="F38" s="99" t="s">
        <v>430</v>
      </c>
      <c r="G38" s="103">
        <v>0</v>
      </c>
      <c r="H38" s="103">
        <v>0</v>
      </c>
      <c r="I38" s="103">
        <v>0</v>
      </c>
      <c r="J38" s="103">
        <v>0</v>
      </c>
      <c r="K38" s="103">
        <f>SUM(K39:K44)</f>
        <v>845500000</v>
      </c>
      <c r="L38" s="103">
        <f>SUM(L39:L44)</f>
        <v>845500000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SUM(Q39:Q44)</f>
        <v>845500000</v>
      </c>
      <c r="R38" s="103">
        <f>SUM(R39:R44)</f>
        <v>845500000</v>
      </c>
    </row>
    <row r="39" spans="2:18">
      <c r="B39" s="802"/>
      <c r="C39" s="166"/>
      <c r="D39" s="166"/>
      <c r="E39" s="2">
        <v>480</v>
      </c>
      <c r="F39" s="1" t="s">
        <v>431</v>
      </c>
      <c r="G39" s="4">
        <v>0</v>
      </c>
      <c r="H39" s="4">
        <v>0</v>
      </c>
      <c r="I39" s="4">
        <v>0</v>
      </c>
      <c r="J39" s="4">
        <v>0</v>
      </c>
      <c r="K39" s="4">
        <v>20000000</v>
      </c>
      <c r="L39" s="4">
        <v>20000000</v>
      </c>
      <c r="M39" s="4">
        <v>0</v>
      </c>
      <c r="N39" s="4">
        <v>0</v>
      </c>
      <c r="O39" s="4">
        <v>0</v>
      </c>
      <c r="P39" s="4">
        <v>0</v>
      </c>
      <c r="Q39" s="4">
        <v>20000000</v>
      </c>
      <c r="R39" s="4">
        <v>20000000</v>
      </c>
    </row>
    <row r="40" spans="2:18">
      <c r="B40" s="802"/>
      <c r="C40" s="166"/>
      <c r="D40" s="166"/>
      <c r="E40" s="2">
        <v>481</v>
      </c>
      <c r="F40" s="1" t="s">
        <v>432</v>
      </c>
      <c r="G40" s="4">
        <v>0</v>
      </c>
      <c r="H40" s="4">
        <v>0</v>
      </c>
      <c r="I40" s="4">
        <v>0</v>
      </c>
      <c r="J40" s="4">
        <v>0</v>
      </c>
      <c r="K40" s="4">
        <v>30000000</v>
      </c>
      <c r="L40" s="4">
        <v>30000000</v>
      </c>
      <c r="M40" s="4">
        <v>0</v>
      </c>
      <c r="N40" s="4">
        <v>0</v>
      </c>
      <c r="O40" s="4">
        <v>0</v>
      </c>
      <c r="P40" s="4">
        <v>0</v>
      </c>
      <c r="Q40" s="4">
        <v>30000000</v>
      </c>
      <c r="R40" s="4">
        <v>30000000</v>
      </c>
    </row>
    <row r="41" spans="2:18">
      <c r="B41" s="802"/>
      <c r="C41" s="166"/>
      <c r="D41" s="166"/>
      <c r="E41" s="2">
        <v>482</v>
      </c>
      <c r="F41" s="1" t="s">
        <v>433</v>
      </c>
      <c r="G41" s="4">
        <v>0</v>
      </c>
      <c r="H41" s="4">
        <v>0</v>
      </c>
      <c r="I41" s="4">
        <v>0</v>
      </c>
      <c r="J41" s="4">
        <v>0</v>
      </c>
      <c r="K41" s="4">
        <v>20000000</v>
      </c>
      <c r="L41" s="4">
        <v>20000000</v>
      </c>
      <c r="M41" s="4">
        <v>0</v>
      </c>
      <c r="N41" s="4">
        <v>0</v>
      </c>
      <c r="O41" s="4">
        <v>0</v>
      </c>
      <c r="P41" s="4">
        <v>0</v>
      </c>
      <c r="Q41" s="4">
        <v>20000000</v>
      </c>
      <c r="R41" s="4">
        <v>20000000</v>
      </c>
    </row>
    <row r="42" spans="2:18">
      <c r="B42" s="802"/>
      <c r="C42" s="166"/>
      <c r="D42" s="166"/>
      <c r="E42" s="2">
        <v>484</v>
      </c>
      <c r="F42" s="1" t="s">
        <v>435</v>
      </c>
      <c r="G42" s="4">
        <v>0</v>
      </c>
      <c r="H42" s="4">
        <v>0</v>
      </c>
      <c r="I42" s="4">
        <v>0</v>
      </c>
      <c r="J42" s="4">
        <v>0</v>
      </c>
      <c r="K42" s="4">
        <v>764000000</v>
      </c>
      <c r="L42" s="4">
        <v>764000000</v>
      </c>
      <c r="M42" s="4">
        <v>0</v>
      </c>
      <c r="N42" s="4">
        <v>0</v>
      </c>
      <c r="O42" s="4">
        <v>0</v>
      </c>
      <c r="P42" s="4">
        <v>0</v>
      </c>
      <c r="Q42" s="4">
        <v>764000000</v>
      </c>
      <c r="R42" s="4">
        <v>764000000</v>
      </c>
    </row>
    <row r="43" spans="2:18">
      <c r="B43" s="802"/>
      <c r="C43" s="166"/>
      <c r="D43" s="166"/>
      <c r="E43" s="2">
        <v>485</v>
      </c>
      <c r="F43" s="1" t="s">
        <v>436</v>
      </c>
      <c r="G43" s="4">
        <v>0</v>
      </c>
      <c r="H43" s="4">
        <v>0</v>
      </c>
      <c r="I43" s="4">
        <v>0</v>
      </c>
      <c r="J43" s="4">
        <v>0</v>
      </c>
      <c r="K43" s="4">
        <v>10000000</v>
      </c>
      <c r="L43" s="4">
        <v>10000000</v>
      </c>
      <c r="M43" s="4">
        <v>0</v>
      </c>
      <c r="N43" s="4">
        <v>0</v>
      </c>
      <c r="O43" s="4">
        <v>0</v>
      </c>
      <c r="P43" s="4">
        <v>0</v>
      </c>
      <c r="Q43" s="4">
        <v>10000000</v>
      </c>
      <c r="R43" s="4">
        <v>10000000</v>
      </c>
    </row>
    <row r="44" spans="2:18" ht="15.75" thickBot="1">
      <c r="B44" s="802"/>
      <c r="C44" s="166"/>
      <c r="D44" s="166"/>
      <c r="E44" s="2">
        <v>486</v>
      </c>
      <c r="F44" s="1" t="s">
        <v>437</v>
      </c>
      <c r="G44" s="4">
        <v>0</v>
      </c>
      <c r="H44" s="4">
        <v>0</v>
      </c>
      <c r="I44" s="4">
        <v>0</v>
      </c>
      <c r="J44" s="4">
        <v>0</v>
      </c>
      <c r="K44" s="4">
        <v>1500000</v>
      </c>
      <c r="L44" s="4">
        <v>1500000</v>
      </c>
      <c r="M44" s="4">
        <v>0</v>
      </c>
      <c r="N44" s="4">
        <v>0</v>
      </c>
      <c r="O44" s="4">
        <v>0</v>
      </c>
      <c r="P44" s="4">
        <v>0</v>
      </c>
      <c r="Q44" s="4">
        <v>1500000</v>
      </c>
      <c r="R44" s="4">
        <v>1500000</v>
      </c>
    </row>
    <row r="45" spans="2:18" ht="33" customHeight="1" thickBot="1">
      <c r="B45" s="802"/>
      <c r="C45" s="800" t="s">
        <v>604</v>
      </c>
      <c r="D45" s="801"/>
      <c r="E45" s="766" t="s">
        <v>481</v>
      </c>
      <c r="F45" s="801"/>
      <c r="G45" s="193">
        <f>SUM(G26)</f>
        <v>0</v>
      </c>
      <c r="H45" s="164">
        <f>SUM(H29)</f>
        <v>0</v>
      </c>
      <c r="I45" s="164">
        <f>SUM(I20)</f>
        <v>0</v>
      </c>
      <c r="J45" s="164">
        <f>SUM(J20)</f>
        <v>0</v>
      </c>
      <c r="K45" s="164">
        <f>SUM(K26)</f>
        <v>874500000</v>
      </c>
      <c r="L45" s="164">
        <f>SUM(L26)</f>
        <v>874500000</v>
      </c>
      <c r="M45" s="164">
        <v>0</v>
      </c>
      <c r="N45" s="164">
        <v>0</v>
      </c>
      <c r="O45" s="164">
        <v>0</v>
      </c>
      <c r="P45" s="164">
        <v>0</v>
      </c>
      <c r="Q45" s="164">
        <f>SUM(Q26)</f>
        <v>874500000</v>
      </c>
      <c r="R45" s="165">
        <f>SUM(R26)</f>
        <v>874500000</v>
      </c>
    </row>
  </sheetData>
  <mergeCells count="15">
    <mergeCell ref="B7:B45"/>
    <mergeCell ref="C45:D45"/>
    <mergeCell ref="E45:F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E10" sqref="E10"/>
    </sheetView>
  </sheetViews>
  <sheetFormatPr defaultRowHeight="15"/>
  <cols>
    <col min="2" max="2" width="13" customWidth="1"/>
    <col min="3" max="3" width="14.5703125" customWidth="1"/>
    <col min="4" max="4" width="14" customWidth="1"/>
    <col min="5" max="5" width="21.28515625" customWidth="1"/>
    <col min="6" max="6" width="34.140625" customWidth="1"/>
    <col min="7" max="18" width="18.7109375" customWidth="1"/>
  </cols>
  <sheetData>
    <row r="2" spans="2:18" ht="15" customHeight="1">
      <c r="B2" s="603" t="s">
        <v>1135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thickBot="1">
      <c r="B6" s="354">
        <v>9008</v>
      </c>
      <c r="C6" s="805" t="s">
        <v>1135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9"/>
      <c r="C7" s="140">
        <v>1</v>
      </c>
      <c r="D7" s="230"/>
      <c r="E7" s="230" t="s">
        <v>1136</v>
      </c>
      <c r="F7" s="123"/>
      <c r="G7" s="124">
        <f>SUM(G8)</f>
        <v>7114000</v>
      </c>
      <c r="H7" s="124">
        <f>SUM(H8)</f>
        <v>5714000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7114000</v>
      </c>
      <c r="R7" s="125">
        <f>SUM(R8)</f>
        <v>5714000</v>
      </c>
    </row>
    <row r="8" spans="2:18" ht="15.75" thickBot="1">
      <c r="B8" s="820"/>
      <c r="C8" s="167"/>
      <c r="D8" s="106">
        <v>19</v>
      </c>
      <c r="E8" s="104"/>
      <c r="F8" s="106" t="s">
        <v>1136</v>
      </c>
      <c r="G8" s="110">
        <v>7114000</v>
      </c>
      <c r="H8" s="110">
        <v>5714000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7114000</v>
      </c>
      <c r="R8" s="111">
        <v>5714000</v>
      </c>
    </row>
    <row r="9" spans="2:18">
      <c r="B9" s="820"/>
      <c r="C9" s="253"/>
      <c r="D9" s="253">
        <v>40</v>
      </c>
      <c r="E9" s="355"/>
      <c r="F9" s="355" t="s">
        <v>391</v>
      </c>
      <c r="G9" s="286">
        <f>SUM(G10:G11)</f>
        <v>4214000</v>
      </c>
      <c r="H9" s="286">
        <f>SUM(H10:H11)</f>
        <v>2814000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f>SUM(Q10:Q11)</f>
        <v>4214000</v>
      </c>
      <c r="R9" s="286">
        <f>SUM(R10:R11)</f>
        <v>2814000</v>
      </c>
    </row>
    <row r="10" spans="2:18">
      <c r="B10" s="820"/>
      <c r="C10" s="166"/>
      <c r="D10" s="166"/>
      <c r="E10" s="2">
        <v>401</v>
      </c>
      <c r="F10" s="1" t="s">
        <v>399</v>
      </c>
      <c r="G10" s="4">
        <v>3100000</v>
      </c>
      <c r="H10" s="4">
        <v>2050000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3100000</v>
      </c>
      <c r="R10" s="4">
        <v>2050000</v>
      </c>
    </row>
    <row r="11" spans="2:18" ht="30">
      <c r="B11" s="820"/>
      <c r="C11" s="166"/>
      <c r="D11" s="166"/>
      <c r="E11" s="2">
        <v>402</v>
      </c>
      <c r="F11" s="14" t="s">
        <v>361</v>
      </c>
      <c r="G11" s="4">
        <v>1114000</v>
      </c>
      <c r="H11" s="4">
        <v>764000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1114000</v>
      </c>
      <c r="R11" s="4">
        <v>764000</v>
      </c>
    </row>
    <row r="12" spans="2:18">
      <c r="B12" s="820"/>
      <c r="C12" s="162"/>
      <c r="D12" s="162">
        <v>42</v>
      </c>
      <c r="E12" s="99"/>
      <c r="F12" s="99" t="s">
        <v>394</v>
      </c>
      <c r="G12" s="103">
        <f>SUM(G13:G18)</f>
        <v>2600000</v>
      </c>
      <c r="H12" s="103">
        <f>SUM(H13:H18)</f>
        <v>2600000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2600000</v>
      </c>
      <c r="R12" s="103">
        <f>SUM(R13:R18)</f>
        <v>2600000</v>
      </c>
    </row>
    <row r="13" spans="2:18">
      <c r="B13" s="820"/>
      <c r="C13" s="166"/>
      <c r="D13" s="166"/>
      <c r="E13" s="2">
        <v>420</v>
      </c>
      <c r="F13" s="1" t="s">
        <v>400</v>
      </c>
      <c r="G13" s="4">
        <v>200000</v>
      </c>
      <c r="H13" s="4">
        <v>200000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200000</v>
      </c>
      <c r="R13" s="4">
        <v>200000</v>
      </c>
    </row>
    <row r="14" spans="2:18" ht="30">
      <c r="B14" s="820"/>
      <c r="C14" s="166"/>
      <c r="D14" s="166"/>
      <c r="E14" s="2">
        <v>421</v>
      </c>
      <c r="F14" s="14" t="s">
        <v>401</v>
      </c>
      <c r="G14" s="4">
        <v>1240000</v>
      </c>
      <c r="H14" s="4">
        <v>1240000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1240000</v>
      </c>
      <c r="R14" s="4">
        <v>1240000</v>
      </c>
    </row>
    <row r="15" spans="2:18">
      <c r="B15" s="820"/>
      <c r="C15" s="166"/>
      <c r="D15" s="166"/>
      <c r="E15" s="2">
        <v>423</v>
      </c>
      <c r="F15" s="1" t="s">
        <v>402</v>
      </c>
      <c r="G15" s="4">
        <v>130000</v>
      </c>
      <c r="H15" s="4">
        <v>130000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130000</v>
      </c>
      <c r="R15" s="4">
        <v>130000</v>
      </c>
    </row>
    <row r="16" spans="2:18">
      <c r="B16" s="820"/>
      <c r="C16" s="166"/>
      <c r="D16" s="166"/>
      <c r="E16" s="2">
        <v>424</v>
      </c>
      <c r="F16" s="1" t="s">
        <v>403</v>
      </c>
      <c r="G16" s="4">
        <v>350000</v>
      </c>
      <c r="H16" s="4">
        <v>350000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350000</v>
      </c>
      <c r="R16" s="4">
        <v>350000</v>
      </c>
    </row>
    <row r="17" spans="2:18">
      <c r="B17" s="820"/>
      <c r="C17" s="166"/>
      <c r="D17" s="166"/>
      <c r="E17" s="2">
        <v>425</v>
      </c>
      <c r="F17" s="1" t="s">
        <v>404</v>
      </c>
      <c r="G17" s="4">
        <v>600000</v>
      </c>
      <c r="H17" s="4">
        <v>600000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600000</v>
      </c>
      <c r="R17" s="4">
        <v>600000</v>
      </c>
    </row>
    <row r="18" spans="2:18">
      <c r="B18" s="820"/>
      <c r="C18" s="166"/>
      <c r="D18" s="166"/>
      <c r="E18" s="2">
        <v>426</v>
      </c>
      <c r="F18" s="1" t="s">
        <v>405</v>
      </c>
      <c r="G18" s="4">
        <v>80000</v>
      </c>
      <c r="H18" s="4">
        <v>80000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80000</v>
      </c>
      <c r="R18" s="4">
        <v>80000</v>
      </c>
    </row>
    <row r="19" spans="2:18">
      <c r="B19" s="820"/>
      <c r="C19" s="162"/>
      <c r="D19" s="162">
        <v>48</v>
      </c>
      <c r="E19" s="99"/>
      <c r="F19" s="99" t="s">
        <v>430</v>
      </c>
      <c r="G19" s="103">
        <f>SUM(G20)</f>
        <v>300000</v>
      </c>
      <c r="H19" s="103">
        <f>SUM(H20)</f>
        <v>300000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300000</v>
      </c>
      <c r="R19" s="103">
        <f>SUM(R20)</f>
        <v>300000</v>
      </c>
    </row>
    <row r="20" spans="2:18" ht="15.75" thickBot="1">
      <c r="B20" s="820"/>
      <c r="C20" s="166"/>
      <c r="D20" s="166"/>
      <c r="E20" s="2">
        <v>480</v>
      </c>
      <c r="F20" s="1" t="s">
        <v>431</v>
      </c>
      <c r="G20" s="4">
        <v>300000</v>
      </c>
      <c r="H20" s="4">
        <v>300000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4">
        <v>300000</v>
      </c>
    </row>
    <row r="21" spans="2:18">
      <c r="B21" s="820"/>
      <c r="C21" s="149">
        <v>1</v>
      </c>
      <c r="D21" s="149"/>
      <c r="E21" s="379"/>
      <c r="F21" s="379" t="s">
        <v>1136</v>
      </c>
      <c r="G21" s="113">
        <f>SUM(G22)</f>
        <v>7114000</v>
      </c>
      <c r="H21" s="113">
        <f>SUM(H22)</f>
        <v>5714000</v>
      </c>
      <c r="I21" s="113">
        <v>0</v>
      </c>
      <c r="J21" s="113">
        <v>0</v>
      </c>
      <c r="K21" s="113">
        <v>0</v>
      </c>
      <c r="L21" s="113">
        <v>0</v>
      </c>
      <c r="M21" s="113">
        <v>0</v>
      </c>
      <c r="N21" s="113">
        <v>0</v>
      </c>
      <c r="O21" s="113">
        <v>0</v>
      </c>
      <c r="P21" s="113">
        <v>0</v>
      </c>
      <c r="Q21" s="113">
        <f>SUM(Q22)</f>
        <v>7114000</v>
      </c>
      <c r="R21" s="114">
        <f>SUM(R22)</f>
        <v>5714000</v>
      </c>
    </row>
    <row r="22" spans="2:18" ht="15.75" thickBot="1">
      <c r="B22" s="820"/>
      <c r="C22" s="383"/>
      <c r="D22" s="383">
        <v>19</v>
      </c>
      <c r="E22" s="380"/>
      <c r="F22" s="380" t="s">
        <v>1136</v>
      </c>
      <c r="G22" s="381">
        <f>SUM(G23+G26+G33)</f>
        <v>7114000</v>
      </c>
      <c r="H22" s="381">
        <f>SUM(H23+H26+H33)</f>
        <v>5714000</v>
      </c>
      <c r="I22" s="381">
        <v>0</v>
      </c>
      <c r="J22" s="381">
        <v>0</v>
      </c>
      <c r="K22" s="381">
        <v>0</v>
      </c>
      <c r="L22" s="381">
        <v>0</v>
      </c>
      <c r="M22" s="381">
        <v>0</v>
      </c>
      <c r="N22" s="381">
        <v>0</v>
      </c>
      <c r="O22" s="381">
        <v>0</v>
      </c>
      <c r="P22" s="381">
        <v>0</v>
      </c>
      <c r="Q22" s="381">
        <f>SUM(Q23+Q26+Q33)</f>
        <v>7114000</v>
      </c>
      <c r="R22" s="382">
        <f>SUM(R23+R26+R33)</f>
        <v>5714000</v>
      </c>
    </row>
    <row r="23" spans="2:18">
      <c r="B23" s="820"/>
      <c r="C23" s="253"/>
      <c r="D23" s="253">
        <v>40</v>
      </c>
      <c r="E23" s="355"/>
      <c r="F23" s="355" t="s">
        <v>391</v>
      </c>
      <c r="G23" s="286">
        <f>SUM(G24:G25)</f>
        <v>4214000</v>
      </c>
      <c r="H23" s="286">
        <f>SUM(H24:H25)</f>
        <v>2814000</v>
      </c>
      <c r="I23" s="286">
        <v>0</v>
      </c>
      <c r="J23" s="286">
        <v>0</v>
      </c>
      <c r="K23" s="286">
        <v>0</v>
      </c>
      <c r="L23" s="286">
        <v>0</v>
      </c>
      <c r="M23" s="286">
        <v>0</v>
      </c>
      <c r="N23" s="286">
        <v>0</v>
      </c>
      <c r="O23" s="286">
        <v>0</v>
      </c>
      <c r="P23" s="286">
        <v>0</v>
      </c>
      <c r="Q23" s="286">
        <f>SUM(Q24:Q25)</f>
        <v>4214000</v>
      </c>
      <c r="R23" s="286">
        <f>SUM(R24:R25)</f>
        <v>2814000</v>
      </c>
    </row>
    <row r="24" spans="2:18">
      <c r="B24" s="820"/>
      <c r="C24" s="166"/>
      <c r="D24" s="166"/>
      <c r="E24" s="2">
        <v>401</v>
      </c>
      <c r="F24" s="1" t="s">
        <v>399</v>
      </c>
      <c r="G24" s="4">
        <v>3100000</v>
      </c>
      <c r="H24" s="4">
        <v>2050000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3100000</v>
      </c>
      <c r="R24" s="4">
        <v>2050000</v>
      </c>
    </row>
    <row r="25" spans="2:18" ht="30">
      <c r="B25" s="820"/>
      <c r="C25" s="166"/>
      <c r="D25" s="166"/>
      <c r="E25" s="2">
        <v>402</v>
      </c>
      <c r="F25" s="14" t="s">
        <v>361</v>
      </c>
      <c r="G25" s="4">
        <v>1114000</v>
      </c>
      <c r="H25" s="4">
        <v>764000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1114000</v>
      </c>
      <c r="R25" s="4">
        <v>764000</v>
      </c>
    </row>
    <row r="26" spans="2:18">
      <c r="B26" s="820"/>
      <c r="C26" s="162"/>
      <c r="D26" s="162">
        <v>42</v>
      </c>
      <c r="E26" s="99"/>
      <c r="F26" s="99" t="s">
        <v>394</v>
      </c>
      <c r="G26" s="103">
        <f>SUM(G27:G32)</f>
        <v>2600000</v>
      </c>
      <c r="H26" s="103">
        <f>SUM(H27:H32)</f>
        <v>2600000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SUM(Q27:Q32)</f>
        <v>2600000</v>
      </c>
      <c r="R26" s="103">
        <f>SUM(R27:R32)</f>
        <v>2600000</v>
      </c>
    </row>
    <row r="27" spans="2:18">
      <c r="B27" s="820"/>
      <c r="C27" s="166"/>
      <c r="D27" s="166"/>
      <c r="E27" s="2">
        <v>420</v>
      </c>
      <c r="F27" s="1" t="s">
        <v>400</v>
      </c>
      <c r="G27" s="4">
        <v>200000</v>
      </c>
      <c r="H27" s="4">
        <v>200000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200000</v>
      </c>
      <c r="R27" s="4">
        <v>200000</v>
      </c>
    </row>
    <row r="28" spans="2:18" ht="30">
      <c r="B28" s="820"/>
      <c r="C28" s="166"/>
      <c r="D28" s="166"/>
      <c r="E28" s="2">
        <v>421</v>
      </c>
      <c r="F28" s="14" t="s">
        <v>401</v>
      </c>
      <c r="G28" s="4">
        <v>1240000</v>
      </c>
      <c r="H28" s="4">
        <v>1240000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1240000</v>
      </c>
      <c r="R28" s="4">
        <v>1240000</v>
      </c>
    </row>
    <row r="29" spans="2:18">
      <c r="B29" s="820"/>
      <c r="C29" s="166"/>
      <c r="D29" s="166"/>
      <c r="E29" s="2">
        <v>423</v>
      </c>
      <c r="F29" s="1" t="s">
        <v>402</v>
      </c>
      <c r="G29" s="4">
        <v>130000</v>
      </c>
      <c r="H29" s="4">
        <v>130000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130000</v>
      </c>
      <c r="R29" s="4">
        <v>130000</v>
      </c>
    </row>
    <row r="30" spans="2:18">
      <c r="B30" s="820"/>
      <c r="C30" s="166"/>
      <c r="D30" s="166"/>
      <c r="E30" s="2">
        <v>424</v>
      </c>
      <c r="F30" s="1" t="s">
        <v>403</v>
      </c>
      <c r="G30" s="4">
        <v>350000</v>
      </c>
      <c r="H30" s="4">
        <v>350000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350000</v>
      </c>
      <c r="R30" s="4">
        <v>350000</v>
      </c>
    </row>
    <row r="31" spans="2:18">
      <c r="B31" s="820"/>
      <c r="C31" s="166"/>
      <c r="D31" s="166"/>
      <c r="E31" s="2">
        <v>425</v>
      </c>
      <c r="F31" s="1" t="s">
        <v>404</v>
      </c>
      <c r="G31" s="4">
        <v>600000</v>
      </c>
      <c r="H31" s="4">
        <v>600000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600000</v>
      </c>
      <c r="R31" s="4">
        <v>600000</v>
      </c>
    </row>
    <row r="32" spans="2:18">
      <c r="B32" s="820"/>
      <c r="C32" s="166"/>
      <c r="D32" s="166"/>
      <c r="E32" s="2">
        <v>426</v>
      </c>
      <c r="F32" s="1" t="s">
        <v>405</v>
      </c>
      <c r="G32" s="4">
        <v>80000</v>
      </c>
      <c r="H32" s="4">
        <v>80000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80000</v>
      </c>
      <c r="R32" s="4">
        <v>80000</v>
      </c>
    </row>
    <row r="33" spans="2:18">
      <c r="B33" s="820"/>
      <c r="C33" s="162"/>
      <c r="D33" s="162">
        <v>48</v>
      </c>
      <c r="E33" s="99"/>
      <c r="F33" s="99" t="s">
        <v>430</v>
      </c>
      <c r="G33" s="103">
        <f>SUM(G34)</f>
        <v>300000</v>
      </c>
      <c r="H33" s="103">
        <f>SUM(H34)</f>
        <v>300000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SUM(Q34)</f>
        <v>300000</v>
      </c>
      <c r="R33" s="103">
        <f>SUM(R34)</f>
        <v>300000</v>
      </c>
    </row>
    <row r="34" spans="2:18" ht="15.75" thickBot="1">
      <c r="B34" s="820"/>
      <c r="C34" s="166"/>
      <c r="D34" s="166"/>
      <c r="E34" s="2">
        <v>480</v>
      </c>
      <c r="F34" s="1" t="s">
        <v>431</v>
      </c>
      <c r="G34" s="4">
        <v>300000</v>
      </c>
      <c r="H34" s="4">
        <v>300000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300000</v>
      </c>
      <c r="R34" s="4">
        <v>300000</v>
      </c>
    </row>
    <row r="35" spans="2:18" ht="15.75" thickBot="1">
      <c r="B35" s="821"/>
      <c r="C35" s="800" t="s">
        <v>604</v>
      </c>
      <c r="D35" s="801"/>
      <c r="E35" s="766" t="s">
        <v>1135</v>
      </c>
      <c r="F35" s="801"/>
      <c r="G35" s="193">
        <f>SUM(G21)</f>
        <v>7114000</v>
      </c>
      <c r="H35" s="164">
        <f>SUM(H21)</f>
        <v>5714000</v>
      </c>
      <c r="I35" s="164">
        <f>SUM(I10)</f>
        <v>0</v>
      </c>
      <c r="J35" s="164">
        <f>SUM(J10)</f>
        <v>0</v>
      </c>
      <c r="K35" s="164">
        <f>SUM(K16)</f>
        <v>0</v>
      </c>
      <c r="L35" s="164">
        <f>SUM(L16)</f>
        <v>0</v>
      </c>
      <c r="M35" s="164">
        <v>0</v>
      </c>
      <c r="N35" s="164">
        <v>0</v>
      </c>
      <c r="O35" s="164">
        <v>0</v>
      </c>
      <c r="P35" s="164">
        <v>0</v>
      </c>
      <c r="Q35" s="164">
        <f>SUM(Q21)</f>
        <v>7114000</v>
      </c>
      <c r="R35" s="165">
        <f>SUM(R21)</f>
        <v>5714000</v>
      </c>
    </row>
  </sheetData>
  <mergeCells count="15">
    <mergeCell ref="C35:D35"/>
    <mergeCell ref="E35:F35"/>
    <mergeCell ref="B7:B3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B2:R265"/>
  <sheetViews>
    <sheetView workbookViewId="0">
      <selection activeCell="D253" sqref="D253"/>
    </sheetView>
  </sheetViews>
  <sheetFormatPr defaultRowHeight="15"/>
  <cols>
    <col min="2" max="2" width="12.5703125" customWidth="1"/>
    <col min="3" max="3" width="12.85546875" customWidth="1"/>
    <col min="4" max="4" width="14.28515625" customWidth="1"/>
    <col min="5" max="5" width="22.28515625" customWidth="1"/>
    <col min="6" max="6" width="38.140625" customWidth="1"/>
    <col min="7" max="18" width="18.85546875" customWidth="1"/>
  </cols>
  <sheetData>
    <row r="2" spans="2:18" ht="15" customHeight="1">
      <c r="B2" s="603" t="s">
        <v>482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53" t="s">
        <v>356</v>
      </c>
      <c r="H5" s="353" t="s">
        <v>444</v>
      </c>
      <c r="I5" s="353" t="s">
        <v>358</v>
      </c>
      <c r="J5" s="353" t="s">
        <v>444</v>
      </c>
      <c r="K5" s="353" t="s">
        <v>356</v>
      </c>
      <c r="L5" s="353" t="s">
        <v>444</v>
      </c>
      <c r="M5" s="353" t="s">
        <v>356</v>
      </c>
      <c r="N5" s="353" t="s">
        <v>444</v>
      </c>
      <c r="O5" s="353" t="s">
        <v>356</v>
      </c>
      <c r="P5" s="353" t="s">
        <v>444</v>
      </c>
      <c r="Q5" s="353" t="s">
        <v>356</v>
      </c>
      <c r="R5" s="353" t="s">
        <v>444</v>
      </c>
    </row>
    <row r="6" spans="2:18" ht="15.75" customHeight="1" thickBot="1">
      <c r="B6" s="354">
        <v>10001</v>
      </c>
      <c r="C6" s="805" t="s">
        <v>482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4"/>
      <c r="C7" s="140">
        <v>1</v>
      </c>
      <c r="D7" s="230"/>
      <c r="E7" s="230"/>
      <c r="F7" s="230" t="s">
        <v>820</v>
      </c>
      <c r="G7" s="124">
        <f>SUM(G8:G15)</f>
        <v>190813000</v>
      </c>
      <c r="H7" s="124">
        <f>SUM(H8:H15)</f>
        <v>193657000</v>
      </c>
      <c r="I7" s="124">
        <f>SUM(I8:I15)</f>
        <v>167175000</v>
      </c>
      <c r="J7" s="124">
        <f>SUM(J8:J15)</f>
        <v>167576000</v>
      </c>
      <c r="K7" s="124">
        <v>0</v>
      </c>
      <c r="L7" s="124">
        <v>0</v>
      </c>
      <c r="M7" s="124">
        <v>0</v>
      </c>
      <c r="N7" s="124">
        <v>0</v>
      </c>
      <c r="O7" s="124">
        <f>SUM(O8:O15)</f>
        <v>44720000</v>
      </c>
      <c r="P7" s="124">
        <f>SUM(P8:P15)</f>
        <v>45544000</v>
      </c>
      <c r="Q7" s="124">
        <f>SUM(Q8:Q15)</f>
        <v>402708000</v>
      </c>
      <c r="R7" s="125">
        <f>SUM(R8:R15)</f>
        <v>406777000</v>
      </c>
    </row>
    <row r="8" spans="2:18">
      <c r="B8" s="804"/>
      <c r="C8" s="166"/>
      <c r="D8" s="2">
        <v>10</v>
      </c>
      <c r="E8" s="1"/>
      <c r="F8" s="1" t="s">
        <v>820</v>
      </c>
      <c r="G8" s="4">
        <v>103428000</v>
      </c>
      <c r="H8" s="4">
        <v>105600000</v>
      </c>
      <c r="I8" s="4">
        <v>7100000</v>
      </c>
      <c r="J8" s="4">
        <v>7101000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110528000</v>
      </c>
      <c r="R8" s="109">
        <v>112701000</v>
      </c>
    </row>
    <row r="9" spans="2:18">
      <c r="B9" s="804"/>
      <c r="C9" s="166"/>
      <c r="D9" s="2">
        <v>11</v>
      </c>
      <c r="E9" s="1"/>
      <c r="F9" s="1" t="s">
        <v>1139</v>
      </c>
      <c r="G9" s="4">
        <v>14597000</v>
      </c>
      <c r="H9" s="4">
        <v>14621000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44720000</v>
      </c>
      <c r="P9" s="4">
        <v>44720000</v>
      </c>
      <c r="Q9" s="4">
        <v>59317000</v>
      </c>
      <c r="R9" s="109">
        <v>59341000</v>
      </c>
    </row>
    <row r="10" spans="2:18">
      <c r="B10" s="804"/>
      <c r="C10" s="166"/>
      <c r="D10" s="2">
        <v>13</v>
      </c>
      <c r="E10" s="1"/>
      <c r="F10" s="1" t="s">
        <v>1140</v>
      </c>
      <c r="G10" s="4">
        <v>0</v>
      </c>
      <c r="H10" s="4">
        <v>0</v>
      </c>
      <c r="I10" s="4">
        <v>160075000</v>
      </c>
      <c r="J10" s="4">
        <v>160475000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160075000</v>
      </c>
      <c r="R10" s="109">
        <v>160475000</v>
      </c>
    </row>
    <row r="11" spans="2:18">
      <c r="B11" s="804"/>
      <c r="C11" s="166"/>
      <c r="D11" s="2">
        <v>14</v>
      </c>
      <c r="E11" s="1"/>
      <c r="F11" s="1" t="s">
        <v>1141</v>
      </c>
      <c r="G11" s="4">
        <v>26526000</v>
      </c>
      <c r="H11" s="4">
        <v>23098000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26526000</v>
      </c>
      <c r="R11" s="109">
        <v>23098000</v>
      </c>
    </row>
    <row r="12" spans="2:18">
      <c r="B12" s="804"/>
      <c r="C12" s="166"/>
      <c r="D12" s="2">
        <v>15</v>
      </c>
      <c r="E12" s="1"/>
      <c r="F12" s="1" t="s">
        <v>1142</v>
      </c>
      <c r="G12" s="4">
        <v>5186000</v>
      </c>
      <c r="H12" s="4">
        <v>5849000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5186000</v>
      </c>
      <c r="R12" s="109">
        <v>5849000</v>
      </c>
    </row>
    <row r="13" spans="2:18" ht="30">
      <c r="B13" s="804"/>
      <c r="C13" s="166"/>
      <c r="D13" s="2">
        <v>16</v>
      </c>
      <c r="E13" s="1"/>
      <c r="F13" s="14" t="s">
        <v>1143</v>
      </c>
      <c r="G13" s="4">
        <v>4136000</v>
      </c>
      <c r="H13" s="4">
        <v>3949000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824000</v>
      </c>
      <c r="Q13" s="4">
        <v>4136000</v>
      </c>
      <c r="R13" s="109">
        <v>4773000</v>
      </c>
    </row>
    <row r="14" spans="2:18" ht="30">
      <c r="B14" s="804"/>
      <c r="C14" s="166"/>
      <c r="D14" s="2">
        <v>17</v>
      </c>
      <c r="E14" s="1"/>
      <c r="F14" s="14" t="s">
        <v>664</v>
      </c>
      <c r="G14" s="4">
        <v>36940000</v>
      </c>
      <c r="H14" s="4">
        <v>36940000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36940000</v>
      </c>
      <c r="R14" s="109">
        <v>36940000</v>
      </c>
    </row>
    <row r="15" spans="2:18">
      <c r="B15" s="804"/>
      <c r="C15" s="166"/>
      <c r="D15" s="2" t="s">
        <v>709</v>
      </c>
      <c r="E15" s="1"/>
      <c r="F15" s="1" t="s">
        <v>740</v>
      </c>
      <c r="G15" s="4">
        <v>0</v>
      </c>
      <c r="H15" s="4">
        <v>3600000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109">
        <v>3600000</v>
      </c>
    </row>
    <row r="16" spans="2:18" ht="30">
      <c r="B16" s="804"/>
      <c r="C16" s="150">
        <v>2</v>
      </c>
      <c r="D16" s="33"/>
      <c r="E16" s="36"/>
      <c r="F16" s="36" t="s">
        <v>1144</v>
      </c>
      <c r="G16" s="34">
        <f t="shared" ref="G16:L16" si="0">SUM(G17:G18)</f>
        <v>94768000</v>
      </c>
      <c r="H16" s="34">
        <f t="shared" si="0"/>
        <v>88669000</v>
      </c>
      <c r="I16" s="34">
        <f t="shared" si="0"/>
        <v>20000000</v>
      </c>
      <c r="J16" s="34">
        <f t="shared" si="0"/>
        <v>19999000</v>
      </c>
      <c r="K16" s="34">
        <f t="shared" si="0"/>
        <v>1477000</v>
      </c>
      <c r="L16" s="34">
        <f t="shared" si="0"/>
        <v>1477000</v>
      </c>
      <c r="M16" s="34">
        <v>0</v>
      </c>
      <c r="N16" s="34">
        <v>0</v>
      </c>
      <c r="O16" s="34">
        <v>0</v>
      </c>
      <c r="P16" s="34">
        <v>0</v>
      </c>
      <c r="Q16" s="34">
        <f>SUM(Q17:Q18)</f>
        <v>116245000</v>
      </c>
      <c r="R16" s="128">
        <f>SUM(R17:R18)</f>
        <v>110145000</v>
      </c>
    </row>
    <row r="17" spans="2:18" ht="30">
      <c r="B17" s="804"/>
      <c r="C17" s="166"/>
      <c r="D17" s="2">
        <v>20</v>
      </c>
      <c r="E17" s="1"/>
      <c r="F17" s="14" t="s">
        <v>1144</v>
      </c>
      <c r="G17" s="4">
        <v>71392000</v>
      </c>
      <c r="H17" s="4">
        <v>62013000</v>
      </c>
      <c r="I17" s="4">
        <v>20000000</v>
      </c>
      <c r="J17" s="4">
        <v>19999000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91392000</v>
      </c>
      <c r="R17" s="109">
        <v>82012000</v>
      </c>
    </row>
    <row r="18" spans="2:18">
      <c r="B18" s="804"/>
      <c r="C18" s="166"/>
      <c r="D18" s="2">
        <v>21</v>
      </c>
      <c r="E18" s="1"/>
      <c r="F18" s="1" t="s">
        <v>1145</v>
      </c>
      <c r="G18" s="4">
        <v>23376000</v>
      </c>
      <c r="H18" s="4">
        <v>26656000</v>
      </c>
      <c r="I18" s="4">
        <v>0</v>
      </c>
      <c r="J18" s="4">
        <v>0</v>
      </c>
      <c r="K18" s="4">
        <v>1477000</v>
      </c>
      <c r="L18" s="4">
        <v>1477000</v>
      </c>
      <c r="M18" s="4">
        <v>0</v>
      </c>
      <c r="N18" s="4">
        <v>0</v>
      </c>
      <c r="O18" s="4">
        <v>0</v>
      </c>
      <c r="P18" s="4">
        <v>0</v>
      </c>
      <c r="Q18" s="4">
        <v>24853000</v>
      </c>
      <c r="R18" s="109">
        <v>28133000</v>
      </c>
    </row>
    <row r="19" spans="2:18">
      <c r="B19" s="804"/>
      <c r="C19" s="150">
        <v>3</v>
      </c>
      <c r="D19" s="33"/>
      <c r="E19" s="36"/>
      <c r="F19" s="33" t="s">
        <v>1146</v>
      </c>
      <c r="G19" s="34">
        <f>SUM(G20:G21)</f>
        <v>30614000</v>
      </c>
      <c r="H19" s="34">
        <f>SUM(H20:H21)</f>
        <v>30951000</v>
      </c>
      <c r="I19" s="34">
        <f>SUM(I20:I21)</f>
        <v>12400000</v>
      </c>
      <c r="J19" s="34">
        <f>SUM(J20:J21)</f>
        <v>12400000</v>
      </c>
      <c r="K19" s="34">
        <v>0</v>
      </c>
      <c r="L19" s="34">
        <v>0</v>
      </c>
      <c r="M19" s="34">
        <v>0</v>
      </c>
      <c r="N19" s="34">
        <v>0</v>
      </c>
      <c r="O19" s="34">
        <f>SUM(O20:O21)</f>
        <v>620000</v>
      </c>
      <c r="P19" s="34">
        <f>SUM(P20:P21)</f>
        <v>853000</v>
      </c>
      <c r="Q19" s="34">
        <f>SUM(Q20:Q21)</f>
        <v>43634000</v>
      </c>
      <c r="R19" s="128">
        <f>SUM(R20:R21)</f>
        <v>44204000</v>
      </c>
    </row>
    <row r="20" spans="2:18">
      <c r="B20" s="804"/>
      <c r="C20" s="166"/>
      <c r="D20" s="2">
        <v>31</v>
      </c>
      <c r="E20" s="1"/>
      <c r="F20" s="1" t="s">
        <v>1147</v>
      </c>
      <c r="G20" s="4">
        <v>8122000</v>
      </c>
      <c r="H20" s="4">
        <v>8548000</v>
      </c>
      <c r="I20" s="4">
        <v>8200000</v>
      </c>
      <c r="J20" s="4">
        <v>8200000</v>
      </c>
      <c r="K20" s="4">
        <v>0</v>
      </c>
      <c r="L20" s="4">
        <v>0</v>
      </c>
      <c r="M20" s="4">
        <v>0</v>
      </c>
      <c r="N20" s="4">
        <v>0</v>
      </c>
      <c r="O20" s="4">
        <v>620000</v>
      </c>
      <c r="P20" s="4">
        <v>853000</v>
      </c>
      <c r="Q20" s="4">
        <v>16942000</v>
      </c>
      <c r="R20" s="109">
        <v>17601000</v>
      </c>
    </row>
    <row r="21" spans="2:18">
      <c r="B21" s="804"/>
      <c r="C21" s="166"/>
      <c r="D21" s="2">
        <v>32</v>
      </c>
      <c r="E21" s="1"/>
      <c r="F21" s="1" t="s">
        <v>1146</v>
      </c>
      <c r="G21" s="4">
        <v>22492000</v>
      </c>
      <c r="H21" s="4">
        <v>22403000</v>
      </c>
      <c r="I21" s="4">
        <v>4200000</v>
      </c>
      <c r="J21" s="4">
        <v>4200000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26692000</v>
      </c>
      <c r="R21" s="109">
        <v>26603000</v>
      </c>
    </row>
    <row r="22" spans="2:18" ht="30">
      <c r="B22" s="804"/>
      <c r="C22" s="150">
        <v>4</v>
      </c>
      <c r="D22" s="33"/>
      <c r="E22" s="36"/>
      <c r="F22" s="36" t="s">
        <v>1148</v>
      </c>
      <c r="G22" s="34">
        <f>SUM(G23)</f>
        <v>15626000</v>
      </c>
      <c r="H22" s="34">
        <f>SUM(H23)</f>
        <v>15626000</v>
      </c>
      <c r="I22" s="34">
        <v>0</v>
      </c>
      <c r="J22" s="34">
        <v>0</v>
      </c>
      <c r="K22" s="34">
        <f>SUM(K23)</f>
        <v>500000</v>
      </c>
      <c r="L22" s="34">
        <f>SUM(L23)</f>
        <v>500000</v>
      </c>
      <c r="M22" s="34">
        <v>0</v>
      </c>
      <c r="N22" s="34">
        <v>0</v>
      </c>
      <c r="O22" s="34">
        <f>SUM(O23)</f>
        <v>16550000</v>
      </c>
      <c r="P22" s="34">
        <f>SUM(P23)</f>
        <v>16550000</v>
      </c>
      <c r="Q22" s="34">
        <f>SUM(Q23)</f>
        <v>32676000</v>
      </c>
      <c r="R22" s="128">
        <f>SUM(R23)</f>
        <v>32676000</v>
      </c>
    </row>
    <row r="23" spans="2:18" ht="32.25" customHeight="1">
      <c r="B23" s="804"/>
      <c r="C23" s="166"/>
      <c r="D23" s="2">
        <v>40</v>
      </c>
      <c r="E23" s="1"/>
      <c r="F23" s="14" t="s">
        <v>1148</v>
      </c>
      <c r="G23" s="4">
        <v>15626000</v>
      </c>
      <c r="H23" s="4">
        <v>15626000</v>
      </c>
      <c r="I23" s="4">
        <v>0</v>
      </c>
      <c r="J23" s="4">
        <v>0</v>
      </c>
      <c r="K23" s="4">
        <v>500000</v>
      </c>
      <c r="L23" s="4">
        <v>500000</v>
      </c>
      <c r="M23" s="4">
        <v>0</v>
      </c>
      <c r="N23" s="4">
        <v>0</v>
      </c>
      <c r="O23" s="4">
        <v>16550000</v>
      </c>
      <c r="P23" s="4">
        <v>16550000</v>
      </c>
      <c r="Q23" s="4">
        <v>32676000</v>
      </c>
      <c r="R23" s="109">
        <v>32676000</v>
      </c>
    </row>
    <row r="24" spans="2:18">
      <c r="B24" s="804"/>
      <c r="C24" s="150">
        <v>5</v>
      </c>
      <c r="D24" s="33"/>
      <c r="E24" s="36"/>
      <c r="F24" s="36" t="s">
        <v>1149</v>
      </c>
      <c r="G24" s="34">
        <f>SUM(G25:G26)</f>
        <v>20759000</v>
      </c>
      <c r="H24" s="34">
        <f>SUM(H25:H26)</f>
        <v>25277000</v>
      </c>
      <c r="I24" s="34">
        <f>SUM(I25:I26)</f>
        <v>35400000</v>
      </c>
      <c r="J24" s="34">
        <f>SUM(J25:J26)</f>
        <v>35400000</v>
      </c>
      <c r="K24" s="34">
        <v>0</v>
      </c>
      <c r="L24" s="34">
        <v>0</v>
      </c>
      <c r="M24" s="34">
        <v>0</v>
      </c>
      <c r="N24" s="34">
        <v>0</v>
      </c>
      <c r="O24" s="34">
        <f>SUM(O25:O26)</f>
        <v>5000000</v>
      </c>
      <c r="P24" s="34">
        <f>SUM(P25:P26)</f>
        <v>5000000</v>
      </c>
      <c r="Q24" s="34">
        <f>SUM(Q25:Q26)</f>
        <v>61159000</v>
      </c>
      <c r="R24" s="128">
        <f>SUM(R25:R26)</f>
        <v>65677000</v>
      </c>
    </row>
    <row r="25" spans="2:18" ht="17.25" customHeight="1">
      <c r="B25" s="804"/>
      <c r="C25" s="166"/>
      <c r="D25" s="2">
        <v>50</v>
      </c>
      <c r="E25" s="1"/>
      <c r="F25" s="1" t="s">
        <v>1150</v>
      </c>
      <c r="G25" s="4">
        <v>12097000</v>
      </c>
      <c r="H25" s="4">
        <v>17008000</v>
      </c>
      <c r="I25" s="4">
        <v>5900000</v>
      </c>
      <c r="J25" s="4">
        <v>5900000</v>
      </c>
      <c r="K25" s="4">
        <v>0</v>
      </c>
      <c r="L25" s="4">
        <v>0</v>
      </c>
      <c r="M25" s="4">
        <v>0</v>
      </c>
      <c r="N25" s="4">
        <v>0</v>
      </c>
      <c r="O25" s="4">
        <v>5000000</v>
      </c>
      <c r="P25" s="4">
        <v>5000000</v>
      </c>
      <c r="Q25" s="4">
        <v>22997000</v>
      </c>
      <c r="R25" s="109">
        <v>27908000</v>
      </c>
    </row>
    <row r="26" spans="2:18">
      <c r="B26" s="804"/>
      <c r="C26" s="166"/>
      <c r="D26" s="2">
        <v>51</v>
      </c>
      <c r="E26" s="1"/>
      <c r="F26" s="1" t="s">
        <v>1151</v>
      </c>
      <c r="G26" s="4">
        <v>8662000</v>
      </c>
      <c r="H26" s="4">
        <v>8269000</v>
      </c>
      <c r="I26" s="4">
        <v>29500000</v>
      </c>
      <c r="J26" s="4">
        <v>29500000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38162000</v>
      </c>
      <c r="R26" s="109">
        <v>37769000</v>
      </c>
    </row>
    <row r="27" spans="2:18">
      <c r="B27" s="804"/>
      <c r="C27" s="150" t="s">
        <v>632</v>
      </c>
      <c r="D27" s="33"/>
      <c r="E27" s="33"/>
      <c r="F27" s="33" t="s">
        <v>661</v>
      </c>
      <c r="G27" s="34">
        <f>SUM(G28)</f>
        <v>9040000</v>
      </c>
      <c r="H27" s="34">
        <f>SUM(H28)</f>
        <v>9040000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f>SUM(Q28)</f>
        <v>9040000</v>
      </c>
      <c r="R27" s="128">
        <f>SUM(R28)</f>
        <v>9040000</v>
      </c>
    </row>
    <row r="28" spans="2:18" ht="34.5" customHeight="1">
      <c r="B28" s="804"/>
      <c r="C28" s="166"/>
      <c r="D28" s="2" t="s">
        <v>638</v>
      </c>
      <c r="E28" s="1"/>
      <c r="F28" s="14" t="s">
        <v>667</v>
      </c>
      <c r="G28" s="4">
        <v>9040000</v>
      </c>
      <c r="H28" s="4">
        <v>9040000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9040000</v>
      </c>
      <c r="R28" s="109">
        <v>9040000</v>
      </c>
    </row>
    <row r="29" spans="2:18">
      <c r="B29" s="804"/>
      <c r="C29" s="150" t="s">
        <v>643</v>
      </c>
      <c r="D29" s="33"/>
      <c r="E29" s="36"/>
      <c r="F29" s="33" t="s">
        <v>672</v>
      </c>
      <c r="G29" s="34">
        <f>SUM(G30)</f>
        <v>3500000</v>
      </c>
      <c r="H29" s="34">
        <f>SUM(H30)</f>
        <v>3500000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f>SUM(P30)</f>
        <v>14590000</v>
      </c>
      <c r="Q29" s="34">
        <f>SUM(Q30)</f>
        <v>3500000</v>
      </c>
      <c r="R29" s="128">
        <f>SUM(R30)</f>
        <v>18090000</v>
      </c>
    </row>
    <row r="30" spans="2:18" ht="30.75" thickBot="1">
      <c r="B30" s="804"/>
      <c r="C30" s="167"/>
      <c r="D30" s="106" t="s">
        <v>644</v>
      </c>
      <c r="E30" s="104"/>
      <c r="F30" s="231" t="s">
        <v>673</v>
      </c>
      <c r="G30" s="110">
        <v>3500000</v>
      </c>
      <c r="H30" s="110">
        <v>3500000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14590000</v>
      </c>
      <c r="Q30" s="110">
        <v>3500000</v>
      </c>
      <c r="R30" s="111">
        <v>18090000</v>
      </c>
    </row>
    <row r="31" spans="2:18">
      <c r="B31" s="804"/>
      <c r="C31" s="255"/>
      <c r="D31" s="255">
        <v>40</v>
      </c>
      <c r="E31" s="232"/>
      <c r="F31" s="232" t="s">
        <v>391</v>
      </c>
      <c r="G31" s="234">
        <f>SUM(G32:G33)</f>
        <v>118972000</v>
      </c>
      <c r="H31" s="234">
        <f>SUM(H32:H33)</f>
        <v>118972000</v>
      </c>
      <c r="I31" s="234">
        <f>SUM(I32:I33)</f>
        <v>18757000</v>
      </c>
      <c r="J31" s="234">
        <f>SUM(J32:J33)</f>
        <v>19157000</v>
      </c>
      <c r="K31" s="234">
        <v>0</v>
      </c>
      <c r="L31" s="234">
        <v>0</v>
      </c>
      <c r="M31" s="234">
        <v>0</v>
      </c>
      <c r="N31" s="234">
        <v>0</v>
      </c>
      <c r="O31" s="234">
        <v>0</v>
      </c>
      <c r="P31" s="234">
        <v>0</v>
      </c>
      <c r="Q31" s="234">
        <f>SUM(Q32:Q33)</f>
        <v>137729000</v>
      </c>
      <c r="R31" s="235">
        <f>SUM(R32:R33)</f>
        <v>138129000</v>
      </c>
    </row>
    <row r="32" spans="2:18">
      <c r="B32" s="804"/>
      <c r="C32" s="166"/>
      <c r="D32" s="166"/>
      <c r="E32" s="2">
        <v>401</v>
      </c>
      <c r="F32" s="1" t="s">
        <v>399</v>
      </c>
      <c r="G32" s="4">
        <v>87045000</v>
      </c>
      <c r="H32" s="4">
        <v>86865000</v>
      </c>
      <c r="I32" s="4">
        <v>12097000</v>
      </c>
      <c r="J32" s="4">
        <v>13992000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99142000</v>
      </c>
      <c r="R32" s="109">
        <v>100857000</v>
      </c>
    </row>
    <row r="33" spans="2:18">
      <c r="B33" s="804"/>
      <c r="C33" s="166"/>
      <c r="D33" s="166"/>
      <c r="E33" s="2">
        <v>402</v>
      </c>
      <c r="F33" s="1" t="s">
        <v>361</v>
      </c>
      <c r="G33" s="4">
        <v>31927000</v>
      </c>
      <c r="H33" s="4">
        <v>32107000</v>
      </c>
      <c r="I33" s="4">
        <v>6660000</v>
      </c>
      <c r="J33" s="4">
        <v>5165000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38587000</v>
      </c>
      <c r="R33" s="109">
        <v>37272000</v>
      </c>
    </row>
    <row r="34" spans="2:18">
      <c r="B34" s="804"/>
      <c r="C34" s="162"/>
      <c r="D34" s="162">
        <v>42</v>
      </c>
      <c r="E34" s="99"/>
      <c r="F34" s="99" t="s">
        <v>394</v>
      </c>
      <c r="G34" s="103">
        <f t="shared" ref="G34:L34" si="1">SUM(G35:G40)</f>
        <v>170135000</v>
      </c>
      <c r="H34" s="103">
        <f t="shared" si="1"/>
        <v>164831000</v>
      </c>
      <c r="I34" s="103">
        <f t="shared" si="1"/>
        <v>108418000</v>
      </c>
      <c r="J34" s="103">
        <f t="shared" si="1"/>
        <v>105718000</v>
      </c>
      <c r="K34" s="103">
        <f t="shared" si="1"/>
        <v>1977000</v>
      </c>
      <c r="L34" s="103">
        <f t="shared" si="1"/>
        <v>1977000</v>
      </c>
      <c r="M34" s="103">
        <v>0</v>
      </c>
      <c r="N34" s="103">
        <v>0</v>
      </c>
      <c r="O34" s="103">
        <f>SUM(O35:O40)</f>
        <v>65390000</v>
      </c>
      <c r="P34" s="103">
        <f>SUM(P35:P40)</f>
        <v>80213000</v>
      </c>
      <c r="Q34" s="103">
        <f>SUM(Q35:Q40)</f>
        <v>345920000</v>
      </c>
      <c r="R34" s="108">
        <f>SUM(R35:R40)</f>
        <v>352739000</v>
      </c>
    </row>
    <row r="35" spans="2:18">
      <c r="B35" s="804"/>
      <c r="C35" s="166"/>
      <c r="D35" s="166"/>
      <c r="E35" s="2">
        <v>420</v>
      </c>
      <c r="F35" s="1" t="s">
        <v>400</v>
      </c>
      <c r="G35" s="4">
        <v>5968000</v>
      </c>
      <c r="H35" s="4">
        <v>8618000</v>
      </c>
      <c r="I35" s="4">
        <v>8200000</v>
      </c>
      <c r="J35" s="4">
        <v>8200000</v>
      </c>
      <c r="K35" s="4">
        <v>50000</v>
      </c>
      <c r="L35" s="4">
        <v>40000</v>
      </c>
      <c r="M35" s="4">
        <v>0</v>
      </c>
      <c r="N35" s="4">
        <v>0</v>
      </c>
      <c r="O35" s="4">
        <v>800000</v>
      </c>
      <c r="P35" s="4">
        <v>800000</v>
      </c>
      <c r="Q35" s="4">
        <v>15018000</v>
      </c>
      <c r="R35" s="109">
        <v>17658000</v>
      </c>
    </row>
    <row r="36" spans="2:18" ht="30">
      <c r="B36" s="804"/>
      <c r="C36" s="166"/>
      <c r="D36" s="166"/>
      <c r="E36" s="2">
        <v>421</v>
      </c>
      <c r="F36" s="14" t="s">
        <v>401</v>
      </c>
      <c r="G36" s="4">
        <v>23350000</v>
      </c>
      <c r="H36" s="4">
        <v>23210000</v>
      </c>
      <c r="I36" s="4">
        <v>15518000</v>
      </c>
      <c r="J36" s="4">
        <v>16518000</v>
      </c>
      <c r="K36" s="4">
        <v>100000</v>
      </c>
      <c r="L36" s="4">
        <v>100000</v>
      </c>
      <c r="M36" s="4">
        <v>0</v>
      </c>
      <c r="N36" s="4">
        <v>0</v>
      </c>
      <c r="O36" s="4">
        <v>200000</v>
      </c>
      <c r="P36" s="4">
        <v>200000</v>
      </c>
      <c r="Q36" s="4">
        <v>39168000</v>
      </c>
      <c r="R36" s="109">
        <v>40028000</v>
      </c>
    </row>
    <row r="37" spans="2:18">
      <c r="B37" s="804"/>
      <c r="C37" s="166"/>
      <c r="D37" s="166"/>
      <c r="E37" s="2">
        <v>423</v>
      </c>
      <c r="F37" s="1" t="s">
        <v>402</v>
      </c>
      <c r="G37" s="4">
        <v>4580000</v>
      </c>
      <c r="H37" s="4">
        <v>4980000</v>
      </c>
      <c r="I37" s="4">
        <v>4600000</v>
      </c>
      <c r="J37" s="4">
        <v>4600000</v>
      </c>
      <c r="K37" s="4">
        <v>50000</v>
      </c>
      <c r="L37" s="4">
        <v>40000</v>
      </c>
      <c r="M37" s="4">
        <v>0</v>
      </c>
      <c r="N37" s="4">
        <v>0</v>
      </c>
      <c r="O37" s="4">
        <v>100000</v>
      </c>
      <c r="P37" s="4">
        <v>100000</v>
      </c>
      <c r="Q37" s="4">
        <v>9330000</v>
      </c>
      <c r="R37" s="109">
        <v>9720000</v>
      </c>
    </row>
    <row r="38" spans="2:18">
      <c r="B38" s="804"/>
      <c r="C38" s="166"/>
      <c r="D38" s="166"/>
      <c r="E38" s="2">
        <v>424</v>
      </c>
      <c r="F38" s="1" t="s">
        <v>403</v>
      </c>
      <c r="G38" s="4">
        <v>3812000</v>
      </c>
      <c r="H38" s="4">
        <v>4752000</v>
      </c>
      <c r="I38" s="4">
        <v>3800000</v>
      </c>
      <c r="J38" s="4">
        <v>3800000</v>
      </c>
      <c r="K38" s="4">
        <v>0</v>
      </c>
      <c r="L38" s="4">
        <v>0</v>
      </c>
      <c r="M38" s="4">
        <v>0</v>
      </c>
      <c r="N38" s="4">
        <v>0</v>
      </c>
      <c r="O38" s="4">
        <v>200000</v>
      </c>
      <c r="P38" s="4">
        <v>200000</v>
      </c>
      <c r="Q38" s="4">
        <v>7812000</v>
      </c>
      <c r="R38" s="109">
        <v>8752000</v>
      </c>
    </row>
    <row r="39" spans="2:18">
      <c r="B39" s="804"/>
      <c r="C39" s="166"/>
      <c r="D39" s="166"/>
      <c r="E39" s="2">
        <v>425</v>
      </c>
      <c r="F39" s="1" t="s">
        <v>404</v>
      </c>
      <c r="G39" s="4">
        <v>104365000</v>
      </c>
      <c r="H39" s="4">
        <v>91311000</v>
      </c>
      <c r="I39" s="4">
        <v>67150000</v>
      </c>
      <c r="J39" s="4">
        <v>61910000</v>
      </c>
      <c r="K39" s="4">
        <v>1200000</v>
      </c>
      <c r="L39" s="4">
        <v>1240000</v>
      </c>
      <c r="M39" s="4">
        <v>0</v>
      </c>
      <c r="N39" s="4">
        <v>0</v>
      </c>
      <c r="O39" s="4">
        <v>63300000</v>
      </c>
      <c r="P39" s="4">
        <v>63533000</v>
      </c>
      <c r="Q39" s="4">
        <v>236015000</v>
      </c>
      <c r="R39" s="109">
        <v>217994000</v>
      </c>
    </row>
    <row r="40" spans="2:18">
      <c r="B40" s="804"/>
      <c r="C40" s="166"/>
      <c r="D40" s="166"/>
      <c r="E40" s="2">
        <v>426</v>
      </c>
      <c r="F40" s="1" t="s">
        <v>405</v>
      </c>
      <c r="G40" s="4">
        <v>28060000</v>
      </c>
      <c r="H40" s="4">
        <v>31960000</v>
      </c>
      <c r="I40" s="4">
        <v>9150000</v>
      </c>
      <c r="J40" s="4">
        <v>10690000</v>
      </c>
      <c r="K40" s="4">
        <v>577000</v>
      </c>
      <c r="L40" s="4">
        <v>557000</v>
      </c>
      <c r="M40" s="4">
        <v>0</v>
      </c>
      <c r="N40" s="4">
        <v>0</v>
      </c>
      <c r="O40" s="4">
        <v>790000</v>
      </c>
      <c r="P40" s="4">
        <v>15380000</v>
      </c>
      <c r="Q40" s="4">
        <v>38577000</v>
      </c>
      <c r="R40" s="109">
        <v>58587000</v>
      </c>
    </row>
    <row r="41" spans="2:18">
      <c r="B41" s="804"/>
      <c r="C41" s="162"/>
      <c r="D41" s="162">
        <v>45</v>
      </c>
      <c r="E41" s="99"/>
      <c r="F41" s="99" t="s">
        <v>395</v>
      </c>
      <c r="G41" s="103">
        <f>SUM(G42)</f>
        <v>4290000</v>
      </c>
      <c r="H41" s="103">
        <f>SUM(H42)</f>
        <v>4290000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SUM(Q42)</f>
        <v>4290000</v>
      </c>
      <c r="R41" s="108">
        <f>SUM(R42)</f>
        <v>4290000</v>
      </c>
    </row>
    <row r="42" spans="2:18" ht="30">
      <c r="B42" s="804"/>
      <c r="C42" s="166"/>
      <c r="D42" s="166"/>
      <c r="E42" s="2">
        <v>451</v>
      </c>
      <c r="F42" s="14" t="s">
        <v>410</v>
      </c>
      <c r="G42" s="4">
        <v>4290000</v>
      </c>
      <c r="H42" s="4">
        <v>4290000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4290000</v>
      </c>
      <c r="R42" s="109">
        <v>4290000</v>
      </c>
    </row>
    <row r="43" spans="2:18">
      <c r="B43" s="804"/>
      <c r="C43" s="162"/>
      <c r="D43" s="162">
        <v>46</v>
      </c>
      <c r="E43" s="99"/>
      <c r="F43" s="99" t="s">
        <v>396</v>
      </c>
      <c r="G43" s="103">
        <f>SUM(G44:G46)</f>
        <v>24375000</v>
      </c>
      <c r="H43" s="103">
        <f>SUM(H44:H46)</f>
        <v>24119000</v>
      </c>
      <c r="I43" s="103">
        <f>SUM(I44:I46)</f>
        <v>1000000</v>
      </c>
      <c r="J43" s="103">
        <f>SUM(J44:J46)</f>
        <v>3700000</v>
      </c>
      <c r="K43" s="103">
        <v>0</v>
      </c>
      <c r="L43" s="103">
        <v>0</v>
      </c>
      <c r="M43" s="103">
        <v>0</v>
      </c>
      <c r="N43" s="103">
        <v>0</v>
      </c>
      <c r="O43" s="103">
        <f>SUM(O44:O46)</f>
        <v>1500000</v>
      </c>
      <c r="P43" s="103">
        <f>SUM(P44:P46)</f>
        <v>2324000</v>
      </c>
      <c r="Q43" s="103">
        <f>SUM(Q44:Q46)</f>
        <v>26875000</v>
      </c>
      <c r="R43" s="108">
        <f>SUM(R44:R46)</f>
        <v>30143000</v>
      </c>
    </row>
    <row r="44" spans="2:18">
      <c r="B44" s="804"/>
      <c r="C44" s="166"/>
      <c r="D44" s="166"/>
      <c r="E44" s="2">
        <v>462</v>
      </c>
      <c r="F44" s="1" t="s">
        <v>414</v>
      </c>
      <c r="G44" s="4">
        <v>9000000</v>
      </c>
      <c r="H44" s="4">
        <v>9000000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9000000</v>
      </c>
      <c r="R44" s="109">
        <v>9000000</v>
      </c>
    </row>
    <row r="45" spans="2:18">
      <c r="B45" s="804"/>
      <c r="C45" s="166"/>
      <c r="D45" s="166"/>
      <c r="E45" s="2">
        <v>464</v>
      </c>
      <c r="F45" s="1" t="s">
        <v>423</v>
      </c>
      <c r="G45" s="4">
        <v>15375000</v>
      </c>
      <c r="H45" s="4">
        <v>15119000</v>
      </c>
      <c r="I45" s="4">
        <v>1000000</v>
      </c>
      <c r="J45" s="4">
        <v>1000000</v>
      </c>
      <c r="K45" s="4">
        <v>0</v>
      </c>
      <c r="L45" s="4">
        <v>0</v>
      </c>
      <c r="M45" s="4">
        <v>0</v>
      </c>
      <c r="N45" s="4">
        <v>0</v>
      </c>
      <c r="O45" s="4">
        <v>1500000</v>
      </c>
      <c r="P45" s="4">
        <v>2324000</v>
      </c>
      <c r="Q45" s="4">
        <v>17875000</v>
      </c>
      <c r="R45" s="109">
        <v>18443000</v>
      </c>
    </row>
    <row r="46" spans="2:18">
      <c r="B46" s="804"/>
      <c r="C46" s="166"/>
      <c r="D46" s="166"/>
      <c r="E46" s="2">
        <v>465</v>
      </c>
      <c r="F46" s="1" t="s">
        <v>424</v>
      </c>
      <c r="G46" s="4">
        <v>0</v>
      </c>
      <c r="H46" s="4">
        <v>0</v>
      </c>
      <c r="I46" s="4">
        <v>0</v>
      </c>
      <c r="J46" s="4">
        <v>2700000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109">
        <v>2700000</v>
      </c>
    </row>
    <row r="47" spans="2:18">
      <c r="B47" s="804"/>
      <c r="C47" s="162"/>
      <c r="D47" s="162">
        <v>48</v>
      </c>
      <c r="E47" s="99"/>
      <c r="F47" s="99" t="s">
        <v>430</v>
      </c>
      <c r="G47" s="103">
        <f>SUM(G48:G53)</f>
        <v>14698000</v>
      </c>
      <c r="H47" s="103">
        <f>SUM(H48:H53)</f>
        <v>21858000</v>
      </c>
      <c r="I47" s="103">
        <f>SUM(I48:I53)</f>
        <v>106800000</v>
      </c>
      <c r="J47" s="103">
        <f>SUM(J48:J53)</f>
        <v>106800000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SUM(Q48:Q53)</f>
        <v>121498000</v>
      </c>
      <c r="R47" s="108">
        <f>SUM(R48:R53)</f>
        <v>128658000</v>
      </c>
    </row>
    <row r="48" spans="2:18">
      <c r="B48" s="804"/>
      <c r="C48" s="166"/>
      <c r="D48" s="166"/>
      <c r="E48" s="2">
        <v>480</v>
      </c>
      <c r="F48" s="1" t="s">
        <v>431</v>
      </c>
      <c r="G48" s="4">
        <v>4410000</v>
      </c>
      <c r="H48" s="4">
        <v>5380000</v>
      </c>
      <c r="I48" s="4">
        <v>92400000</v>
      </c>
      <c r="J48" s="4">
        <v>92400000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96810000</v>
      </c>
      <c r="R48" s="109">
        <v>97780000</v>
      </c>
    </row>
    <row r="49" spans="2:18">
      <c r="B49" s="804"/>
      <c r="C49" s="166"/>
      <c r="D49" s="166"/>
      <c r="E49" s="2">
        <v>481</v>
      </c>
      <c r="F49" s="1" t="s">
        <v>432</v>
      </c>
      <c r="G49" s="4">
        <v>1000000</v>
      </c>
      <c r="H49" s="4">
        <v>1000000</v>
      </c>
      <c r="I49" s="4">
        <v>6500000</v>
      </c>
      <c r="J49" s="4">
        <v>6500000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7500000</v>
      </c>
      <c r="R49" s="109">
        <v>7500000</v>
      </c>
    </row>
    <row r="50" spans="2:18">
      <c r="B50" s="804"/>
      <c r="C50" s="166"/>
      <c r="D50" s="166"/>
      <c r="E50" s="2">
        <v>482</v>
      </c>
      <c r="F50" s="1" t="s">
        <v>433</v>
      </c>
      <c r="G50" s="4">
        <v>500000</v>
      </c>
      <c r="H50" s="4">
        <v>3000000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500000</v>
      </c>
      <c r="R50" s="109">
        <v>3000000</v>
      </c>
    </row>
    <row r="51" spans="2:18">
      <c r="B51" s="804"/>
      <c r="C51" s="166"/>
      <c r="D51" s="166"/>
      <c r="E51" s="2">
        <v>483</v>
      </c>
      <c r="F51" s="1" t="s">
        <v>434</v>
      </c>
      <c r="G51" s="4">
        <v>65000</v>
      </c>
      <c r="H51" s="4">
        <v>3065000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65000</v>
      </c>
      <c r="R51" s="109">
        <v>3065000</v>
      </c>
    </row>
    <row r="52" spans="2:18">
      <c r="B52" s="804"/>
      <c r="C52" s="166"/>
      <c r="D52" s="166"/>
      <c r="E52" s="2">
        <v>485</v>
      </c>
      <c r="F52" s="1" t="s">
        <v>436</v>
      </c>
      <c r="G52" s="4">
        <v>7723000</v>
      </c>
      <c r="H52" s="4">
        <v>7213000</v>
      </c>
      <c r="I52" s="4">
        <v>6400000</v>
      </c>
      <c r="J52" s="4">
        <v>6400000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14123000</v>
      </c>
      <c r="R52" s="109">
        <v>13613000</v>
      </c>
    </row>
    <row r="53" spans="2:18">
      <c r="B53" s="804"/>
      <c r="C53" s="166"/>
      <c r="D53" s="166"/>
      <c r="E53" s="2">
        <v>486</v>
      </c>
      <c r="F53" s="1" t="s">
        <v>437</v>
      </c>
      <c r="G53" s="4">
        <v>1000000</v>
      </c>
      <c r="H53" s="4">
        <v>2200000</v>
      </c>
      <c r="I53" s="4">
        <v>1500000</v>
      </c>
      <c r="J53" s="4">
        <v>1500000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2500000</v>
      </c>
      <c r="R53" s="109">
        <v>3700000</v>
      </c>
    </row>
    <row r="54" spans="2:18">
      <c r="B54" s="804"/>
      <c r="C54" s="162"/>
      <c r="D54" s="162">
        <v>49</v>
      </c>
      <c r="E54" s="99"/>
      <c r="F54" s="99" t="s">
        <v>440</v>
      </c>
      <c r="G54" s="103">
        <f>SUM(G55)</f>
        <v>32650000</v>
      </c>
      <c r="H54" s="103">
        <f>SUM(H55)</f>
        <v>32650000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SUM(Q55)</f>
        <v>32650000</v>
      </c>
      <c r="R54" s="108">
        <f>SUM(R55)</f>
        <v>32650000</v>
      </c>
    </row>
    <row r="55" spans="2:18" ht="30.75" thickBot="1">
      <c r="B55" s="804"/>
      <c r="C55" s="167"/>
      <c r="D55" s="167"/>
      <c r="E55" s="106">
        <v>491</v>
      </c>
      <c r="F55" s="231" t="s">
        <v>441</v>
      </c>
      <c r="G55" s="110">
        <v>32650000</v>
      </c>
      <c r="H55" s="110">
        <v>32650000</v>
      </c>
      <c r="I55" s="110">
        <v>0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0</v>
      </c>
      <c r="P55" s="110">
        <v>0</v>
      </c>
      <c r="Q55" s="110">
        <v>32650000</v>
      </c>
      <c r="R55" s="111">
        <v>32650000</v>
      </c>
    </row>
    <row r="56" spans="2:18">
      <c r="B56" s="804"/>
      <c r="C56" s="169">
        <v>1</v>
      </c>
      <c r="D56" s="169"/>
      <c r="E56" s="171"/>
      <c r="F56" s="170" t="s">
        <v>820</v>
      </c>
      <c r="G56" s="172">
        <f>SUM(G57+G77+G94+G109+G119+G130+G140+G145)</f>
        <v>190813000</v>
      </c>
      <c r="H56" s="172">
        <f>SUM(H57+H77+H94+H109+H119+H130+H140+H145)</f>
        <v>193657000</v>
      </c>
      <c r="I56" s="172">
        <f>SUM(I57+I77+I94+I109+I119+I130+I140+I145)</f>
        <v>167175000</v>
      </c>
      <c r="J56" s="172">
        <f>SUM(J57+J77+J94+J109+J119+J130+J140+J145)</f>
        <v>167576000</v>
      </c>
      <c r="K56" s="172"/>
      <c r="L56" s="172"/>
      <c r="M56" s="172"/>
      <c r="N56" s="172"/>
      <c r="O56" s="172">
        <f>SUM(O57+O77+O94+O109+O119+O130+O140+O145)</f>
        <v>44720000</v>
      </c>
      <c r="P56" s="172">
        <f>SUM(P57+P77+P94+P109+P119+P130+P140+P145)</f>
        <v>45544000</v>
      </c>
      <c r="Q56" s="172">
        <f>SUM(Q57+Q77+Q94+Q109+Q119+Q130+Q140+Q145)</f>
        <v>402708000</v>
      </c>
      <c r="R56" s="172">
        <f>SUM(R57+R77+R94+R109+R119+R130+R140+R145)</f>
        <v>406777000</v>
      </c>
    </row>
    <row r="57" spans="2:18">
      <c r="B57" s="804"/>
      <c r="C57" s="208"/>
      <c r="D57" s="150">
        <v>10</v>
      </c>
      <c r="E57" s="33"/>
      <c r="F57" s="36" t="s">
        <v>820</v>
      </c>
      <c r="G57" s="34">
        <f>SUM(G58+G61+G68+G71)</f>
        <v>103428000</v>
      </c>
      <c r="H57" s="34">
        <f>SUM(H58+H61+H68+H71)</f>
        <v>105600000</v>
      </c>
      <c r="I57" s="34">
        <f>SUM(I58+I61+I68+I71)</f>
        <v>7100000</v>
      </c>
      <c r="J57" s="34">
        <f>SUM(J58+J61+J68+J71)</f>
        <v>7101000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f>SUM(Q58+Q61+Q68+Q71)</f>
        <v>110528000</v>
      </c>
      <c r="R57" s="34">
        <f>SUM(R58+R61+R68+R71)</f>
        <v>112701000</v>
      </c>
    </row>
    <row r="58" spans="2:18">
      <c r="B58" s="804"/>
      <c r="C58" s="162"/>
      <c r="D58" s="162">
        <v>40</v>
      </c>
      <c r="E58" s="99"/>
      <c r="F58" s="99" t="s">
        <v>391</v>
      </c>
      <c r="G58" s="103">
        <f>SUM(G59:G60)</f>
        <v>51905000</v>
      </c>
      <c r="H58" s="103">
        <f>SUM(H59:H60)</f>
        <v>45877000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f>SUM(Q59:Q60)</f>
        <v>51905000</v>
      </c>
      <c r="R58" s="103">
        <f>SUM(R59:R60)</f>
        <v>45877000</v>
      </c>
    </row>
    <row r="59" spans="2:18">
      <c r="B59" s="804"/>
      <c r="C59" s="166"/>
      <c r="D59" s="166"/>
      <c r="E59" s="2">
        <v>401</v>
      </c>
      <c r="F59" s="1" t="s">
        <v>399</v>
      </c>
      <c r="G59" s="4">
        <v>37893000</v>
      </c>
      <c r="H59" s="4">
        <v>33480000</v>
      </c>
      <c r="I59" s="4"/>
      <c r="J59" s="4"/>
      <c r="K59" s="4"/>
      <c r="L59" s="4"/>
      <c r="M59" s="4"/>
      <c r="N59" s="4"/>
      <c r="O59" s="4"/>
      <c r="P59" s="4"/>
      <c r="Q59" s="4">
        <v>37893000</v>
      </c>
      <c r="R59" s="4">
        <v>33480000</v>
      </c>
    </row>
    <row r="60" spans="2:18">
      <c r="B60" s="804"/>
      <c r="C60" s="166"/>
      <c r="D60" s="166"/>
      <c r="E60" s="2">
        <v>402</v>
      </c>
      <c r="F60" s="1" t="s">
        <v>361</v>
      </c>
      <c r="G60" s="4">
        <v>14012000</v>
      </c>
      <c r="H60" s="4">
        <v>12397000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14012000</v>
      </c>
      <c r="R60" s="4">
        <v>12397000</v>
      </c>
    </row>
    <row r="61" spans="2:18">
      <c r="B61" s="804"/>
      <c r="C61" s="162"/>
      <c r="D61" s="162">
        <v>42</v>
      </c>
      <c r="E61" s="99"/>
      <c r="F61" s="99" t="s">
        <v>394</v>
      </c>
      <c r="G61" s="103">
        <f>SUM(G62:G67)</f>
        <v>44425000</v>
      </c>
      <c r="H61" s="103">
        <f>SUM(H62:H67)</f>
        <v>47425000</v>
      </c>
      <c r="I61" s="103">
        <f>SUM(I62:I67)</f>
        <v>7100000</v>
      </c>
      <c r="J61" s="103">
        <f>SUM(J62:J67)</f>
        <v>6838000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SUM(Q62:Q67)</f>
        <v>51525000</v>
      </c>
      <c r="R61" s="103">
        <f>SUM(R62:R67)</f>
        <v>54263000</v>
      </c>
    </row>
    <row r="62" spans="2:18">
      <c r="B62" s="804"/>
      <c r="C62" s="166"/>
      <c r="D62" s="166"/>
      <c r="E62" s="2">
        <v>420</v>
      </c>
      <c r="F62" s="1" t="s">
        <v>400</v>
      </c>
      <c r="G62" s="4">
        <v>3768000</v>
      </c>
      <c r="H62" s="4">
        <v>4768000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3768000</v>
      </c>
      <c r="R62" s="4">
        <v>4768000</v>
      </c>
    </row>
    <row r="63" spans="2:18" ht="30">
      <c r="B63" s="804"/>
      <c r="C63" s="166"/>
      <c r="D63" s="166"/>
      <c r="E63" s="2">
        <v>421</v>
      </c>
      <c r="F63" s="14" t="s">
        <v>401</v>
      </c>
      <c r="G63" s="4">
        <v>15500000</v>
      </c>
      <c r="H63" s="4">
        <v>15500000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15500000</v>
      </c>
      <c r="R63" s="4">
        <v>15500000</v>
      </c>
    </row>
    <row r="64" spans="2:18">
      <c r="B64" s="804"/>
      <c r="C64" s="166"/>
      <c r="D64" s="166"/>
      <c r="E64" s="2">
        <v>423</v>
      </c>
      <c r="F64" s="1" t="s">
        <v>402</v>
      </c>
      <c r="G64" s="4">
        <v>1770000</v>
      </c>
      <c r="H64" s="4">
        <v>1770000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1770000</v>
      </c>
      <c r="R64" s="4">
        <v>1770000</v>
      </c>
    </row>
    <row r="65" spans="2:18">
      <c r="B65" s="804"/>
      <c r="C65" s="166"/>
      <c r="D65" s="166"/>
      <c r="E65" s="2">
        <v>424</v>
      </c>
      <c r="F65" s="1" t="s">
        <v>403</v>
      </c>
      <c r="G65" s="4">
        <v>1887000</v>
      </c>
      <c r="H65" s="4">
        <v>1887000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1887000</v>
      </c>
      <c r="R65" s="4">
        <v>1887000</v>
      </c>
    </row>
    <row r="66" spans="2:18">
      <c r="B66" s="804"/>
      <c r="C66" s="166"/>
      <c r="D66" s="166"/>
      <c r="E66" s="2">
        <v>425</v>
      </c>
      <c r="F66" s="1" t="s">
        <v>404</v>
      </c>
      <c r="G66" s="4">
        <v>6500000</v>
      </c>
      <c r="H66" s="4">
        <v>6500000</v>
      </c>
      <c r="I66" s="4">
        <v>7100000</v>
      </c>
      <c r="J66" s="4">
        <v>6838000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13600000</v>
      </c>
      <c r="R66" s="4">
        <v>13338000</v>
      </c>
    </row>
    <row r="67" spans="2:18">
      <c r="B67" s="804"/>
      <c r="C67" s="166"/>
      <c r="D67" s="166"/>
      <c r="E67" s="2">
        <v>426</v>
      </c>
      <c r="F67" s="1" t="s">
        <v>405</v>
      </c>
      <c r="G67" s="4">
        <v>15000000</v>
      </c>
      <c r="H67" s="4">
        <v>17000000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15000000</v>
      </c>
      <c r="R67" s="4">
        <v>17000000</v>
      </c>
    </row>
    <row r="68" spans="2:18">
      <c r="B68" s="804"/>
      <c r="C68" s="162"/>
      <c r="D68" s="162">
        <v>46</v>
      </c>
      <c r="E68" s="99"/>
      <c r="F68" s="99" t="s">
        <v>396</v>
      </c>
      <c r="G68" s="103">
        <f>SUM(G69:G70)</f>
        <v>1365000</v>
      </c>
      <c r="H68" s="103">
        <f>SUM(H69:H70)</f>
        <v>1365000</v>
      </c>
      <c r="I68" s="103">
        <v>0</v>
      </c>
      <c r="J68" s="103">
        <f>SUM(J69:J70)</f>
        <v>263000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f>SUM(Q69:Q70)</f>
        <v>1365000</v>
      </c>
      <c r="R68" s="103">
        <f>SUM(R69:R70)</f>
        <v>1628000</v>
      </c>
    </row>
    <row r="69" spans="2:18">
      <c r="B69" s="804"/>
      <c r="C69" s="166"/>
      <c r="D69" s="166"/>
      <c r="E69" s="2">
        <v>464</v>
      </c>
      <c r="F69" s="1" t="s">
        <v>423</v>
      </c>
      <c r="G69" s="4">
        <v>1365000</v>
      </c>
      <c r="H69" s="4">
        <v>1365000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1365000</v>
      </c>
      <c r="R69" s="4">
        <v>1365000</v>
      </c>
    </row>
    <row r="70" spans="2:18">
      <c r="B70" s="804"/>
      <c r="C70" s="166"/>
      <c r="D70" s="166"/>
      <c r="E70" s="2">
        <v>465</v>
      </c>
      <c r="F70" s="1" t="s">
        <v>424</v>
      </c>
      <c r="G70" s="4">
        <v>0</v>
      </c>
      <c r="H70" s="4">
        <v>0</v>
      </c>
      <c r="I70" s="4">
        <v>0</v>
      </c>
      <c r="J70" s="4">
        <v>263000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263000</v>
      </c>
    </row>
    <row r="71" spans="2:18" ht="15" customHeight="1">
      <c r="B71" s="804"/>
      <c r="C71" s="162"/>
      <c r="D71" s="162">
        <v>48</v>
      </c>
      <c r="E71" s="99"/>
      <c r="F71" s="99" t="s">
        <v>430</v>
      </c>
      <c r="G71" s="103">
        <f>SUM(G72:G76)</f>
        <v>5733000</v>
      </c>
      <c r="H71" s="103">
        <f>SUM(H72:H76)</f>
        <v>10933000</v>
      </c>
      <c r="I71" s="103">
        <v>0</v>
      </c>
      <c r="J71" s="103">
        <v>0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  <c r="P71" s="103">
        <v>0</v>
      </c>
      <c r="Q71" s="103">
        <f>SUM(Q72:Q76)</f>
        <v>5733000</v>
      </c>
      <c r="R71" s="103">
        <f>SUM(R72:R76)</f>
        <v>10933000</v>
      </c>
    </row>
    <row r="72" spans="2:18">
      <c r="B72" s="804"/>
      <c r="C72" s="166"/>
      <c r="D72" s="166"/>
      <c r="E72" s="2">
        <v>480</v>
      </c>
      <c r="F72" s="1" t="s">
        <v>431</v>
      </c>
      <c r="G72" s="4">
        <v>500000</v>
      </c>
      <c r="H72" s="4">
        <v>1500000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500000</v>
      </c>
      <c r="R72" s="4">
        <v>1500000</v>
      </c>
    </row>
    <row r="73" spans="2:18">
      <c r="B73" s="804"/>
      <c r="C73" s="166"/>
      <c r="D73" s="166"/>
      <c r="E73" s="2">
        <v>481</v>
      </c>
      <c r="F73" s="1" t="s">
        <v>432</v>
      </c>
      <c r="G73" s="4">
        <v>1000000</v>
      </c>
      <c r="H73" s="4">
        <v>1000000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1000000</v>
      </c>
      <c r="R73" s="4">
        <v>1000000</v>
      </c>
    </row>
    <row r="74" spans="2:18">
      <c r="B74" s="804"/>
      <c r="C74" s="166"/>
      <c r="D74" s="166"/>
      <c r="E74" s="2">
        <v>483</v>
      </c>
      <c r="F74" s="1" t="s">
        <v>434</v>
      </c>
      <c r="G74" s="4">
        <v>0</v>
      </c>
      <c r="H74" s="4">
        <v>3000000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3000000</v>
      </c>
    </row>
    <row r="75" spans="2:18">
      <c r="B75" s="804"/>
      <c r="C75" s="166"/>
      <c r="D75" s="166"/>
      <c r="E75" s="2">
        <v>485</v>
      </c>
      <c r="F75" s="1" t="s">
        <v>436</v>
      </c>
      <c r="G75" s="4">
        <v>4233000</v>
      </c>
      <c r="H75" s="4">
        <v>4233000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4233000</v>
      </c>
      <c r="R75" s="4">
        <v>4233000</v>
      </c>
    </row>
    <row r="76" spans="2:18">
      <c r="B76" s="804"/>
      <c r="C76" s="304"/>
      <c r="D76" s="599"/>
      <c r="E76" s="58">
        <v>486</v>
      </c>
      <c r="F76" s="68" t="s">
        <v>437</v>
      </c>
      <c r="G76" s="60">
        <v>0</v>
      </c>
      <c r="H76" s="60">
        <v>1200000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1200000</v>
      </c>
    </row>
    <row r="77" spans="2:18">
      <c r="B77" s="804"/>
      <c r="C77" s="150"/>
      <c r="D77" s="150">
        <v>11</v>
      </c>
      <c r="E77" s="33"/>
      <c r="F77" s="33" t="s">
        <v>1139</v>
      </c>
      <c r="G77" s="34">
        <f>SUM(G78+G81+G88+G91)</f>
        <v>14597000</v>
      </c>
      <c r="H77" s="34">
        <f>SUM(H78+H81+H88+H91)</f>
        <v>14621000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f>SUM(O78+O81+O88+O91)</f>
        <v>44720000</v>
      </c>
      <c r="P77" s="34">
        <f>SUM(P78+P81+P88+P91)</f>
        <v>44720000</v>
      </c>
      <c r="Q77" s="34">
        <f>SUM(Q78+Q81+Q88+Q91)</f>
        <v>59317000</v>
      </c>
      <c r="R77" s="34">
        <f>SUM(R78+R81+R88+R91)</f>
        <v>59341000</v>
      </c>
    </row>
    <row r="78" spans="2:18">
      <c r="B78" s="804"/>
      <c r="C78" s="162"/>
      <c r="D78" s="162">
        <v>40</v>
      </c>
      <c r="E78" s="99"/>
      <c r="F78" s="99" t="s">
        <v>391</v>
      </c>
      <c r="G78" s="103">
        <f>SUM(G79:G80)</f>
        <v>10552000</v>
      </c>
      <c r="H78" s="103">
        <f>SUM(H79:H80)</f>
        <v>10576000</v>
      </c>
      <c r="I78" s="103">
        <v>0</v>
      </c>
      <c r="J78" s="103">
        <v>0</v>
      </c>
      <c r="K78" s="103">
        <v>0</v>
      </c>
      <c r="L78" s="103">
        <v>0</v>
      </c>
      <c r="M78" s="103">
        <v>0</v>
      </c>
      <c r="N78" s="103">
        <v>0</v>
      </c>
      <c r="O78" s="103">
        <v>0</v>
      </c>
      <c r="P78" s="103">
        <v>0</v>
      </c>
      <c r="Q78" s="103">
        <f>SUM(Q79:Q80)</f>
        <v>10552000</v>
      </c>
      <c r="R78" s="103">
        <f>SUM(R79:R80)</f>
        <v>10576000</v>
      </c>
    </row>
    <row r="79" spans="2:18">
      <c r="B79" s="804"/>
      <c r="C79" s="166"/>
      <c r="D79" s="166"/>
      <c r="E79" s="2">
        <v>401</v>
      </c>
      <c r="F79" s="1" t="s">
        <v>399</v>
      </c>
      <c r="G79" s="4">
        <v>7703000</v>
      </c>
      <c r="H79" s="4">
        <v>7752000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7703000</v>
      </c>
      <c r="R79" s="4">
        <v>7752000</v>
      </c>
    </row>
    <row r="80" spans="2:18">
      <c r="B80" s="804"/>
      <c r="C80" s="166"/>
      <c r="D80" s="166"/>
      <c r="E80" s="2">
        <v>402</v>
      </c>
      <c r="F80" s="1" t="s">
        <v>361</v>
      </c>
      <c r="G80" s="4">
        <v>2849000</v>
      </c>
      <c r="H80" s="4">
        <v>2824000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2849000</v>
      </c>
      <c r="R80" s="4">
        <v>2824000</v>
      </c>
    </row>
    <row r="81" spans="2:18">
      <c r="B81" s="804"/>
      <c r="C81" s="162"/>
      <c r="D81" s="162">
        <v>42</v>
      </c>
      <c r="E81" s="99"/>
      <c r="F81" s="99" t="s">
        <v>394</v>
      </c>
      <c r="G81" s="103">
        <f>SUM(G82:G87)</f>
        <v>1030000</v>
      </c>
      <c r="H81" s="103">
        <f>SUM(H82:H87)</f>
        <v>1030000</v>
      </c>
      <c r="I81" s="103">
        <v>0</v>
      </c>
      <c r="J81" s="103">
        <v>0</v>
      </c>
      <c r="K81" s="103">
        <v>0</v>
      </c>
      <c r="L81" s="103">
        <v>0</v>
      </c>
      <c r="M81" s="103">
        <v>0</v>
      </c>
      <c r="N81" s="103">
        <v>0</v>
      </c>
      <c r="O81" s="103">
        <f>SUM(O82:O87)</f>
        <v>44720000</v>
      </c>
      <c r="P81" s="103">
        <f>SUM(P82:P87)</f>
        <v>44720000</v>
      </c>
      <c r="Q81" s="103">
        <f>SUM(Q82:Q87)</f>
        <v>45750000</v>
      </c>
      <c r="R81" s="103">
        <f>SUM(R82:R87)</f>
        <v>45750000</v>
      </c>
    </row>
    <row r="82" spans="2:18">
      <c r="B82" s="804"/>
      <c r="C82" s="166"/>
      <c r="D82" s="166"/>
      <c r="E82" s="2">
        <v>420</v>
      </c>
      <c r="F82" s="1" t="s">
        <v>400</v>
      </c>
      <c r="G82" s="4">
        <v>150000</v>
      </c>
      <c r="H82" s="4">
        <v>150000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150000</v>
      </c>
      <c r="R82" s="4">
        <v>150000</v>
      </c>
    </row>
    <row r="83" spans="2:18" ht="30">
      <c r="B83" s="804"/>
      <c r="C83" s="166"/>
      <c r="D83" s="166"/>
      <c r="E83" s="2">
        <v>421</v>
      </c>
      <c r="F83" s="14" t="s">
        <v>401</v>
      </c>
      <c r="G83" s="4">
        <v>300000</v>
      </c>
      <c r="H83" s="4">
        <v>300000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300000</v>
      </c>
      <c r="R83" s="4">
        <v>300000</v>
      </c>
    </row>
    <row r="84" spans="2:18">
      <c r="B84" s="804"/>
      <c r="C84" s="166"/>
      <c r="D84" s="166"/>
      <c r="E84" s="2">
        <v>423</v>
      </c>
      <c r="F84" s="1" t="s">
        <v>402</v>
      </c>
      <c r="G84" s="4">
        <v>50000</v>
      </c>
      <c r="H84" s="4">
        <v>50000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50000</v>
      </c>
      <c r="R84" s="4">
        <v>50000</v>
      </c>
    </row>
    <row r="85" spans="2:18">
      <c r="B85" s="804"/>
      <c r="C85" s="166"/>
      <c r="D85" s="166"/>
      <c r="E85" s="2">
        <v>424</v>
      </c>
      <c r="F85" s="1" t="s">
        <v>403</v>
      </c>
      <c r="G85" s="4">
        <v>150000</v>
      </c>
      <c r="H85" s="4">
        <v>150000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150000</v>
      </c>
      <c r="R85" s="4">
        <v>150000</v>
      </c>
    </row>
    <row r="86" spans="2:18">
      <c r="B86" s="804"/>
      <c r="C86" s="166"/>
      <c r="D86" s="166"/>
      <c r="E86" s="2">
        <v>425</v>
      </c>
      <c r="F86" s="1" t="s">
        <v>404</v>
      </c>
      <c r="G86" s="4">
        <v>300000</v>
      </c>
      <c r="H86" s="4">
        <v>300000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44720000</v>
      </c>
      <c r="P86" s="4">
        <v>44720000</v>
      </c>
      <c r="Q86" s="4">
        <v>45020000</v>
      </c>
      <c r="R86" s="4">
        <v>45020000</v>
      </c>
    </row>
    <row r="87" spans="2:18">
      <c r="B87" s="804"/>
      <c r="C87" s="166"/>
      <c r="D87" s="166"/>
      <c r="E87" s="2">
        <v>426</v>
      </c>
      <c r="F87" s="1" t="s">
        <v>405</v>
      </c>
      <c r="G87" s="4">
        <v>80000</v>
      </c>
      <c r="H87" s="4">
        <v>80000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80000</v>
      </c>
      <c r="R87" s="4">
        <v>80000</v>
      </c>
    </row>
    <row r="88" spans="2:18">
      <c r="B88" s="804"/>
      <c r="C88" s="162"/>
      <c r="D88" s="162">
        <v>46</v>
      </c>
      <c r="E88" s="99"/>
      <c r="F88" s="99" t="s">
        <v>396</v>
      </c>
      <c r="G88" s="103">
        <f>SUM(G89:G90)</f>
        <v>2800000</v>
      </c>
      <c r="H88" s="103">
        <f>SUM(H89:H90)</f>
        <v>2800000</v>
      </c>
      <c r="I88" s="103">
        <v>0</v>
      </c>
      <c r="J88" s="103">
        <v>0</v>
      </c>
      <c r="K88" s="103">
        <v>0</v>
      </c>
      <c r="L88" s="103">
        <v>0</v>
      </c>
      <c r="M88" s="103">
        <v>0</v>
      </c>
      <c r="N88" s="103">
        <v>0</v>
      </c>
      <c r="O88" s="103">
        <v>0</v>
      </c>
      <c r="P88" s="103">
        <v>0</v>
      </c>
      <c r="Q88" s="103">
        <f>SUM(Q89:Q90)</f>
        <v>2800000</v>
      </c>
      <c r="R88" s="103">
        <f>SUM(R89:R90)</f>
        <v>2800000</v>
      </c>
    </row>
    <row r="89" spans="2:18">
      <c r="B89" s="804"/>
      <c r="C89" s="166"/>
      <c r="D89" s="166"/>
      <c r="E89" s="2">
        <v>462</v>
      </c>
      <c r="F89" s="1" t="s">
        <v>414</v>
      </c>
      <c r="G89" s="4">
        <v>2500000</v>
      </c>
      <c r="H89" s="4">
        <v>2500000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2500000</v>
      </c>
      <c r="R89" s="4">
        <v>2500000</v>
      </c>
    </row>
    <row r="90" spans="2:18">
      <c r="B90" s="804"/>
      <c r="C90" s="166"/>
      <c r="D90" s="166"/>
      <c r="E90" s="2">
        <v>464</v>
      </c>
      <c r="F90" s="1" t="s">
        <v>423</v>
      </c>
      <c r="G90" s="4">
        <v>300000</v>
      </c>
      <c r="H90" s="4">
        <v>300000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300000</v>
      </c>
      <c r="R90" s="4">
        <v>300000</v>
      </c>
    </row>
    <row r="91" spans="2:18">
      <c r="B91" s="804"/>
      <c r="C91" s="162"/>
      <c r="D91" s="162">
        <v>48</v>
      </c>
      <c r="E91" s="99"/>
      <c r="F91" s="99" t="s">
        <v>430</v>
      </c>
      <c r="G91" s="103">
        <f>SUM(G92:G93)</f>
        <v>215000</v>
      </c>
      <c r="H91" s="103">
        <f>SUM(H92:H93)</f>
        <v>215000</v>
      </c>
      <c r="I91" s="103">
        <v>0</v>
      </c>
      <c r="J91" s="103">
        <v>0</v>
      </c>
      <c r="K91" s="103">
        <v>0</v>
      </c>
      <c r="L91" s="103">
        <v>0</v>
      </c>
      <c r="M91" s="103">
        <v>0</v>
      </c>
      <c r="N91" s="103">
        <v>0</v>
      </c>
      <c r="O91" s="103">
        <v>0</v>
      </c>
      <c r="P91" s="103">
        <v>0</v>
      </c>
      <c r="Q91" s="103">
        <f t="shared" ref="Q91:R91" si="2">SUM(Q92:Q93)</f>
        <v>215000</v>
      </c>
      <c r="R91" s="103">
        <f t="shared" si="2"/>
        <v>215000</v>
      </c>
    </row>
    <row r="92" spans="2:18">
      <c r="B92" s="804"/>
      <c r="C92" s="166"/>
      <c r="D92" s="166"/>
      <c r="E92" s="2">
        <v>480</v>
      </c>
      <c r="F92" s="1" t="s">
        <v>431</v>
      </c>
      <c r="G92" s="4">
        <v>150000</v>
      </c>
      <c r="H92" s="4">
        <v>150000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150000</v>
      </c>
      <c r="R92" s="4">
        <v>150000</v>
      </c>
    </row>
    <row r="93" spans="2:18">
      <c r="B93" s="804"/>
      <c r="C93" s="166"/>
      <c r="D93" s="166"/>
      <c r="E93" s="2">
        <v>483</v>
      </c>
      <c r="F93" s="1" t="s">
        <v>434</v>
      </c>
      <c r="G93" s="4">
        <v>65000</v>
      </c>
      <c r="H93" s="4">
        <v>65000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65000</v>
      </c>
      <c r="R93" s="4">
        <v>65000</v>
      </c>
    </row>
    <row r="94" spans="2:18">
      <c r="B94" s="804"/>
      <c r="C94" s="150"/>
      <c r="D94" s="150">
        <v>13</v>
      </c>
      <c r="E94" s="33"/>
      <c r="F94" s="36" t="s">
        <v>1140</v>
      </c>
      <c r="G94" s="34">
        <v>0</v>
      </c>
      <c r="H94" s="34">
        <v>0</v>
      </c>
      <c r="I94" s="34">
        <f>SUM(I95+I98+I105)</f>
        <v>160075000</v>
      </c>
      <c r="J94" s="34">
        <f>SUM(J95+J98+J105)</f>
        <v>160475000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f>SUM(Q95+Q98+Q105)</f>
        <v>160075000</v>
      </c>
      <c r="R94" s="34">
        <f>SUM(R95+R98+R105)</f>
        <v>160475000</v>
      </c>
    </row>
    <row r="95" spans="2:18">
      <c r="B95" s="804"/>
      <c r="C95" s="162"/>
      <c r="D95" s="162">
        <v>40</v>
      </c>
      <c r="E95" s="99"/>
      <c r="F95" s="99" t="s">
        <v>391</v>
      </c>
      <c r="G95" s="103">
        <v>0</v>
      </c>
      <c r="H95" s="103">
        <v>0</v>
      </c>
      <c r="I95" s="103">
        <f>SUM(I96:I97)</f>
        <v>18757000</v>
      </c>
      <c r="J95" s="103">
        <f>SUM(J96:J97)</f>
        <v>19157000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103">
        <v>0</v>
      </c>
      <c r="Q95" s="103">
        <f>SUM(Q96:Q97)</f>
        <v>18757000</v>
      </c>
      <c r="R95" s="103">
        <f>SUM(R96:R97)</f>
        <v>19157000</v>
      </c>
    </row>
    <row r="96" spans="2:18">
      <c r="B96" s="804"/>
      <c r="C96" s="166"/>
      <c r="D96" s="166"/>
      <c r="E96" s="2">
        <v>401</v>
      </c>
      <c r="F96" s="1" t="s">
        <v>399</v>
      </c>
      <c r="G96" s="4">
        <v>0</v>
      </c>
      <c r="H96" s="4">
        <v>0</v>
      </c>
      <c r="I96" s="4">
        <v>12097000</v>
      </c>
      <c r="J96" s="4">
        <v>13992000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12097000</v>
      </c>
      <c r="R96" s="4">
        <v>13992000</v>
      </c>
    </row>
    <row r="97" spans="2:18">
      <c r="B97" s="804"/>
      <c r="C97" s="166"/>
      <c r="D97" s="166"/>
      <c r="E97" s="2">
        <v>402</v>
      </c>
      <c r="F97" s="1" t="s">
        <v>361</v>
      </c>
      <c r="G97" s="4">
        <v>0</v>
      </c>
      <c r="H97" s="4">
        <v>0</v>
      </c>
      <c r="I97" s="4">
        <v>6660000</v>
      </c>
      <c r="J97" s="4">
        <v>5165000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6660000</v>
      </c>
      <c r="R97" s="4">
        <v>5165000</v>
      </c>
    </row>
    <row r="98" spans="2:18">
      <c r="B98" s="804"/>
      <c r="C98" s="162"/>
      <c r="D98" s="162">
        <v>42</v>
      </c>
      <c r="E98" s="99"/>
      <c r="F98" s="99" t="s">
        <v>394</v>
      </c>
      <c r="G98" s="103">
        <v>0</v>
      </c>
      <c r="H98" s="103">
        <v>0</v>
      </c>
      <c r="I98" s="103">
        <f>SUM(I99:I104)</f>
        <v>37518000</v>
      </c>
      <c r="J98" s="103">
        <f>SUM(J99:J104)</f>
        <v>37518000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0</v>
      </c>
      <c r="Q98" s="103">
        <f>SUM(Q99:Q104)</f>
        <v>37518000</v>
      </c>
      <c r="R98" s="103">
        <f>SUM(R99:R104)</f>
        <v>37518000</v>
      </c>
    </row>
    <row r="99" spans="2:18">
      <c r="B99" s="804"/>
      <c r="C99" s="166"/>
      <c r="D99" s="166"/>
      <c r="E99" s="2">
        <v>420</v>
      </c>
      <c r="F99" s="1" t="s">
        <v>400</v>
      </c>
      <c r="G99" s="4">
        <v>0</v>
      </c>
      <c r="H99" s="4">
        <v>0</v>
      </c>
      <c r="I99" s="4">
        <v>3800000</v>
      </c>
      <c r="J99" s="4">
        <v>3800000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3800000</v>
      </c>
      <c r="R99" s="4">
        <v>3800000</v>
      </c>
    </row>
    <row r="100" spans="2:18" ht="30">
      <c r="B100" s="804"/>
      <c r="C100" s="166"/>
      <c r="D100" s="166"/>
      <c r="E100" s="2">
        <v>421</v>
      </c>
      <c r="F100" s="14" t="s">
        <v>401</v>
      </c>
      <c r="G100" s="4">
        <v>0</v>
      </c>
      <c r="H100" s="4">
        <v>0</v>
      </c>
      <c r="I100" s="4">
        <v>12718000</v>
      </c>
      <c r="J100" s="4">
        <v>12718000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12718000</v>
      </c>
      <c r="R100" s="4">
        <v>12718000</v>
      </c>
    </row>
    <row r="101" spans="2:18">
      <c r="B101" s="804"/>
      <c r="C101" s="166"/>
      <c r="D101" s="166"/>
      <c r="E101" s="2">
        <v>423</v>
      </c>
      <c r="F101" s="1" t="s">
        <v>402</v>
      </c>
      <c r="G101" s="4">
        <v>0</v>
      </c>
      <c r="H101" s="4">
        <v>0</v>
      </c>
      <c r="I101" s="4">
        <v>3300000</v>
      </c>
      <c r="J101" s="4">
        <v>3300000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3300000</v>
      </c>
      <c r="R101" s="4">
        <v>3300000</v>
      </c>
    </row>
    <row r="102" spans="2:18">
      <c r="B102" s="804"/>
      <c r="C102" s="166"/>
      <c r="D102" s="166"/>
      <c r="E102" s="2">
        <v>424</v>
      </c>
      <c r="F102" s="1" t="s">
        <v>403</v>
      </c>
      <c r="G102" s="4">
        <v>0</v>
      </c>
      <c r="H102" s="4">
        <v>0</v>
      </c>
      <c r="I102" s="4">
        <v>1500000</v>
      </c>
      <c r="J102" s="4">
        <v>1500000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1500000</v>
      </c>
      <c r="R102" s="4">
        <v>1500000</v>
      </c>
    </row>
    <row r="103" spans="2:18">
      <c r="B103" s="804"/>
      <c r="C103" s="166"/>
      <c r="D103" s="166"/>
      <c r="E103" s="2">
        <v>425</v>
      </c>
      <c r="F103" s="1" t="s">
        <v>404</v>
      </c>
      <c r="G103" s="4">
        <v>0</v>
      </c>
      <c r="H103" s="4">
        <v>0</v>
      </c>
      <c r="I103" s="4">
        <v>11850000</v>
      </c>
      <c r="J103" s="4">
        <v>11850000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11850000</v>
      </c>
      <c r="R103" s="4">
        <v>11850000</v>
      </c>
    </row>
    <row r="104" spans="2:18">
      <c r="B104" s="804"/>
      <c r="C104" s="166"/>
      <c r="D104" s="166"/>
      <c r="E104" s="2">
        <v>426</v>
      </c>
      <c r="F104" s="1" t="s">
        <v>405</v>
      </c>
      <c r="G104" s="4">
        <v>0</v>
      </c>
      <c r="H104" s="4">
        <v>0</v>
      </c>
      <c r="I104" s="4">
        <v>4350000</v>
      </c>
      <c r="J104" s="4">
        <v>4350000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4350000</v>
      </c>
      <c r="R104" s="4">
        <v>4350000</v>
      </c>
    </row>
    <row r="105" spans="2:18">
      <c r="B105" s="804"/>
      <c r="C105" s="162"/>
      <c r="D105" s="162">
        <v>48</v>
      </c>
      <c r="E105" s="99"/>
      <c r="F105" s="99" t="s">
        <v>430</v>
      </c>
      <c r="G105" s="103">
        <v>0</v>
      </c>
      <c r="H105" s="103">
        <v>0</v>
      </c>
      <c r="I105" s="103">
        <f>SUM(I106:I108)</f>
        <v>103800000</v>
      </c>
      <c r="J105" s="103">
        <f>SUM(J106:J108)</f>
        <v>103800000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0</v>
      </c>
      <c r="Q105" s="103">
        <f>SUM(Q106:Q108)</f>
        <v>103800000</v>
      </c>
      <c r="R105" s="103">
        <f>SUM(R106:R108)</f>
        <v>103800000</v>
      </c>
    </row>
    <row r="106" spans="2:18">
      <c r="B106" s="804"/>
      <c r="C106" s="166"/>
      <c r="D106" s="166"/>
      <c r="E106" s="2">
        <v>480</v>
      </c>
      <c r="F106" s="1" t="s">
        <v>431</v>
      </c>
      <c r="G106" s="4">
        <v>0</v>
      </c>
      <c r="H106" s="4">
        <v>0</v>
      </c>
      <c r="I106" s="4">
        <v>91900000</v>
      </c>
      <c r="J106" s="4">
        <v>91900000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91900000</v>
      </c>
      <c r="R106" s="4">
        <v>91900000</v>
      </c>
    </row>
    <row r="107" spans="2:18">
      <c r="B107" s="804"/>
      <c r="C107" s="166"/>
      <c r="D107" s="166"/>
      <c r="E107" s="2">
        <v>481</v>
      </c>
      <c r="F107" s="1" t="s">
        <v>432</v>
      </c>
      <c r="G107" s="4">
        <v>0</v>
      </c>
      <c r="H107" s="4">
        <v>0</v>
      </c>
      <c r="I107" s="4">
        <v>6000000</v>
      </c>
      <c r="J107" s="4">
        <v>6000000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6000000</v>
      </c>
      <c r="R107" s="4">
        <v>6000000</v>
      </c>
    </row>
    <row r="108" spans="2:18">
      <c r="B108" s="804"/>
      <c r="C108" s="166"/>
      <c r="D108" s="166"/>
      <c r="E108" s="2">
        <v>485</v>
      </c>
      <c r="F108" s="1" t="s">
        <v>436</v>
      </c>
      <c r="G108" s="4">
        <v>0</v>
      </c>
      <c r="H108" s="4">
        <v>0</v>
      </c>
      <c r="I108" s="4">
        <v>5900000</v>
      </c>
      <c r="J108" s="4">
        <v>5900000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5900000</v>
      </c>
      <c r="R108" s="4">
        <v>5900000</v>
      </c>
    </row>
    <row r="109" spans="2:18">
      <c r="B109" s="804"/>
      <c r="C109" s="150"/>
      <c r="D109" s="150">
        <v>14</v>
      </c>
      <c r="E109" s="33"/>
      <c r="F109" s="33" t="s">
        <v>1141</v>
      </c>
      <c r="G109" s="34">
        <f>SUM(G110+G113+G117)</f>
        <v>26526000</v>
      </c>
      <c r="H109" s="34">
        <f>SUM(H110+H113+H117)</f>
        <v>23098000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f>SUM(Q110+Q113+Q117)</f>
        <v>26526000</v>
      </c>
      <c r="R109" s="34">
        <f>SUM(R110+R113+R117)</f>
        <v>23098000</v>
      </c>
    </row>
    <row r="110" spans="2:18">
      <c r="B110" s="804"/>
      <c r="C110" s="162"/>
      <c r="D110" s="162">
        <v>40</v>
      </c>
      <c r="E110" s="99"/>
      <c r="F110" s="99" t="s">
        <v>391</v>
      </c>
      <c r="G110" s="103">
        <f>SUM(G111:G112)</f>
        <v>3806000</v>
      </c>
      <c r="H110" s="103">
        <f>SUM(H111:H112)</f>
        <v>3978000</v>
      </c>
      <c r="I110" s="103">
        <v>0</v>
      </c>
      <c r="J110" s="103">
        <v>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f>SUM(Q111:Q112)</f>
        <v>3806000</v>
      </c>
      <c r="R110" s="103">
        <f>SUM(R111:R112)</f>
        <v>3978000</v>
      </c>
    </row>
    <row r="111" spans="2:18">
      <c r="B111" s="804"/>
      <c r="C111" s="182"/>
      <c r="D111" s="182"/>
      <c r="E111" s="183">
        <v>401</v>
      </c>
      <c r="F111" s="184" t="s">
        <v>399</v>
      </c>
      <c r="G111" s="26">
        <v>2778000</v>
      </c>
      <c r="H111" s="26">
        <v>2902000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2778000</v>
      </c>
      <c r="R111" s="26">
        <v>2902000</v>
      </c>
    </row>
    <row r="112" spans="2:18">
      <c r="B112" s="804"/>
      <c r="C112" s="182"/>
      <c r="D112" s="182"/>
      <c r="E112" s="183">
        <v>402</v>
      </c>
      <c r="F112" s="184" t="s">
        <v>361</v>
      </c>
      <c r="G112" s="26">
        <v>1028000</v>
      </c>
      <c r="H112" s="26">
        <v>1076000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1028000</v>
      </c>
      <c r="R112" s="26">
        <v>1076000</v>
      </c>
    </row>
    <row r="113" spans="2:18">
      <c r="B113" s="804"/>
      <c r="C113" s="162"/>
      <c r="D113" s="162">
        <v>42</v>
      </c>
      <c r="E113" s="99"/>
      <c r="F113" s="314" t="s">
        <v>394</v>
      </c>
      <c r="G113" s="103">
        <f>SUM(G114:G116)</f>
        <v>21920000</v>
      </c>
      <c r="H113" s="103">
        <f>SUM(H114:H116)</f>
        <v>18520000</v>
      </c>
      <c r="I113" s="103">
        <v>0</v>
      </c>
      <c r="J113" s="103">
        <v>0</v>
      </c>
      <c r="K113" s="103">
        <v>0</v>
      </c>
      <c r="L113" s="103">
        <v>0</v>
      </c>
      <c r="M113" s="103">
        <v>0</v>
      </c>
      <c r="N113" s="103">
        <v>0</v>
      </c>
      <c r="O113" s="103">
        <v>0</v>
      </c>
      <c r="P113" s="103">
        <v>0</v>
      </c>
      <c r="Q113" s="103">
        <f>SUM(Q114:Q116)</f>
        <v>21920000</v>
      </c>
      <c r="R113" s="103">
        <f>SUM(R114:R116)</f>
        <v>18520000</v>
      </c>
    </row>
    <row r="114" spans="2:18">
      <c r="B114" s="804"/>
      <c r="C114" s="182"/>
      <c r="D114" s="182"/>
      <c r="E114" s="183">
        <v>420</v>
      </c>
      <c r="F114" s="184" t="s">
        <v>400</v>
      </c>
      <c r="G114" s="26">
        <v>300000</v>
      </c>
      <c r="H114" s="26">
        <v>700000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300000</v>
      </c>
      <c r="R114" s="26">
        <v>700000</v>
      </c>
    </row>
    <row r="115" spans="2:18">
      <c r="B115" s="804"/>
      <c r="C115" s="182"/>
      <c r="D115" s="182"/>
      <c r="E115" s="183">
        <v>425</v>
      </c>
      <c r="F115" s="184" t="s">
        <v>404</v>
      </c>
      <c r="G115" s="26">
        <v>18285000</v>
      </c>
      <c r="H115" s="26">
        <v>14685000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18285000</v>
      </c>
      <c r="R115" s="26">
        <v>14685000</v>
      </c>
    </row>
    <row r="116" spans="2:18">
      <c r="B116" s="804"/>
      <c r="C116" s="182"/>
      <c r="D116" s="182"/>
      <c r="E116" s="183">
        <v>426</v>
      </c>
      <c r="F116" s="184" t="s">
        <v>405</v>
      </c>
      <c r="G116" s="26">
        <v>3335000</v>
      </c>
      <c r="H116" s="26">
        <v>3135000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3335000</v>
      </c>
      <c r="R116" s="26">
        <v>3135000</v>
      </c>
    </row>
    <row r="117" spans="2:18">
      <c r="B117" s="804"/>
      <c r="C117" s="162"/>
      <c r="D117" s="162">
        <v>46</v>
      </c>
      <c r="E117" s="99"/>
      <c r="F117" s="99" t="s">
        <v>396</v>
      </c>
      <c r="G117" s="103">
        <f>SUM(G118)</f>
        <v>800000</v>
      </c>
      <c r="H117" s="103">
        <f>SUM(H118)</f>
        <v>600000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f>SUM(Q118)</f>
        <v>800000</v>
      </c>
      <c r="R117" s="103">
        <f>SUM(R118)</f>
        <v>600000</v>
      </c>
    </row>
    <row r="118" spans="2:18">
      <c r="B118" s="804"/>
      <c r="C118" s="182"/>
      <c r="D118" s="182"/>
      <c r="E118" s="183">
        <v>464</v>
      </c>
      <c r="F118" s="184" t="s">
        <v>423</v>
      </c>
      <c r="G118" s="26">
        <v>800000</v>
      </c>
      <c r="H118" s="26">
        <v>600000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800000</v>
      </c>
      <c r="R118" s="26">
        <v>600000</v>
      </c>
    </row>
    <row r="119" spans="2:18">
      <c r="B119" s="804"/>
      <c r="C119" s="150"/>
      <c r="D119" s="150">
        <v>15</v>
      </c>
      <c r="E119" s="33"/>
      <c r="F119" s="33" t="s">
        <v>1142</v>
      </c>
      <c r="G119" s="34">
        <f>SUM(G120+G123+G128)</f>
        <v>5186000</v>
      </c>
      <c r="H119" s="34">
        <f>SUM(H120+H123+H128)</f>
        <v>5849000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f>SUM(Q120+Q123+Q128)</f>
        <v>5186000</v>
      </c>
      <c r="R119" s="34">
        <f>SUM(R120+R123+R128)</f>
        <v>5849000</v>
      </c>
    </row>
    <row r="120" spans="2:18">
      <c r="B120" s="804"/>
      <c r="C120" s="162"/>
      <c r="D120" s="162">
        <v>40</v>
      </c>
      <c r="E120" s="99"/>
      <c r="F120" s="99" t="s">
        <v>391</v>
      </c>
      <c r="G120" s="103">
        <f>SUM(G121:G122)</f>
        <v>4486000</v>
      </c>
      <c r="H120" s="103">
        <f>SUM(H121:H122)</f>
        <v>5149000</v>
      </c>
      <c r="I120" s="103">
        <v>0</v>
      </c>
      <c r="J120" s="103">
        <v>0</v>
      </c>
      <c r="K120" s="103">
        <v>0</v>
      </c>
      <c r="L120" s="103">
        <v>0</v>
      </c>
      <c r="M120" s="103">
        <v>0</v>
      </c>
      <c r="N120" s="103">
        <v>0</v>
      </c>
      <c r="O120" s="103">
        <v>0</v>
      </c>
      <c r="P120" s="103">
        <v>0</v>
      </c>
      <c r="Q120" s="103">
        <f>SUM(Q121:Q122)</f>
        <v>4486000</v>
      </c>
      <c r="R120" s="103">
        <f>SUM(R121:R122)</f>
        <v>5149000</v>
      </c>
    </row>
    <row r="121" spans="2:18">
      <c r="B121" s="804"/>
      <c r="C121" s="182"/>
      <c r="D121" s="182"/>
      <c r="E121" s="183">
        <v>401</v>
      </c>
      <c r="F121" s="184" t="s">
        <v>399</v>
      </c>
      <c r="G121" s="26">
        <v>3275000</v>
      </c>
      <c r="H121" s="26">
        <v>3757000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3275000</v>
      </c>
      <c r="R121" s="26">
        <v>3757000</v>
      </c>
    </row>
    <row r="122" spans="2:18">
      <c r="B122" s="804"/>
      <c r="C122" s="166"/>
      <c r="D122" s="166"/>
      <c r="E122" s="2">
        <v>402</v>
      </c>
      <c r="F122" s="1" t="s">
        <v>361</v>
      </c>
      <c r="G122" s="4">
        <v>1211000</v>
      </c>
      <c r="H122" s="4">
        <v>1392000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1211000</v>
      </c>
      <c r="R122" s="4">
        <v>1392000</v>
      </c>
    </row>
    <row r="123" spans="2:18">
      <c r="B123" s="804"/>
      <c r="C123" s="162"/>
      <c r="D123" s="162">
        <v>42</v>
      </c>
      <c r="E123" s="99"/>
      <c r="F123" s="99" t="s">
        <v>394</v>
      </c>
      <c r="G123" s="103">
        <f>SUM(G124:G127)</f>
        <v>200000</v>
      </c>
      <c r="H123" s="103">
        <f>SUM(H124:H127)</f>
        <v>300000</v>
      </c>
      <c r="I123" s="103">
        <v>0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f>SUM(Q124:Q127)</f>
        <v>200000</v>
      </c>
      <c r="R123" s="103">
        <f>SUM(R124:R127)</f>
        <v>300000</v>
      </c>
    </row>
    <row r="124" spans="2:18">
      <c r="B124" s="804"/>
      <c r="C124" s="166"/>
      <c r="D124" s="166"/>
      <c r="E124" s="2">
        <v>420</v>
      </c>
      <c r="F124" s="1" t="s">
        <v>400</v>
      </c>
      <c r="G124" s="4">
        <v>100000</v>
      </c>
      <c r="H124" s="4">
        <v>100000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100000</v>
      </c>
      <c r="R124" s="4">
        <v>100000</v>
      </c>
    </row>
    <row r="125" spans="2:18" ht="30">
      <c r="B125" s="804"/>
      <c r="C125" s="166"/>
      <c r="D125" s="166"/>
      <c r="E125" s="2">
        <v>421</v>
      </c>
      <c r="F125" s="14" t="s">
        <v>401</v>
      </c>
      <c r="G125" s="4">
        <v>50000</v>
      </c>
      <c r="H125" s="4">
        <v>50000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50000</v>
      </c>
      <c r="R125" s="4">
        <v>50000</v>
      </c>
    </row>
    <row r="126" spans="2:18">
      <c r="B126" s="804"/>
      <c r="C126" s="166"/>
      <c r="D126" s="166"/>
      <c r="E126" s="2">
        <v>425</v>
      </c>
      <c r="F126" s="1" t="s">
        <v>404</v>
      </c>
      <c r="G126" s="4">
        <v>50000</v>
      </c>
      <c r="H126" s="4">
        <v>50000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50000</v>
      </c>
      <c r="R126" s="4">
        <v>50000</v>
      </c>
    </row>
    <row r="127" spans="2:18">
      <c r="B127" s="804"/>
      <c r="C127" s="166"/>
      <c r="D127" s="166"/>
      <c r="E127" s="2">
        <v>426</v>
      </c>
      <c r="F127" s="1" t="s">
        <v>405</v>
      </c>
      <c r="G127" s="4">
        <v>0</v>
      </c>
      <c r="H127" s="4">
        <v>100000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100000</v>
      </c>
    </row>
    <row r="128" spans="2:18">
      <c r="B128" s="804"/>
      <c r="C128" s="162"/>
      <c r="D128" s="162">
        <v>46</v>
      </c>
      <c r="E128" s="99"/>
      <c r="F128" s="99" t="s">
        <v>396</v>
      </c>
      <c r="G128" s="103">
        <f>SUM(G129)</f>
        <v>500000</v>
      </c>
      <c r="H128" s="103">
        <f>SUM(H129)</f>
        <v>400000</v>
      </c>
      <c r="I128" s="103">
        <v>0</v>
      </c>
      <c r="J128" s="103">
        <v>0</v>
      </c>
      <c r="K128" s="103">
        <v>0</v>
      </c>
      <c r="L128" s="103">
        <v>0</v>
      </c>
      <c r="M128" s="103">
        <v>0</v>
      </c>
      <c r="N128" s="103">
        <v>0</v>
      </c>
      <c r="O128" s="103">
        <v>0</v>
      </c>
      <c r="P128" s="103">
        <v>0</v>
      </c>
      <c r="Q128" s="103">
        <f>SUM(Q129)</f>
        <v>500000</v>
      </c>
      <c r="R128" s="103">
        <f>SUM(R129)</f>
        <v>400000</v>
      </c>
    </row>
    <row r="129" spans="2:18">
      <c r="B129" s="804"/>
      <c r="C129" s="166"/>
      <c r="D129" s="166"/>
      <c r="E129" s="2">
        <v>464</v>
      </c>
      <c r="F129" s="1" t="s">
        <v>423</v>
      </c>
      <c r="G129" s="4">
        <v>500000</v>
      </c>
      <c r="H129" s="4">
        <v>400000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500000</v>
      </c>
      <c r="R129" s="4">
        <v>400000</v>
      </c>
    </row>
    <row r="130" spans="2:18" ht="30">
      <c r="B130" s="804"/>
      <c r="C130" s="150"/>
      <c r="D130" s="150">
        <v>16</v>
      </c>
      <c r="E130" s="33"/>
      <c r="F130" s="36" t="s">
        <v>1143</v>
      </c>
      <c r="G130" s="34">
        <f>SUM(G131+G134+G138)</f>
        <v>4136000</v>
      </c>
      <c r="H130" s="34">
        <f>SUM(H131+H134+H138)</f>
        <v>3949000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f>SUM(P131+P134+P138)</f>
        <v>824000</v>
      </c>
      <c r="Q130" s="34">
        <f>SUM(Q131+Q134+Q138)</f>
        <v>4136000</v>
      </c>
      <c r="R130" s="34">
        <f>SUM(R131+R134+R138)</f>
        <v>4773000</v>
      </c>
    </row>
    <row r="131" spans="2:18">
      <c r="B131" s="804"/>
      <c r="C131" s="162"/>
      <c r="D131" s="162">
        <v>40</v>
      </c>
      <c r="E131" s="99"/>
      <c r="F131" s="99" t="s">
        <v>391</v>
      </c>
      <c r="G131" s="103">
        <f>SUM(G132:G133)</f>
        <v>3456000</v>
      </c>
      <c r="H131" s="103">
        <f>SUM(H132:H133)</f>
        <v>3269000</v>
      </c>
      <c r="I131" s="103">
        <v>0</v>
      </c>
      <c r="J131" s="103">
        <v>0</v>
      </c>
      <c r="K131" s="103">
        <v>0</v>
      </c>
      <c r="L131" s="103">
        <v>0</v>
      </c>
      <c r="M131" s="103">
        <v>0</v>
      </c>
      <c r="N131" s="103">
        <v>0</v>
      </c>
      <c r="O131" s="103">
        <v>0</v>
      </c>
      <c r="P131" s="103">
        <v>0</v>
      </c>
      <c r="Q131" s="103">
        <f>SUM(Q132:Q133)</f>
        <v>3456000</v>
      </c>
      <c r="R131" s="103">
        <f>SUM(R132:R133)</f>
        <v>3269000</v>
      </c>
    </row>
    <row r="132" spans="2:18">
      <c r="B132" s="804"/>
      <c r="C132" s="166"/>
      <c r="D132" s="166"/>
      <c r="E132" s="2">
        <v>401</v>
      </c>
      <c r="F132" s="1" t="s">
        <v>399</v>
      </c>
      <c r="G132" s="4">
        <v>2523000</v>
      </c>
      <c r="H132" s="4">
        <v>2385000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2523000</v>
      </c>
      <c r="R132" s="4">
        <v>2385000</v>
      </c>
    </row>
    <row r="133" spans="2:18">
      <c r="B133" s="804"/>
      <c r="C133" s="166"/>
      <c r="D133" s="166"/>
      <c r="E133" s="2">
        <v>402</v>
      </c>
      <c r="F133" s="1" t="s">
        <v>361</v>
      </c>
      <c r="G133" s="4">
        <v>933000</v>
      </c>
      <c r="H133" s="4">
        <v>884000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933000</v>
      </c>
      <c r="R133" s="4">
        <v>884000</v>
      </c>
    </row>
    <row r="134" spans="2:18">
      <c r="B134" s="804"/>
      <c r="C134" s="162"/>
      <c r="D134" s="162">
        <v>42</v>
      </c>
      <c r="E134" s="99"/>
      <c r="F134" s="99" t="s">
        <v>394</v>
      </c>
      <c r="G134" s="103">
        <f>SUM(G135:G137)</f>
        <v>280000</v>
      </c>
      <c r="H134" s="103">
        <f>SUM(H135:H137)</f>
        <v>280000</v>
      </c>
      <c r="I134" s="103">
        <v>0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f>SUM(Q135:Q137)</f>
        <v>280000</v>
      </c>
      <c r="R134" s="103">
        <f>SUM(R135:R137)</f>
        <v>280000</v>
      </c>
    </row>
    <row r="135" spans="2:18">
      <c r="B135" s="804"/>
      <c r="C135" s="166"/>
      <c r="D135" s="166"/>
      <c r="E135" s="2">
        <v>420</v>
      </c>
      <c r="F135" s="1" t="s">
        <v>400</v>
      </c>
      <c r="G135" s="4">
        <v>80000</v>
      </c>
      <c r="H135" s="4">
        <v>80000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80000</v>
      </c>
      <c r="R135" s="4">
        <v>80000</v>
      </c>
    </row>
    <row r="136" spans="2:18">
      <c r="B136" s="804"/>
      <c r="C136" s="166"/>
      <c r="D136" s="166"/>
      <c r="E136" s="2">
        <v>425</v>
      </c>
      <c r="F136" s="1" t="s">
        <v>404</v>
      </c>
      <c r="G136" s="4">
        <v>100000</v>
      </c>
      <c r="H136" s="4">
        <v>100000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100000</v>
      </c>
      <c r="R136" s="4">
        <v>100000</v>
      </c>
    </row>
    <row r="137" spans="2:18">
      <c r="B137" s="804"/>
      <c r="C137" s="166"/>
      <c r="D137" s="166"/>
      <c r="E137" s="2">
        <v>426</v>
      </c>
      <c r="F137" s="1" t="s">
        <v>405</v>
      </c>
      <c r="G137" s="4">
        <v>100000</v>
      </c>
      <c r="H137" s="4">
        <v>100000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100000</v>
      </c>
      <c r="R137" s="4">
        <v>100000</v>
      </c>
    </row>
    <row r="138" spans="2:18">
      <c r="B138" s="804"/>
      <c r="C138" s="162"/>
      <c r="D138" s="162">
        <v>46</v>
      </c>
      <c r="E138" s="99"/>
      <c r="F138" s="99" t="s">
        <v>396</v>
      </c>
      <c r="G138" s="103">
        <f>SUM(G139)</f>
        <v>400000</v>
      </c>
      <c r="H138" s="103">
        <f>SUM(H139)</f>
        <v>400000</v>
      </c>
      <c r="I138" s="103">
        <v>0</v>
      </c>
      <c r="J138" s="103">
        <v>0</v>
      </c>
      <c r="K138" s="103">
        <v>0</v>
      </c>
      <c r="L138" s="103">
        <v>0</v>
      </c>
      <c r="M138" s="103">
        <v>0</v>
      </c>
      <c r="N138" s="103">
        <v>0</v>
      </c>
      <c r="O138" s="103">
        <v>0</v>
      </c>
      <c r="P138" s="103">
        <f>SUM(P139)</f>
        <v>824000</v>
      </c>
      <c r="Q138" s="103">
        <f>SUM(Q139)</f>
        <v>400000</v>
      </c>
      <c r="R138" s="103">
        <f>SUM(R139)</f>
        <v>1224000</v>
      </c>
    </row>
    <row r="139" spans="2:18">
      <c r="B139" s="804"/>
      <c r="C139" s="166"/>
      <c r="D139" s="166"/>
      <c r="E139" s="2">
        <v>464</v>
      </c>
      <c r="F139" s="1" t="s">
        <v>423</v>
      </c>
      <c r="G139" s="4">
        <v>400000</v>
      </c>
      <c r="H139" s="4">
        <v>400000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824000</v>
      </c>
      <c r="Q139" s="4">
        <v>400000</v>
      </c>
      <c r="R139" s="4">
        <v>1224000</v>
      </c>
    </row>
    <row r="140" spans="2:18" ht="30">
      <c r="B140" s="804"/>
      <c r="C140" s="150"/>
      <c r="D140" s="150">
        <v>17</v>
      </c>
      <c r="E140" s="33"/>
      <c r="F140" s="36" t="s">
        <v>664</v>
      </c>
      <c r="G140" s="34">
        <f>SUM(G141+G143)</f>
        <v>36940000</v>
      </c>
      <c r="H140" s="34">
        <f>SUM(H141+H143)</f>
        <v>36940000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f>SUM(Q141+Q143)</f>
        <v>36940000</v>
      </c>
      <c r="R140" s="34">
        <f>SUM(R141+R143)</f>
        <v>36940000</v>
      </c>
    </row>
    <row r="141" spans="2:18">
      <c r="B141" s="804"/>
      <c r="C141" s="162"/>
      <c r="D141" s="162">
        <v>45</v>
      </c>
      <c r="E141" s="99"/>
      <c r="F141" s="99" t="s">
        <v>395</v>
      </c>
      <c r="G141" s="103">
        <f>SUM(G142)</f>
        <v>4290000</v>
      </c>
      <c r="H141" s="103">
        <f>SUM(H142)</f>
        <v>4290000</v>
      </c>
      <c r="I141" s="103">
        <v>0</v>
      </c>
      <c r="J141" s="103">
        <v>0</v>
      </c>
      <c r="K141" s="103">
        <v>0</v>
      </c>
      <c r="L141" s="103">
        <v>0</v>
      </c>
      <c r="M141" s="103">
        <v>0</v>
      </c>
      <c r="N141" s="103">
        <v>0</v>
      </c>
      <c r="O141" s="103">
        <v>0</v>
      </c>
      <c r="P141" s="103">
        <v>0</v>
      </c>
      <c r="Q141" s="103">
        <f>SUM(Q142)</f>
        <v>4290000</v>
      </c>
      <c r="R141" s="103">
        <f>SUM(R142)</f>
        <v>4290000</v>
      </c>
    </row>
    <row r="142" spans="2:18" ht="30">
      <c r="B142" s="804"/>
      <c r="C142" s="166"/>
      <c r="D142" s="166"/>
      <c r="E142" s="2">
        <v>451</v>
      </c>
      <c r="F142" s="14" t="s">
        <v>410</v>
      </c>
      <c r="G142" s="4">
        <v>4290000</v>
      </c>
      <c r="H142" s="4">
        <v>4290000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4290000</v>
      </c>
      <c r="R142" s="4">
        <v>4290000</v>
      </c>
    </row>
    <row r="143" spans="2:18">
      <c r="B143" s="804"/>
      <c r="C143" s="162"/>
      <c r="D143" s="162">
        <v>49</v>
      </c>
      <c r="E143" s="99"/>
      <c r="F143" s="99" t="s">
        <v>440</v>
      </c>
      <c r="G143" s="103">
        <f>SUM(G144)</f>
        <v>32650000</v>
      </c>
      <c r="H143" s="103">
        <f>SUM(H144)</f>
        <v>32650000</v>
      </c>
      <c r="I143" s="103">
        <v>0</v>
      </c>
      <c r="J143" s="103">
        <v>0</v>
      </c>
      <c r="K143" s="103">
        <v>0</v>
      </c>
      <c r="L143" s="103">
        <v>0</v>
      </c>
      <c r="M143" s="103">
        <v>0</v>
      </c>
      <c r="N143" s="103">
        <v>0</v>
      </c>
      <c r="O143" s="103">
        <v>0</v>
      </c>
      <c r="P143" s="103">
        <v>0</v>
      </c>
      <c r="Q143" s="103">
        <f>SUM(Q144)</f>
        <v>32650000</v>
      </c>
      <c r="R143" s="103">
        <f>SUM(R144)</f>
        <v>32650000</v>
      </c>
    </row>
    <row r="144" spans="2:18" ht="30">
      <c r="B144" s="804"/>
      <c r="C144" s="166"/>
      <c r="D144" s="166"/>
      <c r="E144" s="2">
        <v>491</v>
      </c>
      <c r="F144" s="14" t="s">
        <v>441</v>
      </c>
      <c r="G144" s="4">
        <v>32650000</v>
      </c>
      <c r="H144" s="4">
        <v>32650000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32650000</v>
      </c>
      <c r="R144" s="4">
        <v>32650000</v>
      </c>
    </row>
    <row r="145" spans="2:18">
      <c r="B145" s="804"/>
      <c r="C145" s="150"/>
      <c r="D145" s="150" t="s">
        <v>709</v>
      </c>
      <c r="E145" s="33"/>
      <c r="F145" s="33" t="s">
        <v>740</v>
      </c>
      <c r="G145" s="34">
        <v>0</v>
      </c>
      <c r="H145" s="34">
        <f>SUM(H146+H149)</f>
        <v>3600000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f>SUM(R146+R149)</f>
        <v>3600000</v>
      </c>
    </row>
    <row r="146" spans="2:18">
      <c r="B146" s="804"/>
      <c r="C146" s="162"/>
      <c r="D146" s="162">
        <v>42</v>
      </c>
      <c r="E146" s="99"/>
      <c r="F146" s="99" t="s">
        <v>394</v>
      </c>
      <c r="G146" s="103">
        <v>0</v>
      </c>
      <c r="H146" s="103">
        <f>SUM(H147:H148)</f>
        <v>1100000</v>
      </c>
      <c r="I146" s="103">
        <v>0</v>
      </c>
      <c r="J146" s="103">
        <v>0</v>
      </c>
      <c r="K146" s="103">
        <v>0</v>
      </c>
      <c r="L146" s="103">
        <v>0</v>
      </c>
      <c r="M146" s="103">
        <v>0</v>
      </c>
      <c r="N146" s="103">
        <v>0</v>
      </c>
      <c r="O146" s="103">
        <v>0</v>
      </c>
      <c r="P146" s="103">
        <v>0</v>
      </c>
      <c r="Q146" s="103">
        <v>0</v>
      </c>
      <c r="R146" s="103">
        <f>SUM(R147:R148)</f>
        <v>1100000</v>
      </c>
    </row>
    <row r="147" spans="2:18" ht="30">
      <c r="B147" s="804"/>
      <c r="C147" s="166"/>
      <c r="D147" s="166"/>
      <c r="E147" s="2">
        <v>421</v>
      </c>
      <c r="F147" s="14" t="s">
        <v>401</v>
      </c>
      <c r="G147" s="4">
        <v>0</v>
      </c>
      <c r="H147" s="4">
        <v>300000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300000</v>
      </c>
    </row>
    <row r="148" spans="2:18">
      <c r="B148" s="804"/>
      <c r="C148" s="166"/>
      <c r="D148" s="166"/>
      <c r="E148" s="2">
        <v>425</v>
      </c>
      <c r="F148" s="1" t="s">
        <v>404</v>
      </c>
      <c r="G148" s="4">
        <v>0</v>
      </c>
      <c r="H148" s="4">
        <v>800000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800000</v>
      </c>
    </row>
    <row r="149" spans="2:18">
      <c r="B149" s="804"/>
      <c r="C149" s="162"/>
      <c r="D149" s="162">
        <v>48</v>
      </c>
      <c r="E149" s="99"/>
      <c r="F149" s="99" t="s">
        <v>430</v>
      </c>
      <c r="G149" s="103">
        <v>0</v>
      </c>
      <c r="H149" s="103">
        <f>SUM(H150)</f>
        <v>2500000</v>
      </c>
      <c r="I149" s="103">
        <v>0</v>
      </c>
      <c r="J149" s="103">
        <v>0</v>
      </c>
      <c r="K149" s="103">
        <v>0</v>
      </c>
      <c r="L149" s="103">
        <v>0</v>
      </c>
      <c r="M149" s="103">
        <v>0</v>
      </c>
      <c r="N149" s="103">
        <v>0</v>
      </c>
      <c r="O149" s="103">
        <v>0</v>
      </c>
      <c r="P149" s="103">
        <v>0</v>
      </c>
      <c r="Q149" s="103">
        <v>0</v>
      </c>
      <c r="R149" s="103">
        <f>SUM(R150)</f>
        <v>2500000</v>
      </c>
    </row>
    <row r="150" spans="2:18">
      <c r="B150" s="804"/>
      <c r="C150" s="166"/>
      <c r="D150" s="166"/>
      <c r="E150" s="2">
        <v>482</v>
      </c>
      <c r="F150" s="1" t="s">
        <v>433</v>
      </c>
      <c r="G150" s="4">
        <v>0</v>
      </c>
      <c r="H150" s="4">
        <v>2500000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2500000</v>
      </c>
    </row>
    <row r="151" spans="2:18" ht="30">
      <c r="B151" s="804"/>
      <c r="C151" s="587">
        <v>2</v>
      </c>
      <c r="D151" s="587"/>
      <c r="E151" s="592"/>
      <c r="F151" s="590" t="s">
        <v>1144</v>
      </c>
      <c r="G151" s="102">
        <f t="shared" ref="G151:L151" si="3">SUM(G152+G167)</f>
        <v>94768000</v>
      </c>
      <c r="H151" s="102">
        <f t="shared" si="3"/>
        <v>88669000</v>
      </c>
      <c r="I151" s="102">
        <f t="shared" si="3"/>
        <v>20000000</v>
      </c>
      <c r="J151" s="102">
        <f t="shared" si="3"/>
        <v>19999000</v>
      </c>
      <c r="K151" s="102">
        <f t="shared" si="3"/>
        <v>1477000</v>
      </c>
      <c r="L151" s="102">
        <f t="shared" si="3"/>
        <v>1477000</v>
      </c>
      <c r="M151" s="102">
        <v>0</v>
      </c>
      <c r="N151" s="102">
        <v>0</v>
      </c>
      <c r="O151" s="102">
        <v>0</v>
      </c>
      <c r="P151" s="102">
        <v>0</v>
      </c>
      <c r="Q151" s="102">
        <f>SUM(Q152+Q167)</f>
        <v>116245000</v>
      </c>
      <c r="R151" s="102">
        <f>SUM(R152+R167)</f>
        <v>110145000</v>
      </c>
    </row>
    <row r="152" spans="2:18" ht="30">
      <c r="B152" s="804"/>
      <c r="C152" s="150"/>
      <c r="D152" s="150">
        <v>20</v>
      </c>
      <c r="E152" s="33"/>
      <c r="F152" s="36" t="s">
        <v>1144</v>
      </c>
      <c r="G152" s="34">
        <f>SUM(G153+G156+G162+G164)</f>
        <v>71392000</v>
      </c>
      <c r="H152" s="34">
        <f>SUM(H153+H156+H162+H164)</f>
        <v>62013000</v>
      </c>
      <c r="I152" s="34">
        <f>SUM(I153+I156+I162+I164)</f>
        <v>20000000</v>
      </c>
      <c r="J152" s="34">
        <f>SUM(J153+J156+J162+J164)</f>
        <v>19999000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f>SUM(Q153+Q156+Q162+Q164)</f>
        <v>91392000</v>
      </c>
      <c r="R152" s="34">
        <f>SUM(R153+R156+R162+R164)</f>
        <v>82012000</v>
      </c>
    </row>
    <row r="153" spans="2:18">
      <c r="B153" s="804"/>
      <c r="C153" s="162"/>
      <c r="D153" s="162">
        <v>40</v>
      </c>
      <c r="E153" s="99"/>
      <c r="F153" s="99" t="s">
        <v>391</v>
      </c>
      <c r="G153" s="103">
        <f>SUM(G154:G155)</f>
        <v>4592000</v>
      </c>
      <c r="H153" s="103">
        <f>SUM(H154:H155)</f>
        <v>4413000</v>
      </c>
      <c r="I153" s="103">
        <v>0</v>
      </c>
      <c r="J153" s="103">
        <v>0</v>
      </c>
      <c r="K153" s="103">
        <v>0</v>
      </c>
      <c r="L153" s="103">
        <v>0</v>
      </c>
      <c r="M153" s="103">
        <v>0</v>
      </c>
      <c r="N153" s="103">
        <v>0</v>
      </c>
      <c r="O153" s="103">
        <v>0</v>
      </c>
      <c r="P153" s="103">
        <v>0</v>
      </c>
      <c r="Q153" s="103">
        <f>SUM(Q154:Q155)</f>
        <v>4592000</v>
      </c>
      <c r="R153" s="103">
        <f>SUM(R154:R155)</f>
        <v>4413000</v>
      </c>
    </row>
    <row r="154" spans="2:18">
      <c r="B154" s="804"/>
      <c r="C154" s="166"/>
      <c r="D154" s="166"/>
      <c r="E154" s="2">
        <v>401</v>
      </c>
      <c r="F154" s="1" t="s">
        <v>399</v>
      </c>
      <c r="G154" s="4">
        <v>3352000</v>
      </c>
      <c r="H154" s="4">
        <v>3220000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3352000</v>
      </c>
      <c r="R154" s="4">
        <v>3220000</v>
      </c>
    </row>
    <row r="155" spans="2:18">
      <c r="B155" s="804"/>
      <c r="C155" s="166"/>
      <c r="D155" s="166"/>
      <c r="E155" s="2">
        <v>402</v>
      </c>
      <c r="F155" s="1" t="s">
        <v>361</v>
      </c>
      <c r="G155" s="4">
        <v>1240000</v>
      </c>
      <c r="H155" s="4">
        <v>1193000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1240000</v>
      </c>
      <c r="R155" s="4">
        <v>1193000</v>
      </c>
    </row>
    <row r="156" spans="2:18">
      <c r="B156" s="804"/>
      <c r="C156" s="162"/>
      <c r="D156" s="162">
        <v>42</v>
      </c>
      <c r="E156" s="99"/>
      <c r="F156" s="99" t="s">
        <v>394</v>
      </c>
      <c r="G156" s="103">
        <f>SUM(G157:G161)</f>
        <v>66000000</v>
      </c>
      <c r="H156" s="103">
        <f>SUM(H157:H161)</f>
        <v>56800000</v>
      </c>
      <c r="I156" s="103">
        <f>SUM(I157:I161)</f>
        <v>20000000</v>
      </c>
      <c r="J156" s="103">
        <f>SUM(J157:J161)</f>
        <v>17562000</v>
      </c>
      <c r="K156" s="103">
        <v>0</v>
      </c>
      <c r="L156" s="103">
        <v>0</v>
      </c>
      <c r="M156" s="103">
        <v>0</v>
      </c>
      <c r="N156" s="103">
        <v>0</v>
      </c>
      <c r="O156" s="103">
        <v>0</v>
      </c>
      <c r="P156" s="103">
        <v>0</v>
      </c>
      <c r="Q156" s="103">
        <f>SUM(Q157:Q161)</f>
        <v>86000000</v>
      </c>
      <c r="R156" s="103">
        <f>SUM(R157:R161)</f>
        <v>74362000</v>
      </c>
    </row>
    <row r="157" spans="2:18">
      <c r="B157" s="804"/>
      <c r="C157" s="166"/>
      <c r="D157" s="166"/>
      <c r="E157" s="2">
        <v>420</v>
      </c>
      <c r="F157" s="1" t="s">
        <v>400</v>
      </c>
      <c r="G157" s="4">
        <v>100000</v>
      </c>
      <c r="H157" s="4">
        <v>100000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100000</v>
      </c>
      <c r="R157" s="4">
        <v>100000</v>
      </c>
    </row>
    <row r="158" spans="2:18">
      <c r="B158" s="804"/>
      <c r="C158" s="166"/>
      <c r="D158" s="166"/>
      <c r="E158" s="2">
        <v>423</v>
      </c>
      <c r="F158" s="1" t="s">
        <v>402</v>
      </c>
      <c r="G158" s="4">
        <v>0</v>
      </c>
      <c r="H158" s="4">
        <v>400000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400000</v>
      </c>
    </row>
    <row r="159" spans="2:18">
      <c r="B159" s="804"/>
      <c r="C159" s="166"/>
      <c r="D159" s="166"/>
      <c r="E159" s="2">
        <v>424</v>
      </c>
      <c r="F159" s="1" t="s">
        <v>403</v>
      </c>
      <c r="G159" s="4">
        <v>0</v>
      </c>
      <c r="H159" s="4">
        <v>500000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500000</v>
      </c>
    </row>
    <row r="160" spans="2:18">
      <c r="B160" s="804"/>
      <c r="C160" s="166"/>
      <c r="D160" s="166"/>
      <c r="E160" s="2">
        <v>425</v>
      </c>
      <c r="F160" s="1" t="s">
        <v>404</v>
      </c>
      <c r="G160" s="4">
        <v>63900000</v>
      </c>
      <c r="H160" s="4">
        <v>53800000</v>
      </c>
      <c r="I160" s="4">
        <v>20000000</v>
      </c>
      <c r="J160" s="4">
        <v>17562000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83900000</v>
      </c>
      <c r="R160" s="4">
        <v>71362000</v>
      </c>
    </row>
    <row r="161" spans="2:18">
      <c r="B161" s="804"/>
      <c r="C161" s="166"/>
      <c r="D161" s="166"/>
      <c r="E161" s="2">
        <v>426</v>
      </c>
      <c r="F161" s="1" t="s">
        <v>405</v>
      </c>
      <c r="G161" s="4">
        <v>2000000</v>
      </c>
      <c r="H161" s="4">
        <v>2000000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2000000</v>
      </c>
      <c r="R161" s="4">
        <v>2000000</v>
      </c>
    </row>
    <row r="162" spans="2:18">
      <c r="B162" s="804"/>
      <c r="C162" s="162"/>
      <c r="D162" s="162">
        <v>46</v>
      </c>
      <c r="E162" s="99"/>
      <c r="F162" s="99" t="s">
        <v>396</v>
      </c>
      <c r="G162" s="103">
        <v>0</v>
      </c>
      <c r="H162" s="103">
        <v>0</v>
      </c>
      <c r="I162" s="103">
        <v>0</v>
      </c>
      <c r="J162" s="103">
        <f>SUM(J163)</f>
        <v>2437000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v>0</v>
      </c>
      <c r="R162" s="103">
        <f>SUM(R163)</f>
        <v>2437000</v>
      </c>
    </row>
    <row r="163" spans="2:18">
      <c r="B163" s="804"/>
      <c r="C163" s="166"/>
      <c r="D163" s="166"/>
      <c r="E163" s="2">
        <v>465</v>
      </c>
      <c r="F163" s="1" t="s">
        <v>424</v>
      </c>
      <c r="G163" s="4">
        <v>0</v>
      </c>
      <c r="H163" s="4">
        <v>0</v>
      </c>
      <c r="I163" s="4">
        <v>0</v>
      </c>
      <c r="J163" s="4">
        <v>2437000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2437000</v>
      </c>
    </row>
    <row r="164" spans="2:18">
      <c r="B164" s="804"/>
      <c r="C164" s="162"/>
      <c r="D164" s="162">
        <v>48</v>
      </c>
      <c r="E164" s="99"/>
      <c r="F164" s="99" t="s">
        <v>430</v>
      </c>
      <c r="G164" s="103">
        <f>SUM(G165:G166)</f>
        <v>800000</v>
      </c>
      <c r="H164" s="103">
        <f>SUM(H165:H166)</f>
        <v>800000</v>
      </c>
      <c r="I164" s="103">
        <v>0</v>
      </c>
      <c r="J164" s="103">
        <v>0</v>
      </c>
      <c r="K164" s="103">
        <v>0</v>
      </c>
      <c r="L164" s="103">
        <v>0</v>
      </c>
      <c r="M164" s="103">
        <v>0</v>
      </c>
      <c r="N164" s="103">
        <v>0</v>
      </c>
      <c r="O164" s="103">
        <v>0</v>
      </c>
      <c r="P164" s="103">
        <v>0</v>
      </c>
      <c r="Q164" s="103">
        <f>SUM(Q165:Q166)</f>
        <v>800000</v>
      </c>
      <c r="R164" s="103">
        <f>SUM(R165:R166)</f>
        <v>800000</v>
      </c>
    </row>
    <row r="165" spans="2:18">
      <c r="B165" s="804"/>
      <c r="C165" s="166"/>
      <c r="D165" s="166"/>
      <c r="E165" s="2">
        <v>480</v>
      </c>
      <c r="F165" s="1" t="s">
        <v>431</v>
      </c>
      <c r="G165" s="4">
        <v>300000</v>
      </c>
      <c r="H165" s="4">
        <v>300000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300000</v>
      </c>
      <c r="R165" s="4">
        <v>300000</v>
      </c>
    </row>
    <row r="166" spans="2:18">
      <c r="B166" s="804"/>
      <c r="C166" s="166"/>
      <c r="D166" s="166"/>
      <c r="E166" s="2">
        <v>482</v>
      </c>
      <c r="F166" s="1" t="s">
        <v>433</v>
      </c>
      <c r="G166" s="4">
        <v>500000</v>
      </c>
      <c r="H166" s="4">
        <v>500000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500000</v>
      </c>
      <c r="R166" s="4">
        <v>500000</v>
      </c>
    </row>
    <row r="167" spans="2:18">
      <c r="B167" s="804"/>
      <c r="C167" s="150"/>
      <c r="D167" s="150">
        <v>21</v>
      </c>
      <c r="E167" s="33"/>
      <c r="F167" s="33" t="s">
        <v>1145</v>
      </c>
      <c r="G167" s="34">
        <f>SUM(G168+G171+G178)</f>
        <v>23376000</v>
      </c>
      <c r="H167" s="34">
        <f>SUM(H168+H171+H178)</f>
        <v>26656000</v>
      </c>
      <c r="I167" s="34">
        <v>0</v>
      </c>
      <c r="J167" s="34">
        <v>0</v>
      </c>
      <c r="K167" s="34">
        <f>SUM(K168+K171+K178)</f>
        <v>1477000</v>
      </c>
      <c r="L167" s="34">
        <f>SUM(L168+L171+L178)</f>
        <v>1477000</v>
      </c>
      <c r="M167" s="34">
        <v>0</v>
      </c>
      <c r="N167" s="34">
        <v>0</v>
      </c>
      <c r="O167" s="34">
        <v>0</v>
      </c>
      <c r="P167" s="34">
        <v>0</v>
      </c>
      <c r="Q167" s="34">
        <f>SUM(Q168+Q171+Q178)</f>
        <v>24853000</v>
      </c>
      <c r="R167" s="34">
        <f>SUM(R168+R171+R178)</f>
        <v>28133000</v>
      </c>
    </row>
    <row r="168" spans="2:18">
      <c r="B168" s="804"/>
      <c r="C168" s="162"/>
      <c r="D168" s="162">
        <v>40</v>
      </c>
      <c r="E168" s="99"/>
      <c r="F168" s="99" t="s">
        <v>391</v>
      </c>
      <c r="G168" s="103">
        <f>SUM(G169:G170)</f>
        <v>6696000</v>
      </c>
      <c r="H168" s="103">
        <f>SUM(H169:H170)</f>
        <v>9376000</v>
      </c>
      <c r="I168" s="103">
        <v>0</v>
      </c>
      <c r="J168" s="103">
        <v>0</v>
      </c>
      <c r="K168" s="103">
        <v>0</v>
      </c>
      <c r="L168" s="103">
        <v>0</v>
      </c>
      <c r="M168" s="103">
        <v>0</v>
      </c>
      <c r="N168" s="103">
        <v>0</v>
      </c>
      <c r="O168" s="103">
        <v>0</v>
      </c>
      <c r="P168" s="103">
        <v>0</v>
      </c>
      <c r="Q168" s="103">
        <f>SUM(Q169:Q170)</f>
        <v>6696000</v>
      </c>
      <c r="R168" s="103">
        <f>SUM(R169:R170)</f>
        <v>9376000</v>
      </c>
    </row>
    <row r="169" spans="2:18">
      <c r="B169" s="804"/>
      <c r="C169" s="166"/>
      <c r="D169" s="166"/>
      <c r="E169" s="2">
        <v>401</v>
      </c>
      <c r="F169" s="1" t="s">
        <v>399</v>
      </c>
      <c r="G169" s="4">
        <v>4888000</v>
      </c>
      <c r="H169" s="4">
        <v>6844000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4888000</v>
      </c>
      <c r="R169" s="4">
        <v>6844000</v>
      </c>
    </row>
    <row r="170" spans="2:18">
      <c r="B170" s="804"/>
      <c r="C170" s="166"/>
      <c r="D170" s="166"/>
      <c r="E170" s="2">
        <v>402</v>
      </c>
      <c r="F170" s="1" t="s">
        <v>361</v>
      </c>
      <c r="G170" s="4">
        <v>1808000</v>
      </c>
      <c r="H170" s="4">
        <v>2532000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1808000</v>
      </c>
      <c r="R170" s="4">
        <v>2532000</v>
      </c>
    </row>
    <row r="171" spans="2:18">
      <c r="B171" s="804"/>
      <c r="C171" s="162"/>
      <c r="D171" s="162">
        <v>42</v>
      </c>
      <c r="E171" s="99"/>
      <c r="F171" s="99" t="s">
        <v>394</v>
      </c>
      <c r="G171" s="103">
        <f>SUM(G172:G177)</f>
        <v>9230000</v>
      </c>
      <c r="H171" s="103">
        <f>SUM(H172:H177)</f>
        <v>10370000</v>
      </c>
      <c r="I171" s="103">
        <v>0</v>
      </c>
      <c r="J171" s="103">
        <v>0</v>
      </c>
      <c r="K171" s="103">
        <f>SUM(K172:K177)</f>
        <v>1477000</v>
      </c>
      <c r="L171" s="103">
        <f>SUM(L172:L177)</f>
        <v>1477000</v>
      </c>
      <c r="M171" s="103">
        <v>0</v>
      </c>
      <c r="N171" s="103">
        <v>0</v>
      </c>
      <c r="O171" s="103">
        <v>0</v>
      </c>
      <c r="P171" s="103">
        <v>0</v>
      </c>
      <c r="Q171" s="103">
        <f>SUM(Q172:Q177)</f>
        <v>10707000</v>
      </c>
      <c r="R171" s="103">
        <f>SUM(R172:R177)</f>
        <v>11847000</v>
      </c>
    </row>
    <row r="172" spans="2:18">
      <c r="B172" s="804"/>
      <c r="C172" s="166"/>
      <c r="D172" s="166"/>
      <c r="E172" s="2">
        <v>420</v>
      </c>
      <c r="F172" s="1" t="s">
        <v>400</v>
      </c>
      <c r="G172" s="4">
        <v>600000</v>
      </c>
      <c r="H172" s="4">
        <v>1200000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600000</v>
      </c>
      <c r="R172" s="4">
        <v>1200000</v>
      </c>
    </row>
    <row r="173" spans="2:18" ht="30">
      <c r="B173" s="804"/>
      <c r="C173" s="166"/>
      <c r="D173" s="166"/>
      <c r="E173" s="2">
        <v>421</v>
      </c>
      <c r="F173" s="14" t="s">
        <v>401</v>
      </c>
      <c r="G173" s="4">
        <v>3000000</v>
      </c>
      <c r="H173" s="4">
        <v>3000000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3000000</v>
      </c>
      <c r="R173" s="4">
        <v>3000000</v>
      </c>
    </row>
    <row r="174" spans="2:18">
      <c r="B174" s="804"/>
      <c r="C174" s="166"/>
      <c r="D174" s="166"/>
      <c r="E174" s="2">
        <v>423</v>
      </c>
      <c r="F174" s="1" t="s">
        <v>402</v>
      </c>
      <c r="G174" s="4">
        <v>1930000</v>
      </c>
      <c r="H174" s="4">
        <v>1930000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1930000</v>
      </c>
      <c r="R174" s="4">
        <v>1930000</v>
      </c>
    </row>
    <row r="175" spans="2:18">
      <c r="B175" s="804"/>
      <c r="C175" s="166"/>
      <c r="D175" s="166"/>
      <c r="E175" s="2">
        <v>424</v>
      </c>
      <c r="F175" s="1" t="s">
        <v>403</v>
      </c>
      <c r="G175" s="4">
        <v>700000</v>
      </c>
      <c r="H175" s="4">
        <v>700000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700000</v>
      </c>
      <c r="R175" s="4">
        <v>700000</v>
      </c>
    </row>
    <row r="176" spans="2:18">
      <c r="B176" s="804"/>
      <c r="C176" s="166"/>
      <c r="D176" s="166"/>
      <c r="E176" s="2">
        <v>425</v>
      </c>
      <c r="F176" s="1" t="s">
        <v>404</v>
      </c>
      <c r="G176" s="4">
        <v>1000000</v>
      </c>
      <c r="H176" s="4">
        <v>1540000</v>
      </c>
      <c r="I176" s="4">
        <v>0</v>
      </c>
      <c r="J176" s="4">
        <v>0</v>
      </c>
      <c r="K176" s="4">
        <v>1000000</v>
      </c>
      <c r="L176" s="4">
        <v>1000000</v>
      </c>
      <c r="M176" s="4">
        <v>0</v>
      </c>
      <c r="N176" s="4">
        <v>0</v>
      </c>
      <c r="O176" s="4">
        <v>0</v>
      </c>
      <c r="P176" s="4">
        <v>0</v>
      </c>
      <c r="Q176" s="4">
        <v>2000000</v>
      </c>
      <c r="R176" s="4">
        <v>2540000</v>
      </c>
    </row>
    <row r="177" spans="2:18">
      <c r="B177" s="804"/>
      <c r="C177" s="166"/>
      <c r="D177" s="166"/>
      <c r="E177" s="2">
        <v>426</v>
      </c>
      <c r="F177" s="1" t="s">
        <v>405</v>
      </c>
      <c r="G177" s="4">
        <v>2000000</v>
      </c>
      <c r="H177" s="4">
        <v>2000000</v>
      </c>
      <c r="I177" s="4">
        <v>0</v>
      </c>
      <c r="J177" s="4">
        <v>0</v>
      </c>
      <c r="K177" s="4">
        <v>477000</v>
      </c>
      <c r="L177" s="4">
        <v>477000</v>
      </c>
      <c r="M177" s="4">
        <v>0</v>
      </c>
      <c r="N177" s="4">
        <v>0</v>
      </c>
      <c r="O177" s="4">
        <v>0</v>
      </c>
      <c r="P177" s="4">
        <v>0</v>
      </c>
      <c r="Q177" s="4">
        <v>2477000</v>
      </c>
      <c r="R177" s="4">
        <v>2477000</v>
      </c>
    </row>
    <row r="178" spans="2:18">
      <c r="B178" s="804"/>
      <c r="C178" s="162"/>
      <c r="D178" s="162">
        <v>48</v>
      </c>
      <c r="E178" s="99"/>
      <c r="F178" s="99" t="s">
        <v>430</v>
      </c>
      <c r="G178" s="103">
        <f>SUM(G179:G181)</f>
        <v>7450000</v>
      </c>
      <c r="H178" s="103">
        <f>SUM(H179:H181)</f>
        <v>6910000</v>
      </c>
      <c r="I178" s="103">
        <v>0</v>
      </c>
      <c r="J178" s="103">
        <v>0</v>
      </c>
      <c r="K178" s="103">
        <v>0</v>
      </c>
      <c r="L178" s="103">
        <v>0</v>
      </c>
      <c r="M178" s="103">
        <v>0</v>
      </c>
      <c r="N178" s="103">
        <v>0</v>
      </c>
      <c r="O178" s="103">
        <v>0</v>
      </c>
      <c r="P178" s="103">
        <v>0</v>
      </c>
      <c r="Q178" s="103">
        <f>SUM(Q179:Q181)</f>
        <v>7450000</v>
      </c>
      <c r="R178" s="103">
        <f>SUM(R179:R181)</f>
        <v>6910000</v>
      </c>
    </row>
    <row r="179" spans="2:18">
      <c r="B179" s="804"/>
      <c r="C179" s="166"/>
      <c r="D179" s="166"/>
      <c r="E179" s="2">
        <v>480</v>
      </c>
      <c r="F179" s="1" t="s">
        <v>431</v>
      </c>
      <c r="G179" s="4">
        <v>2960000</v>
      </c>
      <c r="H179" s="4">
        <v>2930000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2960000</v>
      </c>
      <c r="R179" s="4">
        <v>2930000</v>
      </c>
    </row>
    <row r="180" spans="2:18">
      <c r="B180" s="804"/>
      <c r="C180" s="166"/>
      <c r="D180" s="166"/>
      <c r="E180" s="2">
        <v>485</v>
      </c>
      <c r="F180" s="1" t="s">
        <v>436</v>
      </c>
      <c r="G180" s="4">
        <v>3490000</v>
      </c>
      <c r="H180" s="4">
        <v>2980000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3490000</v>
      </c>
      <c r="R180" s="4">
        <v>2980000</v>
      </c>
    </row>
    <row r="181" spans="2:18">
      <c r="B181" s="804"/>
      <c r="C181" s="166"/>
      <c r="D181" s="166"/>
      <c r="E181" s="2">
        <v>486</v>
      </c>
      <c r="F181" s="1" t="s">
        <v>437</v>
      </c>
      <c r="G181" s="4">
        <v>1000000</v>
      </c>
      <c r="H181" s="4">
        <v>1000000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1000000</v>
      </c>
      <c r="R181" s="4">
        <v>1000000</v>
      </c>
    </row>
    <row r="182" spans="2:18">
      <c r="B182" s="804"/>
      <c r="C182" s="587">
        <v>3</v>
      </c>
      <c r="D182" s="587"/>
      <c r="E182" s="592"/>
      <c r="F182" s="592" t="s">
        <v>1152</v>
      </c>
      <c r="G182" s="102">
        <f>SUM(G183+G194)</f>
        <v>30614000</v>
      </c>
      <c r="H182" s="102">
        <f>SUM(H183+H194)</f>
        <v>30951000</v>
      </c>
      <c r="I182" s="102">
        <f>SUM(I183+I194)</f>
        <v>12400000</v>
      </c>
      <c r="J182" s="102">
        <f>SUM(J183+J194)</f>
        <v>12400000</v>
      </c>
      <c r="K182" s="102">
        <v>0</v>
      </c>
      <c r="L182" s="102">
        <v>0</v>
      </c>
      <c r="M182" s="102">
        <v>0</v>
      </c>
      <c r="N182" s="102">
        <v>0</v>
      </c>
      <c r="O182" s="102">
        <f>SUM(O183)</f>
        <v>620000</v>
      </c>
      <c r="P182" s="102">
        <f>SUM(P183+P194)</f>
        <v>853000</v>
      </c>
      <c r="Q182" s="102">
        <f>SUM(Q183+Q194)</f>
        <v>43634000</v>
      </c>
      <c r="R182" s="102">
        <f>SUM(R183+R194)</f>
        <v>44204000</v>
      </c>
    </row>
    <row r="183" spans="2:18">
      <c r="B183" s="804"/>
      <c r="C183" s="150"/>
      <c r="D183" s="150">
        <v>31</v>
      </c>
      <c r="E183" s="33"/>
      <c r="F183" s="36" t="s">
        <v>1147</v>
      </c>
      <c r="G183" s="34">
        <f>SUM(G184+G187)</f>
        <v>8122000</v>
      </c>
      <c r="H183" s="34">
        <f>SUM(H184+H187)</f>
        <v>8548000</v>
      </c>
      <c r="I183" s="34">
        <f>SUM(I184+I187)</f>
        <v>8200000</v>
      </c>
      <c r="J183" s="34">
        <f>SUM(J184+J187)</f>
        <v>8200000</v>
      </c>
      <c r="K183" s="34">
        <v>0</v>
      </c>
      <c r="L183" s="34">
        <v>0</v>
      </c>
      <c r="M183" s="34">
        <v>0</v>
      </c>
      <c r="N183" s="34">
        <v>0</v>
      </c>
      <c r="O183" s="34">
        <f>SUM(O184+O187)</f>
        <v>620000</v>
      </c>
      <c r="P183" s="34">
        <f>SUM(P184+P187)</f>
        <v>853000</v>
      </c>
      <c r="Q183" s="34">
        <f>SUM(Q184+Q187)</f>
        <v>16942000</v>
      </c>
      <c r="R183" s="34">
        <f>SUM(R184+R187)</f>
        <v>17601000</v>
      </c>
    </row>
    <row r="184" spans="2:18">
      <c r="B184" s="804"/>
      <c r="C184" s="162"/>
      <c r="D184" s="162">
        <v>40</v>
      </c>
      <c r="E184" s="99"/>
      <c r="F184" s="99" t="s">
        <v>391</v>
      </c>
      <c r="G184" s="103">
        <f>SUM(G185:G186)</f>
        <v>4052000</v>
      </c>
      <c r="H184" s="103">
        <f>SUM(H185:H186)</f>
        <v>4478000</v>
      </c>
      <c r="I184" s="103">
        <v>0</v>
      </c>
      <c r="J184" s="103">
        <v>0</v>
      </c>
      <c r="K184" s="103">
        <v>0</v>
      </c>
      <c r="L184" s="103">
        <v>0</v>
      </c>
      <c r="M184" s="103">
        <v>0</v>
      </c>
      <c r="N184" s="103">
        <v>0</v>
      </c>
      <c r="O184" s="103">
        <v>0</v>
      </c>
      <c r="P184" s="103">
        <v>0</v>
      </c>
      <c r="Q184" s="103">
        <f>SUM(Q185:Q186)</f>
        <v>4052000</v>
      </c>
      <c r="R184" s="103">
        <f>SUM(R185:R186)</f>
        <v>4478000</v>
      </c>
    </row>
    <row r="185" spans="2:18">
      <c r="B185" s="804"/>
      <c r="C185" s="166"/>
      <c r="D185" s="166"/>
      <c r="E185" s="2">
        <v>401</v>
      </c>
      <c r="F185" s="1" t="s">
        <v>979</v>
      </c>
      <c r="G185" s="4">
        <v>2958000</v>
      </c>
      <c r="H185" s="4">
        <v>3264000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2958000</v>
      </c>
      <c r="R185" s="4">
        <v>3264000</v>
      </c>
    </row>
    <row r="186" spans="2:18">
      <c r="B186" s="804"/>
      <c r="C186" s="166"/>
      <c r="D186" s="166"/>
      <c r="E186" s="593">
        <v>402</v>
      </c>
      <c r="F186" s="1" t="s">
        <v>893</v>
      </c>
      <c r="G186" s="4">
        <v>1094000</v>
      </c>
      <c r="H186" s="4">
        <v>1214000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1094000</v>
      </c>
      <c r="R186" s="4">
        <v>1214000</v>
      </c>
    </row>
    <row r="187" spans="2:18">
      <c r="B187" s="804"/>
      <c r="C187" s="162"/>
      <c r="D187" s="162">
        <v>42</v>
      </c>
      <c r="E187" s="99"/>
      <c r="F187" s="99" t="s">
        <v>394</v>
      </c>
      <c r="G187" s="103">
        <f>SUM(G188:G193)</f>
        <v>4070000</v>
      </c>
      <c r="H187" s="103">
        <f>SUM(H188:H193)</f>
        <v>4070000</v>
      </c>
      <c r="I187" s="103">
        <f>SUM(I188:I193)</f>
        <v>8200000</v>
      </c>
      <c r="J187" s="103">
        <f>SUM(J188:J193)</f>
        <v>8200000</v>
      </c>
      <c r="K187" s="103">
        <v>0</v>
      </c>
      <c r="L187" s="103">
        <v>0</v>
      </c>
      <c r="M187" s="103">
        <v>0</v>
      </c>
      <c r="N187" s="103">
        <v>0</v>
      </c>
      <c r="O187" s="103">
        <f>SUM(O188:O193)</f>
        <v>620000</v>
      </c>
      <c r="P187" s="103">
        <f>SUM(P188:P193)</f>
        <v>853000</v>
      </c>
      <c r="Q187" s="103">
        <f>SUM(Q188:Q193)</f>
        <v>12890000</v>
      </c>
      <c r="R187" s="103">
        <f>SUM(R188:R193)</f>
        <v>13123000</v>
      </c>
    </row>
    <row r="188" spans="2:18">
      <c r="B188" s="804"/>
      <c r="C188" s="166"/>
      <c r="D188" s="166"/>
      <c r="E188" s="2">
        <v>420</v>
      </c>
      <c r="F188" s="1" t="s">
        <v>1153</v>
      </c>
      <c r="G188" s="4">
        <v>300000</v>
      </c>
      <c r="H188" s="4">
        <v>300000</v>
      </c>
      <c r="I188" s="4">
        <v>500000</v>
      </c>
      <c r="J188" s="4">
        <v>500000</v>
      </c>
      <c r="K188" s="4">
        <v>0</v>
      </c>
      <c r="L188" s="4">
        <v>0</v>
      </c>
      <c r="M188" s="4">
        <v>0</v>
      </c>
      <c r="N188" s="4">
        <v>0</v>
      </c>
      <c r="O188" s="4">
        <v>200000</v>
      </c>
      <c r="P188" s="4">
        <v>200000</v>
      </c>
      <c r="Q188" s="4">
        <v>1000000</v>
      </c>
      <c r="R188" s="4">
        <v>1000000</v>
      </c>
    </row>
    <row r="189" spans="2:18" ht="30">
      <c r="B189" s="804"/>
      <c r="C189" s="166"/>
      <c r="D189" s="166"/>
      <c r="E189" s="593">
        <v>421</v>
      </c>
      <c r="F189" s="14" t="s">
        <v>1154</v>
      </c>
      <c r="G189" s="4">
        <v>400000</v>
      </c>
      <c r="H189" s="4">
        <v>400000</v>
      </c>
      <c r="I189" s="4">
        <v>400000</v>
      </c>
      <c r="J189" s="4">
        <v>400000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800000</v>
      </c>
      <c r="R189" s="4">
        <v>800000</v>
      </c>
    </row>
    <row r="190" spans="2:18">
      <c r="B190" s="804"/>
      <c r="C190" s="166"/>
      <c r="D190" s="166"/>
      <c r="E190" s="2">
        <v>423</v>
      </c>
      <c r="F190" s="1" t="s">
        <v>402</v>
      </c>
      <c r="G190" s="4">
        <v>230000</v>
      </c>
      <c r="H190" s="4">
        <v>230000</v>
      </c>
      <c r="I190" s="4">
        <v>300000</v>
      </c>
      <c r="J190" s="4">
        <v>300000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530000</v>
      </c>
      <c r="R190" s="4">
        <v>530000</v>
      </c>
    </row>
    <row r="191" spans="2:18">
      <c r="B191" s="804"/>
      <c r="C191" s="166"/>
      <c r="D191" s="166"/>
      <c r="E191" s="593">
        <v>424</v>
      </c>
      <c r="F191" s="1" t="s">
        <v>1155</v>
      </c>
      <c r="G191" s="4">
        <v>275000</v>
      </c>
      <c r="H191" s="4">
        <v>275000</v>
      </c>
      <c r="I191" s="4">
        <v>300000</v>
      </c>
      <c r="J191" s="4">
        <v>300000</v>
      </c>
      <c r="K191" s="4">
        <v>0</v>
      </c>
      <c r="L191" s="4">
        <v>0</v>
      </c>
      <c r="M191" s="4">
        <v>0</v>
      </c>
      <c r="N191" s="4">
        <v>0</v>
      </c>
      <c r="O191" s="4">
        <v>200000</v>
      </c>
      <c r="P191" s="4">
        <v>200000</v>
      </c>
      <c r="Q191" s="4">
        <v>775000</v>
      </c>
      <c r="R191" s="4">
        <v>775000</v>
      </c>
    </row>
    <row r="192" spans="2:18">
      <c r="B192" s="804"/>
      <c r="C192" s="166"/>
      <c r="D192" s="166"/>
      <c r="E192" s="2">
        <v>425</v>
      </c>
      <c r="F192" s="1" t="s">
        <v>404</v>
      </c>
      <c r="G192" s="4">
        <v>2650000</v>
      </c>
      <c r="H192" s="4">
        <v>2650000</v>
      </c>
      <c r="I192" s="4">
        <v>6300000</v>
      </c>
      <c r="J192" s="4">
        <v>6300000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233000</v>
      </c>
      <c r="Q192" s="4">
        <v>8950000</v>
      </c>
      <c r="R192" s="4">
        <v>9183000</v>
      </c>
    </row>
    <row r="193" spans="2:18">
      <c r="B193" s="804"/>
      <c r="C193" s="166"/>
      <c r="D193" s="166"/>
      <c r="E193" s="2">
        <v>426</v>
      </c>
      <c r="F193" s="1" t="s">
        <v>405</v>
      </c>
      <c r="G193" s="4">
        <v>215000</v>
      </c>
      <c r="H193" s="4">
        <v>215000</v>
      </c>
      <c r="I193" s="4">
        <v>400000</v>
      </c>
      <c r="J193" s="4">
        <v>400000</v>
      </c>
      <c r="K193" s="4">
        <v>0</v>
      </c>
      <c r="L193" s="4">
        <v>0</v>
      </c>
      <c r="M193" s="4">
        <v>0</v>
      </c>
      <c r="N193" s="4">
        <v>0</v>
      </c>
      <c r="O193" s="4">
        <v>220000</v>
      </c>
      <c r="P193" s="4">
        <v>220000</v>
      </c>
      <c r="Q193" s="4">
        <v>835000</v>
      </c>
      <c r="R193" s="4">
        <v>835000</v>
      </c>
    </row>
    <row r="194" spans="2:18">
      <c r="B194" s="804"/>
      <c r="C194" s="150"/>
      <c r="D194" s="150">
        <v>32</v>
      </c>
      <c r="E194" s="33"/>
      <c r="F194" s="33" t="s">
        <v>1156</v>
      </c>
      <c r="G194" s="34">
        <f>SUM(G195+G198+G202+G204)</f>
        <v>22492000</v>
      </c>
      <c r="H194" s="34">
        <f>SUM(H195+H198+H202+H204)</f>
        <v>22403000</v>
      </c>
      <c r="I194" s="34">
        <f>SUM(I195+I198+I202)</f>
        <v>4200000</v>
      </c>
      <c r="J194" s="34">
        <f>SUM(J195+J198+J202+J204)</f>
        <v>4200000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f>SUM(Q195+Q198+Q202+Q204)</f>
        <v>26692000</v>
      </c>
      <c r="R194" s="34">
        <f>SUM(R195+R198+R202+R204)</f>
        <v>26603000</v>
      </c>
    </row>
    <row r="195" spans="2:18">
      <c r="B195" s="804"/>
      <c r="C195" s="162"/>
      <c r="D195" s="162">
        <v>40</v>
      </c>
      <c r="E195" s="99"/>
      <c r="F195" s="99" t="s">
        <v>1737</v>
      </c>
      <c r="G195" s="103">
        <f>SUM(G196:G197)</f>
        <v>6492000</v>
      </c>
      <c r="H195" s="103">
        <f>SUM(H196:H197)</f>
        <v>6403000</v>
      </c>
      <c r="I195" s="103">
        <v>0</v>
      </c>
      <c r="J195" s="103">
        <v>0</v>
      </c>
      <c r="K195" s="103">
        <v>0</v>
      </c>
      <c r="L195" s="103">
        <v>0</v>
      </c>
      <c r="M195" s="103">
        <v>0</v>
      </c>
      <c r="N195" s="103">
        <v>0</v>
      </c>
      <c r="O195" s="103">
        <v>0</v>
      </c>
      <c r="P195" s="103">
        <v>0</v>
      </c>
      <c r="Q195" s="103">
        <f>SUM(Q196:Q197)</f>
        <v>6492000</v>
      </c>
      <c r="R195" s="103">
        <f>SUM(R196:R197)</f>
        <v>6403000</v>
      </c>
    </row>
    <row r="196" spans="2:18">
      <c r="B196" s="804"/>
      <c r="C196" s="166"/>
      <c r="D196" s="166"/>
      <c r="E196" s="2">
        <v>401</v>
      </c>
      <c r="F196" s="1" t="s">
        <v>399</v>
      </c>
      <c r="G196" s="4">
        <v>4739000</v>
      </c>
      <c r="H196" s="4">
        <v>4671000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4739000</v>
      </c>
      <c r="R196" s="4">
        <v>4671000</v>
      </c>
    </row>
    <row r="197" spans="2:18">
      <c r="B197" s="804"/>
      <c r="C197" s="166"/>
      <c r="D197" s="166"/>
      <c r="E197" s="593">
        <v>402</v>
      </c>
      <c r="F197" s="1" t="s">
        <v>1014</v>
      </c>
      <c r="G197" s="4">
        <v>1753000</v>
      </c>
      <c r="H197" s="4">
        <v>1732000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1753000</v>
      </c>
      <c r="R197" s="4">
        <v>1732000</v>
      </c>
    </row>
    <row r="198" spans="2:18">
      <c r="B198" s="804"/>
      <c r="C198" s="162"/>
      <c r="D198" s="162">
        <v>42</v>
      </c>
      <c r="E198" s="99"/>
      <c r="F198" s="99" t="s">
        <v>1015</v>
      </c>
      <c r="G198" s="103">
        <f>SUM(G199:G201)</f>
        <v>9700000</v>
      </c>
      <c r="H198" s="103">
        <f>SUM(H199:H201)</f>
        <v>9700000</v>
      </c>
      <c r="I198" s="103">
        <f>SUM(I199:I201)</f>
        <v>4200000</v>
      </c>
      <c r="J198" s="103">
        <f>SUM(J199:J201)</f>
        <v>4200000</v>
      </c>
      <c r="K198" s="103">
        <v>0</v>
      </c>
      <c r="L198" s="103">
        <v>0</v>
      </c>
      <c r="M198" s="103">
        <v>0</v>
      </c>
      <c r="N198" s="103">
        <v>0</v>
      </c>
      <c r="O198" s="103">
        <v>0</v>
      </c>
      <c r="P198" s="103">
        <v>0</v>
      </c>
      <c r="Q198" s="103">
        <f>SUM(Q199:Q201)</f>
        <v>13900000</v>
      </c>
      <c r="R198" s="103">
        <f>SUM(R199:R201)</f>
        <v>13900000</v>
      </c>
    </row>
    <row r="199" spans="2:18">
      <c r="B199" s="804"/>
      <c r="C199" s="166"/>
      <c r="D199" s="166"/>
      <c r="E199" s="2">
        <v>420</v>
      </c>
      <c r="F199" s="1" t="s">
        <v>965</v>
      </c>
      <c r="G199" s="4">
        <v>250000</v>
      </c>
      <c r="H199" s="4">
        <v>900000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250000</v>
      </c>
      <c r="R199" s="4">
        <v>900000</v>
      </c>
    </row>
    <row r="200" spans="2:18">
      <c r="B200" s="804"/>
      <c r="C200" s="166"/>
      <c r="D200" s="166"/>
      <c r="E200" s="2">
        <v>425</v>
      </c>
      <c r="F200" s="1" t="s">
        <v>404</v>
      </c>
      <c r="G200" s="4">
        <v>9000000</v>
      </c>
      <c r="H200" s="4">
        <v>8350000</v>
      </c>
      <c r="I200" s="4">
        <v>4200000</v>
      </c>
      <c r="J200" s="4">
        <v>4200000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13200000</v>
      </c>
      <c r="R200" s="4">
        <v>12550000</v>
      </c>
    </row>
    <row r="201" spans="2:18">
      <c r="B201" s="804"/>
      <c r="C201" s="166"/>
      <c r="D201" s="166"/>
      <c r="E201" s="2">
        <v>426</v>
      </c>
      <c r="F201" s="1" t="s">
        <v>405</v>
      </c>
      <c r="G201" s="4">
        <v>450000</v>
      </c>
      <c r="H201" s="4">
        <v>450000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450000</v>
      </c>
      <c r="R201" s="4">
        <v>450000</v>
      </c>
    </row>
    <row r="202" spans="2:18">
      <c r="B202" s="804"/>
      <c r="C202" s="162"/>
      <c r="D202" s="162">
        <v>46</v>
      </c>
      <c r="E202" s="99"/>
      <c r="F202" s="99" t="s">
        <v>396</v>
      </c>
      <c r="G202" s="103">
        <f>SUM(G203)</f>
        <v>6000000</v>
      </c>
      <c r="H202" s="103">
        <f>SUM(H203)</f>
        <v>6000000</v>
      </c>
      <c r="I202" s="103">
        <v>0</v>
      </c>
      <c r="J202" s="103">
        <v>0</v>
      </c>
      <c r="K202" s="103">
        <v>0</v>
      </c>
      <c r="L202" s="103">
        <v>0</v>
      </c>
      <c r="M202" s="103">
        <v>0</v>
      </c>
      <c r="N202" s="103">
        <v>0</v>
      </c>
      <c r="O202" s="103">
        <v>0</v>
      </c>
      <c r="P202" s="103">
        <v>0</v>
      </c>
      <c r="Q202" s="103">
        <f>SUM(Q203)</f>
        <v>6000000</v>
      </c>
      <c r="R202" s="103">
        <f>SUM(R203)</f>
        <v>6000000</v>
      </c>
    </row>
    <row r="203" spans="2:18">
      <c r="B203" s="804"/>
      <c r="C203" s="166"/>
      <c r="D203" s="166"/>
      <c r="E203" s="2">
        <v>464</v>
      </c>
      <c r="F203" s="1" t="s">
        <v>423</v>
      </c>
      <c r="G203" s="4">
        <v>6000000</v>
      </c>
      <c r="H203" s="4">
        <v>6000000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6000000</v>
      </c>
      <c r="R203" s="4">
        <v>6000000</v>
      </c>
    </row>
    <row r="204" spans="2:18">
      <c r="B204" s="804"/>
      <c r="C204" s="162"/>
      <c r="D204" s="162">
        <v>48</v>
      </c>
      <c r="E204" s="99"/>
      <c r="F204" s="99" t="s">
        <v>430</v>
      </c>
      <c r="G204" s="103">
        <f>SUM(G205)</f>
        <v>300000</v>
      </c>
      <c r="H204" s="103">
        <f>SUM(H205)</f>
        <v>300000</v>
      </c>
      <c r="I204" s="103">
        <v>0</v>
      </c>
      <c r="J204" s="103">
        <v>0</v>
      </c>
      <c r="K204" s="103">
        <v>0</v>
      </c>
      <c r="L204" s="103">
        <v>0</v>
      </c>
      <c r="M204" s="103">
        <v>0</v>
      </c>
      <c r="N204" s="103">
        <v>0</v>
      </c>
      <c r="O204" s="103">
        <v>0</v>
      </c>
      <c r="P204" s="103">
        <v>0</v>
      </c>
      <c r="Q204" s="103">
        <f>SUM(Q205)</f>
        <v>300000</v>
      </c>
      <c r="R204" s="103">
        <f>SUM(R205)</f>
        <v>300000</v>
      </c>
    </row>
    <row r="205" spans="2:18">
      <c r="B205" s="804"/>
      <c r="C205" s="166"/>
      <c r="D205" s="166"/>
      <c r="E205" s="593">
        <v>480</v>
      </c>
      <c r="F205" s="1" t="s">
        <v>1157</v>
      </c>
      <c r="G205" s="4">
        <v>300000</v>
      </c>
      <c r="H205" s="4">
        <v>300000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300000</v>
      </c>
      <c r="R205" s="4">
        <v>300000</v>
      </c>
    </row>
    <row r="206" spans="2:18" ht="30">
      <c r="B206" s="804"/>
      <c r="C206" s="588">
        <v>4</v>
      </c>
      <c r="D206" s="588"/>
      <c r="E206" s="592"/>
      <c r="F206" s="590" t="s">
        <v>1738</v>
      </c>
      <c r="G206" s="102">
        <f>SUM(G207)</f>
        <v>15626000</v>
      </c>
      <c r="H206" s="102">
        <f>SUM(H207)</f>
        <v>15626000</v>
      </c>
      <c r="I206" s="102">
        <v>0</v>
      </c>
      <c r="J206" s="102">
        <v>0</v>
      </c>
      <c r="K206" s="102">
        <f>SUM(K207)</f>
        <v>500000</v>
      </c>
      <c r="L206" s="102">
        <f>SUM(L207)</f>
        <v>500000</v>
      </c>
      <c r="M206" s="102">
        <v>0</v>
      </c>
      <c r="N206" s="102">
        <v>0</v>
      </c>
      <c r="O206" s="102">
        <f>SUM(O207)</f>
        <v>16550000</v>
      </c>
      <c r="P206" s="102">
        <f>SUM(P207)</f>
        <v>16550000</v>
      </c>
      <c r="Q206" s="102">
        <f>SUM(Q207)</f>
        <v>32676000</v>
      </c>
      <c r="R206" s="102">
        <f>SUM(R207)</f>
        <v>32676000</v>
      </c>
    </row>
    <row r="207" spans="2:18" ht="30">
      <c r="B207" s="804"/>
      <c r="C207" s="150"/>
      <c r="D207" s="150">
        <v>40</v>
      </c>
      <c r="E207" s="33"/>
      <c r="F207" s="36" t="s">
        <v>1158</v>
      </c>
      <c r="G207" s="34">
        <f>SUM(G208+G211+G218+G220)</f>
        <v>15626000</v>
      </c>
      <c r="H207" s="34">
        <f>SUM(H208+H211+H218+H220)</f>
        <v>15626000</v>
      </c>
      <c r="I207" s="34">
        <v>0</v>
      </c>
      <c r="J207" s="34">
        <v>0</v>
      </c>
      <c r="K207" s="34">
        <f>SUM(K208+K211+K218+K220)</f>
        <v>500000</v>
      </c>
      <c r="L207" s="34">
        <f>SUM(L208+L211+L218+L220)</f>
        <v>500000</v>
      </c>
      <c r="M207" s="34">
        <v>0</v>
      </c>
      <c r="N207" s="34">
        <v>0</v>
      </c>
      <c r="O207" s="34">
        <f>SUM(O208+O211+O218+O220)</f>
        <v>16550000</v>
      </c>
      <c r="P207" s="34">
        <f>SUM(P208+P211+P218+P220)</f>
        <v>16550000</v>
      </c>
      <c r="Q207" s="34">
        <f>SUM(Q208+Q211+Q218+Q220)</f>
        <v>32676000</v>
      </c>
      <c r="R207" s="34">
        <f>SUM(R208+R211+R218+R220)</f>
        <v>32676000</v>
      </c>
    </row>
    <row r="208" spans="2:18">
      <c r="B208" s="804"/>
      <c r="C208" s="162"/>
      <c r="D208" s="162">
        <v>40</v>
      </c>
      <c r="E208" s="99"/>
      <c r="F208" s="99" t="s">
        <v>391</v>
      </c>
      <c r="G208" s="103">
        <f>SUM(G209:G210)</f>
        <v>7456000</v>
      </c>
      <c r="H208" s="103">
        <f>SUM(H209:H210)</f>
        <v>7456000</v>
      </c>
      <c r="I208" s="103">
        <v>0</v>
      </c>
      <c r="J208" s="103">
        <v>0</v>
      </c>
      <c r="K208" s="103">
        <v>0</v>
      </c>
      <c r="L208" s="103">
        <v>0</v>
      </c>
      <c r="M208" s="103">
        <v>0</v>
      </c>
      <c r="N208" s="103">
        <v>0</v>
      </c>
      <c r="O208" s="103">
        <v>0</v>
      </c>
      <c r="P208" s="103">
        <v>0</v>
      </c>
      <c r="Q208" s="103">
        <f>SUM(Q209:Q210)</f>
        <v>7456000</v>
      </c>
      <c r="R208" s="103">
        <f>SUM(R209:R210)</f>
        <v>7456000</v>
      </c>
    </row>
    <row r="209" spans="2:18">
      <c r="B209" s="804"/>
      <c r="C209" s="141"/>
      <c r="D209" s="141"/>
      <c r="E209" s="2">
        <v>401</v>
      </c>
      <c r="F209" s="1" t="s">
        <v>399</v>
      </c>
      <c r="G209" s="4">
        <v>5443000</v>
      </c>
      <c r="H209" s="4">
        <v>5443000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5443000</v>
      </c>
      <c r="R209" s="4">
        <v>5443000</v>
      </c>
    </row>
    <row r="210" spans="2:18">
      <c r="B210" s="804"/>
      <c r="C210" s="141"/>
      <c r="D210" s="141"/>
      <c r="E210" s="593">
        <v>402</v>
      </c>
      <c r="F210" s="1" t="s">
        <v>1014</v>
      </c>
      <c r="G210" s="4">
        <v>2013000</v>
      </c>
      <c r="H210" s="4">
        <v>2013000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2013000</v>
      </c>
      <c r="R210" s="4">
        <v>2013000</v>
      </c>
    </row>
    <row r="211" spans="2:18">
      <c r="B211" s="804"/>
      <c r="C211" s="162"/>
      <c r="D211" s="162">
        <v>42</v>
      </c>
      <c r="E211" s="99"/>
      <c r="F211" s="99" t="s">
        <v>394</v>
      </c>
      <c r="G211" s="103">
        <f>SUM(G212:G217)</f>
        <v>4070000</v>
      </c>
      <c r="H211" s="103">
        <f>SUM(H212:H217)</f>
        <v>4026000</v>
      </c>
      <c r="I211" s="103">
        <v>0</v>
      </c>
      <c r="J211" s="103">
        <v>0</v>
      </c>
      <c r="K211" s="103">
        <f>SUM(K212:K217)</f>
        <v>500000</v>
      </c>
      <c r="L211" s="103">
        <f>SUM(L212:L217)</f>
        <v>500000</v>
      </c>
      <c r="M211" s="103">
        <v>0</v>
      </c>
      <c r="N211" s="103">
        <v>0</v>
      </c>
      <c r="O211" s="103">
        <f>SUM(O212:O217)</f>
        <v>15050000</v>
      </c>
      <c r="P211" s="103">
        <f>SUM(P212:P217)</f>
        <v>15050000</v>
      </c>
      <c r="Q211" s="103">
        <f>SUM(Q212:Q217)</f>
        <v>19620000</v>
      </c>
      <c r="R211" s="103">
        <f>SUM(R212:R217)</f>
        <v>19576000</v>
      </c>
    </row>
    <row r="212" spans="2:18" ht="15" customHeight="1">
      <c r="B212" s="804"/>
      <c r="C212" s="166"/>
      <c r="D212" s="166"/>
      <c r="E212" s="2">
        <v>420</v>
      </c>
      <c r="F212" s="1" t="s">
        <v>400</v>
      </c>
      <c r="G212" s="4">
        <v>90000</v>
      </c>
      <c r="H212" s="4">
        <v>90000</v>
      </c>
      <c r="I212" s="4">
        <v>0</v>
      </c>
      <c r="J212" s="4">
        <v>0</v>
      </c>
      <c r="K212" s="4">
        <v>50000</v>
      </c>
      <c r="L212" s="4">
        <v>40000</v>
      </c>
      <c r="M212" s="4">
        <v>0</v>
      </c>
      <c r="N212" s="4">
        <v>0</v>
      </c>
      <c r="O212" s="4">
        <v>600000</v>
      </c>
      <c r="P212" s="4">
        <v>600000</v>
      </c>
      <c r="Q212" s="4">
        <v>740000</v>
      </c>
      <c r="R212" s="4">
        <v>730000</v>
      </c>
    </row>
    <row r="213" spans="2:18" ht="15" customHeight="1">
      <c r="B213" s="804"/>
      <c r="C213" s="166"/>
      <c r="D213" s="166"/>
      <c r="E213" s="2">
        <v>421</v>
      </c>
      <c r="F213" s="14" t="s">
        <v>401</v>
      </c>
      <c r="G213" s="4">
        <v>2200000</v>
      </c>
      <c r="H213" s="4">
        <v>1760000</v>
      </c>
      <c r="I213" s="4">
        <v>0</v>
      </c>
      <c r="J213" s="4">
        <v>0</v>
      </c>
      <c r="K213" s="4">
        <v>100000</v>
      </c>
      <c r="L213" s="4">
        <v>100000</v>
      </c>
      <c r="M213" s="4">
        <v>0</v>
      </c>
      <c r="N213" s="4">
        <v>0</v>
      </c>
      <c r="O213" s="4">
        <v>200000</v>
      </c>
      <c r="P213" s="4">
        <v>200000</v>
      </c>
      <c r="Q213" s="4">
        <v>2500000</v>
      </c>
      <c r="R213" s="4">
        <v>2060000</v>
      </c>
    </row>
    <row r="214" spans="2:18" ht="15" customHeight="1">
      <c r="B214" s="804"/>
      <c r="C214" s="166"/>
      <c r="D214" s="166"/>
      <c r="E214" s="2">
        <v>423</v>
      </c>
      <c r="F214" s="1" t="s">
        <v>402</v>
      </c>
      <c r="G214" s="4">
        <v>200000</v>
      </c>
      <c r="H214" s="4">
        <v>200000</v>
      </c>
      <c r="I214" s="4">
        <v>0</v>
      </c>
      <c r="J214" s="4">
        <v>0</v>
      </c>
      <c r="K214" s="4">
        <v>50000</v>
      </c>
      <c r="L214" s="4">
        <v>40000</v>
      </c>
      <c r="M214" s="4">
        <v>0</v>
      </c>
      <c r="N214" s="4">
        <v>0</v>
      </c>
      <c r="O214" s="4">
        <v>100000</v>
      </c>
      <c r="P214" s="4">
        <v>100000</v>
      </c>
      <c r="Q214" s="4">
        <v>350000</v>
      </c>
      <c r="R214" s="4">
        <v>340000</v>
      </c>
    </row>
    <row r="215" spans="2:18" ht="15" customHeight="1">
      <c r="B215" s="804"/>
      <c r="C215" s="166"/>
      <c r="D215" s="166"/>
      <c r="E215" s="2">
        <v>424</v>
      </c>
      <c r="F215" s="1" t="s">
        <v>403</v>
      </c>
      <c r="G215" s="4">
        <v>200000</v>
      </c>
      <c r="H215" s="4">
        <v>640000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200000</v>
      </c>
      <c r="R215" s="4">
        <v>640000</v>
      </c>
    </row>
    <row r="216" spans="2:18">
      <c r="B216" s="804"/>
      <c r="C216" s="166"/>
      <c r="D216" s="166"/>
      <c r="E216" s="2">
        <v>425</v>
      </c>
      <c r="F216" s="1" t="s">
        <v>404</v>
      </c>
      <c r="G216" s="4">
        <v>1300000</v>
      </c>
      <c r="H216" s="4">
        <v>1256000</v>
      </c>
      <c r="I216" s="4">
        <v>0</v>
      </c>
      <c r="J216" s="4">
        <v>0</v>
      </c>
      <c r="K216" s="4">
        <v>200000</v>
      </c>
      <c r="L216" s="4">
        <v>240000</v>
      </c>
      <c r="M216" s="4">
        <v>0</v>
      </c>
      <c r="N216" s="4">
        <v>0</v>
      </c>
      <c r="O216" s="4">
        <v>13580000</v>
      </c>
      <c r="P216" s="4">
        <v>13580000</v>
      </c>
      <c r="Q216" s="4">
        <v>15080000</v>
      </c>
      <c r="R216" s="4">
        <v>15076000</v>
      </c>
    </row>
    <row r="217" spans="2:18" ht="15" customHeight="1">
      <c r="B217" s="804"/>
      <c r="C217" s="166"/>
      <c r="D217" s="166"/>
      <c r="E217" s="2">
        <v>426</v>
      </c>
      <c r="F217" s="1" t="s">
        <v>405</v>
      </c>
      <c r="G217" s="4">
        <v>80000</v>
      </c>
      <c r="H217" s="4">
        <v>80000</v>
      </c>
      <c r="I217" s="4">
        <v>0</v>
      </c>
      <c r="J217" s="4">
        <v>0</v>
      </c>
      <c r="K217" s="4">
        <v>100000</v>
      </c>
      <c r="L217" s="4">
        <v>80000</v>
      </c>
      <c r="M217" s="4">
        <v>0</v>
      </c>
      <c r="N217" s="4">
        <v>0</v>
      </c>
      <c r="O217" s="4">
        <v>570000</v>
      </c>
      <c r="P217" s="4">
        <v>570000</v>
      </c>
      <c r="Q217" s="4">
        <v>750000</v>
      </c>
      <c r="R217" s="4">
        <v>730000</v>
      </c>
    </row>
    <row r="218" spans="2:18" ht="30" customHeight="1">
      <c r="B218" s="804"/>
      <c r="C218" s="162"/>
      <c r="D218" s="162">
        <v>46</v>
      </c>
      <c r="E218" s="99"/>
      <c r="F218" s="99" t="s">
        <v>396</v>
      </c>
      <c r="G218" s="103">
        <f>SUM(G219)</f>
        <v>3900000</v>
      </c>
      <c r="H218" s="103">
        <f>SUM(H219)</f>
        <v>3944000</v>
      </c>
      <c r="I218" s="103">
        <v>0</v>
      </c>
      <c r="J218" s="103">
        <v>0</v>
      </c>
      <c r="K218" s="103">
        <v>0</v>
      </c>
      <c r="L218" s="103">
        <v>0</v>
      </c>
      <c r="M218" s="103">
        <v>0</v>
      </c>
      <c r="N218" s="103">
        <v>0</v>
      </c>
      <c r="O218" s="103">
        <f>SUM(O219)</f>
        <v>1500000</v>
      </c>
      <c r="P218" s="103">
        <f>SUM(P219)</f>
        <v>1500000</v>
      </c>
      <c r="Q218" s="103">
        <f>SUM(Q219)</f>
        <v>5400000</v>
      </c>
      <c r="R218" s="103">
        <f>SUM(R219)</f>
        <v>5444000</v>
      </c>
    </row>
    <row r="219" spans="2:18">
      <c r="B219" s="804"/>
      <c r="C219" s="166"/>
      <c r="D219" s="166"/>
      <c r="E219" s="2">
        <v>464</v>
      </c>
      <c r="F219" s="1" t="s">
        <v>423</v>
      </c>
      <c r="G219" s="4">
        <v>3900000</v>
      </c>
      <c r="H219" s="4">
        <v>3944000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1500000</v>
      </c>
      <c r="P219" s="4">
        <v>1500000</v>
      </c>
      <c r="Q219" s="4">
        <v>5400000</v>
      </c>
      <c r="R219" s="4">
        <v>5444000</v>
      </c>
    </row>
    <row r="220" spans="2:18" ht="15" customHeight="1">
      <c r="B220" s="804"/>
      <c r="C220" s="162"/>
      <c r="D220" s="162">
        <v>48</v>
      </c>
      <c r="E220" s="99"/>
      <c r="F220" s="99" t="s">
        <v>430</v>
      </c>
      <c r="G220" s="103">
        <f>SUM(G221)</f>
        <v>200000</v>
      </c>
      <c r="H220" s="103">
        <f>SUM(H221)</f>
        <v>200000</v>
      </c>
      <c r="I220" s="103">
        <v>0</v>
      </c>
      <c r="J220" s="103">
        <v>0</v>
      </c>
      <c r="K220" s="103">
        <v>0</v>
      </c>
      <c r="L220" s="103">
        <v>0</v>
      </c>
      <c r="M220" s="103">
        <v>0</v>
      </c>
      <c r="N220" s="103">
        <v>0</v>
      </c>
      <c r="O220" s="103">
        <v>0</v>
      </c>
      <c r="P220" s="103">
        <v>0</v>
      </c>
      <c r="Q220" s="103">
        <f>SUM(Q221)</f>
        <v>200000</v>
      </c>
      <c r="R220" s="103">
        <f>SUM(R221)</f>
        <v>200000</v>
      </c>
    </row>
    <row r="221" spans="2:18" ht="15" customHeight="1">
      <c r="B221" s="804"/>
      <c r="C221" s="166"/>
      <c r="D221" s="166"/>
      <c r="E221" s="2">
        <v>480</v>
      </c>
      <c r="F221" s="1" t="s">
        <v>431</v>
      </c>
      <c r="G221" s="4">
        <v>200000</v>
      </c>
      <c r="H221" s="4">
        <v>200000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200000</v>
      </c>
      <c r="R221" s="4">
        <v>200000</v>
      </c>
    </row>
    <row r="222" spans="2:18" ht="39.75" customHeight="1">
      <c r="B222" s="804"/>
      <c r="C222" s="587">
        <v>5</v>
      </c>
      <c r="D222" s="587"/>
      <c r="E222" s="592"/>
      <c r="F222" s="592" t="s">
        <v>1149</v>
      </c>
      <c r="G222" s="102">
        <f>SUM(G223+G234)</f>
        <v>20759000</v>
      </c>
      <c r="H222" s="102">
        <f>SUM(H223+H234)</f>
        <v>25277000</v>
      </c>
      <c r="I222" s="102">
        <f>SUM(I223+I234)</f>
        <v>35400000</v>
      </c>
      <c r="J222" s="102">
        <f>SUM(J223+J234)</f>
        <v>35400000</v>
      </c>
      <c r="K222" s="102">
        <v>0</v>
      </c>
      <c r="L222" s="102">
        <v>0</v>
      </c>
      <c r="M222" s="102">
        <v>0</v>
      </c>
      <c r="N222" s="102">
        <v>0</v>
      </c>
      <c r="O222" s="102">
        <f>SUM(O223+O234)</f>
        <v>5000000</v>
      </c>
      <c r="P222" s="102">
        <f>SUM(P223+P234)</f>
        <v>5000000</v>
      </c>
      <c r="Q222" s="102">
        <f>SUM(Q223+Q234)</f>
        <v>61159000</v>
      </c>
      <c r="R222" s="102">
        <f>SUM(R223+R234)</f>
        <v>65677000</v>
      </c>
    </row>
    <row r="223" spans="2:18" ht="15" customHeight="1">
      <c r="B223" s="804"/>
      <c r="C223" s="150"/>
      <c r="D223" s="150">
        <v>50</v>
      </c>
      <c r="E223" s="33"/>
      <c r="F223" s="33" t="s">
        <v>1150</v>
      </c>
      <c r="G223" s="34">
        <f>SUM(G224+G227)</f>
        <v>12097000</v>
      </c>
      <c r="H223" s="34">
        <f>SUM(H224+H227)</f>
        <v>17008000</v>
      </c>
      <c r="I223" s="34">
        <f>SUM(I224+I227)</f>
        <v>5900000</v>
      </c>
      <c r="J223" s="34">
        <f>SUM(J224+J227)</f>
        <v>5900000</v>
      </c>
      <c r="K223" s="34">
        <v>0</v>
      </c>
      <c r="L223" s="34">
        <v>0</v>
      </c>
      <c r="M223" s="34">
        <v>0</v>
      </c>
      <c r="N223" s="34">
        <v>0</v>
      </c>
      <c r="O223" s="34">
        <f>SUM(O224+O227)</f>
        <v>5000000</v>
      </c>
      <c r="P223" s="34">
        <f>SUM(P224+P227)</f>
        <v>5000000</v>
      </c>
      <c r="Q223" s="34">
        <f>SUM(Q224+Q227)</f>
        <v>22997000</v>
      </c>
      <c r="R223" s="34">
        <f>SUM(R224+R227)</f>
        <v>27908000</v>
      </c>
    </row>
    <row r="224" spans="2:18" ht="33.75" customHeight="1">
      <c r="B224" s="804"/>
      <c r="C224" s="162"/>
      <c r="D224" s="162">
        <v>40</v>
      </c>
      <c r="E224" s="99"/>
      <c r="F224" s="99" t="s">
        <v>391</v>
      </c>
      <c r="G224" s="103">
        <f>SUM(G225:G226)</f>
        <v>8097000</v>
      </c>
      <c r="H224" s="103">
        <f>SUM(H225:H226)</f>
        <v>11008000</v>
      </c>
      <c r="I224" s="103">
        <v>0</v>
      </c>
      <c r="J224" s="103">
        <v>0</v>
      </c>
      <c r="K224" s="103">
        <v>0</v>
      </c>
      <c r="L224" s="103">
        <v>0</v>
      </c>
      <c r="M224" s="103">
        <v>0</v>
      </c>
      <c r="N224" s="103">
        <v>0</v>
      </c>
      <c r="O224" s="103">
        <v>0</v>
      </c>
      <c r="P224" s="103">
        <v>0</v>
      </c>
      <c r="Q224" s="103">
        <f>SUM(Q225:Q226)</f>
        <v>8097000</v>
      </c>
      <c r="R224" s="103">
        <f>SUM(R225:R226)</f>
        <v>11008000</v>
      </c>
    </row>
    <row r="225" spans="2:18">
      <c r="B225" s="804"/>
      <c r="C225" s="166"/>
      <c r="D225" s="166"/>
      <c r="E225" s="2">
        <v>401</v>
      </c>
      <c r="F225" s="1" t="s">
        <v>399</v>
      </c>
      <c r="G225" s="4">
        <v>6104000</v>
      </c>
      <c r="H225" s="4">
        <v>8046000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6104000</v>
      </c>
      <c r="R225" s="4">
        <v>8046000</v>
      </c>
    </row>
    <row r="226" spans="2:18" ht="15" customHeight="1">
      <c r="B226" s="804"/>
      <c r="C226" s="166"/>
      <c r="D226" s="166"/>
      <c r="E226" s="2">
        <v>402</v>
      </c>
      <c r="F226" s="1" t="s">
        <v>361</v>
      </c>
      <c r="G226" s="4">
        <v>1993000</v>
      </c>
      <c r="H226" s="4">
        <v>2962000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1993000</v>
      </c>
      <c r="R226" s="4">
        <v>2962000</v>
      </c>
    </row>
    <row r="227" spans="2:18">
      <c r="B227" s="804"/>
      <c r="C227" s="162"/>
      <c r="D227" s="162">
        <v>42</v>
      </c>
      <c r="E227" s="99"/>
      <c r="F227" s="99" t="s">
        <v>394</v>
      </c>
      <c r="G227" s="103">
        <f>SUM(G228:G233)</f>
        <v>4000000</v>
      </c>
      <c r="H227" s="103">
        <f>SUM(H228:H233)</f>
        <v>6000000</v>
      </c>
      <c r="I227" s="103">
        <f>SUM(I228:I233)</f>
        <v>5900000</v>
      </c>
      <c r="J227" s="103">
        <f>SUM(J228:J233)</f>
        <v>5900000</v>
      </c>
      <c r="K227" s="103">
        <v>0</v>
      </c>
      <c r="L227" s="103">
        <v>0</v>
      </c>
      <c r="M227" s="103">
        <v>0</v>
      </c>
      <c r="N227" s="103">
        <v>0</v>
      </c>
      <c r="O227" s="103">
        <f>SUM(O228:O233)</f>
        <v>5000000</v>
      </c>
      <c r="P227" s="103">
        <f>SUM(P228:P233)</f>
        <v>5000000</v>
      </c>
      <c r="Q227" s="103">
        <f>SUM(Q228:Q233)</f>
        <v>14900000</v>
      </c>
      <c r="R227" s="103">
        <f>SUM(R228:R233)</f>
        <v>16900000</v>
      </c>
    </row>
    <row r="228" spans="2:18" ht="15" customHeight="1">
      <c r="B228" s="804"/>
      <c r="C228" s="166"/>
      <c r="D228" s="166"/>
      <c r="E228" s="2">
        <v>420</v>
      </c>
      <c r="F228" s="1" t="s">
        <v>400</v>
      </c>
      <c r="G228" s="4">
        <v>0</v>
      </c>
      <c r="H228" s="4">
        <v>0</v>
      </c>
      <c r="I228" s="4">
        <v>1900000</v>
      </c>
      <c r="J228" s="4">
        <v>1900000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1900000</v>
      </c>
      <c r="R228" s="4">
        <v>1900000</v>
      </c>
    </row>
    <row r="229" spans="2:18" ht="30.75" customHeight="1">
      <c r="B229" s="804"/>
      <c r="C229" s="166"/>
      <c r="D229" s="166"/>
      <c r="E229" s="2">
        <v>421</v>
      </c>
      <c r="F229" s="14" t="s">
        <v>401</v>
      </c>
      <c r="G229" s="4">
        <v>1500000</v>
      </c>
      <c r="H229" s="4">
        <v>1500000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1500000</v>
      </c>
      <c r="R229" s="4">
        <v>1500000</v>
      </c>
    </row>
    <row r="230" spans="2:18">
      <c r="B230" s="804"/>
      <c r="C230" s="166"/>
      <c r="D230" s="166"/>
      <c r="E230" s="2">
        <v>423</v>
      </c>
      <c r="F230" s="1" t="s">
        <v>402</v>
      </c>
      <c r="G230" s="4">
        <v>300000</v>
      </c>
      <c r="H230" s="4">
        <v>300000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300000</v>
      </c>
      <c r="R230" s="4">
        <v>300000</v>
      </c>
    </row>
    <row r="231" spans="2:18">
      <c r="B231" s="804"/>
      <c r="C231" s="166"/>
      <c r="D231" s="166"/>
      <c r="E231" s="2">
        <v>424</v>
      </c>
      <c r="F231" s="1" t="s">
        <v>403</v>
      </c>
      <c r="G231" s="4">
        <v>500000</v>
      </c>
      <c r="H231" s="4">
        <v>500000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500000</v>
      </c>
      <c r="R231" s="4">
        <v>500000</v>
      </c>
    </row>
    <row r="232" spans="2:18">
      <c r="B232" s="804"/>
      <c r="C232" s="166"/>
      <c r="D232" s="166"/>
      <c r="E232" s="2">
        <v>425</v>
      </c>
      <c r="F232" s="1" t="s">
        <v>404</v>
      </c>
      <c r="G232" s="4">
        <v>640000</v>
      </c>
      <c r="H232" s="4">
        <v>640000</v>
      </c>
      <c r="I232" s="4">
        <v>2700000</v>
      </c>
      <c r="J232" s="4">
        <v>2160000</v>
      </c>
      <c r="K232" s="4">
        <v>0</v>
      </c>
      <c r="L232" s="4">
        <v>0</v>
      </c>
      <c r="M232" s="4">
        <v>0</v>
      </c>
      <c r="N232" s="4">
        <v>0</v>
      </c>
      <c r="O232" s="4">
        <v>5000000</v>
      </c>
      <c r="P232" s="4">
        <v>5000000</v>
      </c>
      <c r="Q232" s="4">
        <v>8340000</v>
      </c>
      <c r="R232" s="4">
        <v>7800000</v>
      </c>
    </row>
    <row r="233" spans="2:18">
      <c r="B233" s="804"/>
      <c r="C233" s="166"/>
      <c r="D233" s="166"/>
      <c r="E233" s="2">
        <v>426</v>
      </c>
      <c r="F233" s="1" t="s">
        <v>405</v>
      </c>
      <c r="G233" s="4">
        <v>1060000</v>
      </c>
      <c r="H233" s="4">
        <v>3060000</v>
      </c>
      <c r="I233" s="4">
        <v>1300000</v>
      </c>
      <c r="J233" s="4">
        <v>1840000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2360000</v>
      </c>
      <c r="R233" s="4">
        <v>4900000</v>
      </c>
    </row>
    <row r="234" spans="2:18">
      <c r="B234" s="804"/>
      <c r="C234" s="150"/>
      <c r="D234" s="150">
        <v>51</v>
      </c>
      <c r="E234" s="33"/>
      <c r="F234" s="33" t="s">
        <v>1151</v>
      </c>
      <c r="G234" s="34">
        <f>SUM(G235+G238+G245+G247)</f>
        <v>8662000</v>
      </c>
      <c r="H234" s="34">
        <f>SUM(H235+H238+H245+H247)</f>
        <v>8269000</v>
      </c>
      <c r="I234" s="34">
        <f>SUM(I235+I238+I245+I247)</f>
        <v>29500000</v>
      </c>
      <c r="J234" s="34">
        <f>SUM(J235+J238+J245+J247)</f>
        <v>29500000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f>SUM(Q235+Q238+Q245+Q247)</f>
        <v>38162000</v>
      </c>
      <c r="R234" s="34">
        <f>SUM(R235+R238+R245+R247)</f>
        <v>37769000</v>
      </c>
    </row>
    <row r="235" spans="2:18">
      <c r="B235" s="804"/>
      <c r="C235" s="162"/>
      <c r="D235" s="162">
        <v>40</v>
      </c>
      <c r="E235" s="99"/>
      <c r="F235" s="99" t="s">
        <v>391</v>
      </c>
      <c r="G235" s="103">
        <f>SUM(G236:G237)</f>
        <v>7382000</v>
      </c>
      <c r="H235" s="103">
        <f>SUM(H236:H237)</f>
        <v>6989000</v>
      </c>
      <c r="I235" s="103">
        <v>0</v>
      </c>
      <c r="J235" s="103">
        <v>0</v>
      </c>
      <c r="K235" s="103">
        <v>0</v>
      </c>
      <c r="L235" s="103">
        <v>0</v>
      </c>
      <c r="M235" s="103">
        <v>0</v>
      </c>
      <c r="N235" s="103">
        <v>0</v>
      </c>
      <c r="O235" s="103">
        <v>0</v>
      </c>
      <c r="P235" s="103">
        <v>0</v>
      </c>
      <c r="Q235" s="103">
        <f>SUM(Q236:Q237)</f>
        <v>7382000</v>
      </c>
      <c r="R235" s="103">
        <f>SUM(R236:R237)</f>
        <v>6989000</v>
      </c>
    </row>
    <row r="236" spans="2:18">
      <c r="B236" s="804"/>
      <c r="C236" s="166"/>
      <c r="D236" s="166"/>
      <c r="E236" s="2">
        <v>401</v>
      </c>
      <c r="F236" s="1" t="s">
        <v>399</v>
      </c>
      <c r="G236" s="4">
        <v>5389000</v>
      </c>
      <c r="H236" s="4">
        <v>5101000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5389000</v>
      </c>
      <c r="R236" s="4">
        <v>5101000</v>
      </c>
    </row>
    <row r="237" spans="2:18">
      <c r="B237" s="804"/>
      <c r="C237" s="166"/>
      <c r="D237" s="166"/>
      <c r="E237" s="2">
        <v>402</v>
      </c>
      <c r="F237" s="1" t="s">
        <v>361</v>
      </c>
      <c r="G237" s="4">
        <v>1993000</v>
      </c>
      <c r="H237" s="4">
        <v>1888000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1993000</v>
      </c>
      <c r="R237" s="4">
        <v>1888000</v>
      </c>
    </row>
    <row r="238" spans="2:18">
      <c r="B238" s="804"/>
      <c r="C238" s="162"/>
      <c r="D238" s="162">
        <v>42</v>
      </c>
      <c r="E238" s="99"/>
      <c r="F238" s="99" t="s">
        <v>394</v>
      </c>
      <c r="G238" s="103">
        <f>SUM(G239:G244)</f>
        <v>1280000</v>
      </c>
      <c r="H238" s="103">
        <f>SUM(H239:H244)</f>
        <v>1280000</v>
      </c>
      <c r="I238" s="103">
        <f>SUM(I239:I244)</f>
        <v>25500000</v>
      </c>
      <c r="J238" s="103">
        <f>SUM(J239:J244)</f>
        <v>25500000</v>
      </c>
      <c r="K238" s="103">
        <v>0</v>
      </c>
      <c r="L238" s="103">
        <v>0</v>
      </c>
      <c r="M238" s="103">
        <v>0</v>
      </c>
      <c r="N238" s="103">
        <v>0</v>
      </c>
      <c r="O238" s="103">
        <v>0</v>
      </c>
      <c r="P238" s="103">
        <v>0</v>
      </c>
      <c r="Q238" s="103">
        <f>SUM(Q239:Q244)</f>
        <v>26780000</v>
      </c>
      <c r="R238" s="103">
        <f>SUM(R239:R244)</f>
        <v>26780000</v>
      </c>
    </row>
    <row r="239" spans="2:18">
      <c r="B239" s="804"/>
      <c r="C239" s="166"/>
      <c r="D239" s="166"/>
      <c r="E239" s="2">
        <v>420</v>
      </c>
      <c r="F239" s="1" t="s">
        <v>400</v>
      </c>
      <c r="G239" s="4">
        <v>80000</v>
      </c>
      <c r="H239" s="4">
        <v>80000</v>
      </c>
      <c r="I239" s="4">
        <v>2000000</v>
      </c>
      <c r="J239" s="4">
        <v>2000000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2080000</v>
      </c>
      <c r="R239" s="4">
        <v>2080000</v>
      </c>
    </row>
    <row r="240" spans="2:18" ht="30">
      <c r="B240" s="804"/>
      <c r="C240" s="166"/>
      <c r="D240" s="166"/>
      <c r="E240" s="2">
        <v>421</v>
      </c>
      <c r="F240" s="14" t="s">
        <v>401</v>
      </c>
      <c r="G240" s="4">
        <v>400000</v>
      </c>
      <c r="H240" s="4">
        <v>400000</v>
      </c>
      <c r="I240" s="4">
        <v>2400000</v>
      </c>
      <c r="J240" s="4">
        <v>3400000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2800000</v>
      </c>
      <c r="R240" s="4">
        <v>3800000</v>
      </c>
    </row>
    <row r="241" spans="2:18">
      <c r="B241" s="804"/>
      <c r="C241" s="166"/>
      <c r="D241" s="166"/>
      <c r="E241" s="2">
        <v>423</v>
      </c>
      <c r="F241" s="1" t="s">
        <v>402</v>
      </c>
      <c r="G241" s="4">
        <v>100000</v>
      </c>
      <c r="H241" s="4">
        <v>100000</v>
      </c>
      <c r="I241" s="4">
        <v>1000000</v>
      </c>
      <c r="J241" s="4">
        <v>1000000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1100000</v>
      </c>
      <c r="R241" s="4">
        <v>1100000</v>
      </c>
    </row>
    <row r="242" spans="2:18" ht="15" customHeight="1">
      <c r="B242" s="804"/>
      <c r="C242" s="166"/>
      <c r="D242" s="166"/>
      <c r="E242" s="593">
        <v>424</v>
      </c>
      <c r="F242" s="1" t="s">
        <v>1155</v>
      </c>
      <c r="G242" s="4">
        <v>100000</v>
      </c>
      <c r="H242" s="4">
        <v>100000</v>
      </c>
      <c r="I242" s="4">
        <v>2000000</v>
      </c>
      <c r="J242" s="4">
        <v>2000000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2100000</v>
      </c>
      <c r="R242" s="4">
        <v>2100000</v>
      </c>
    </row>
    <row r="243" spans="2:18">
      <c r="B243" s="804"/>
      <c r="C243" s="166"/>
      <c r="D243" s="166"/>
      <c r="E243" s="2">
        <v>425</v>
      </c>
      <c r="F243" s="1" t="s">
        <v>969</v>
      </c>
      <c r="G243" s="4">
        <v>600000</v>
      </c>
      <c r="H243" s="4">
        <v>600000</v>
      </c>
      <c r="I243" s="4">
        <v>15000000</v>
      </c>
      <c r="J243" s="4">
        <v>13000000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15600000</v>
      </c>
      <c r="R243" s="4">
        <v>13600000</v>
      </c>
    </row>
    <row r="244" spans="2:18">
      <c r="B244" s="804"/>
      <c r="C244" s="166"/>
      <c r="D244" s="166"/>
      <c r="E244" s="2">
        <v>426</v>
      </c>
      <c r="F244" s="1" t="s">
        <v>405</v>
      </c>
      <c r="G244" s="4">
        <v>0</v>
      </c>
      <c r="H244" s="4">
        <v>0</v>
      </c>
      <c r="I244" s="4">
        <v>3100000</v>
      </c>
      <c r="J244" s="4">
        <v>4100000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3100000</v>
      </c>
      <c r="R244" s="4">
        <v>4100000</v>
      </c>
    </row>
    <row r="245" spans="2:18">
      <c r="B245" s="804"/>
      <c r="C245" s="162"/>
      <c r="D245" s="162">
        <v>46</v>
      </c>
      <c r="E245" s="99"/>
      <c r="F245" s="99" t="s">
        <v>396</v>
      </c>
      <c r="G245" s="103">
        <v>0</v>
      </c>
      <c r="H245" s="103">
        <v>0</v>
      </c>
      <c r="I245" s="103">
        <f>SUM(I246)</f>
        <v>1000000</v>
      </c>
      <c r="J245" s="103">
        <f>SUM(J246)</f>
        <v>1000000</v>
      </c>
      <c r="K245" s="103">
        <v>0</v>
      </c>
      <c r="L245" s="103">
        <v>0</v>
      </c>
      <c r="M245" s="103">
        <v>0</v>
      </c>
      <c r="N245" s="103">
        <v>0</v>
      </c>
      <c r="O245" s="103">
        <v>0</v>
      </c>
      <c r="P245" s="103">
        <v>0</v>
      </c>
      <c r="Q245" s="103">
        <f>SUM(Q246)</f>
        <v>1000000</v>
      </c>
      <c r="R245" s="103">
        <f>SUM(R246)</f>
        <v>1000000</v>
      </c>
    </row>
    <row r="246" spans="2:18">
      <c r="B246" s="804"/>
      <c r="C246" s="166"/>
      <c r="D246" s="166"/>
      <c r="E246" s="2">
        <v>464</v>
      </c>
      <c r="F246" s="1" t="s">
        <v>1159</v>
      </c>
      <c r="G246" s="4">
        <v>0</v>
      </c>
      <c r="H246" s="4">
        <v>0</v>
      </c>
      <c r="I246" s="4">
        <v>1000000</v>
      </c>
      <c r="J246" s="4">
        <v>1000000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1000000</v>
      </c>
      <c r="R246" s="4">
        <v>1000000</v>
      </c>
    </row>
    <row r="247" spans="2:18">
      <c r="B247" s="804"/>
      <c r="C247" s="162"/>
      <c r="D247" s="162">
        <v>48</v>
      </c>
      <c r="E247" s="99"/>
      <c r="F247" s="99" t="s">
        <v>430</v>
      </c>
      <c r="G247" s="103">
        <v>0</v>
      </c>
      <c r="H247" s="103">
        <v>0</v>
      </c>
      <c r="I247" s="103">
        <f>SUM(I248:I251)</f>
        <v>3000000</v>
      </c>
      <c r="J247" s="103">
        <f>SUM(J248:J251)</f>
        <v>3000000</v>
      </c>
      <c r="K247" s="103">
        <v>0</v>
      </c>
      <c r="L247" s="103">
        <v>0</v>
      </c>
      <c r="M247" s="103">
        <v>0</v>
      </c>
      <c r="N247" s="103">
        <v>0</v>
      </c>
      <c r="O247" s="103">
        <v>0</v>
      </c>
      <c r="P247" s="103">
        <v>0</v>
      </c>
      <c r="Q247" s="103">
        <f>SUM(Q248:Q251)</f>
        <v>3000000</v>
      </c>
      <c r="R247" s="103">
        <f>SUM(R248:R251)</f>
        <v>3000000</v>
      </c>
    </row>
    <row r="248" spans="2:18">
      <c r="B248" s="804"/>
      <c r="C248" s="166"/>
      <c r="D248" s="166"/>
      <c r="E248" s="593">
        <v>480</v>
      </c>
      <c r="F248" s="1" t="s">
        <v>1160</v>
      </c>
      <c r="G248" s="4">
        <v>0</v>
      </c>
      <c r="H248" s="4">
        <v>0</v>
      </c>
      <c r="I248" s="4">
        <v>500000</v>
      </c>
      <c r="J248" s="4">
        <v>500000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500000</v>
      </c>
      <c r="R248" s="4">
        <v>500000</v>
      </c>
    </row>
    <row r="249" spans="2:18">
      <c r="B249" s="804"/>
      <c r="C249" s="166"/>
      <c r="D249" s="166"/>
      <c r="E249" s="2">
        <v>481</v>
      </c>
      <c r="F249" s="1" t="s">
        <v>432</v>
      </c>
      <c r="G249" s="4">
        <v>0</v>
      </c>
      <c r="H249" s="4">
        <v>0</v>
      </c>
      <c r="I249" s="4">
        <v>500000</v>
      </c>
      <c r="J249" s="4">
        <v>500000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500000</v>
      </c>
      <c r="R249" s="4">
        <v>500000</v>
      </c>
    </row>
    <row r="250" spans="2:18">
      <c r="B250" s="804"/>
      <c r="C250" s="166"/>
      <c r="D250" s="166"/>
      <c r="E250" s="593">
        <v>485</v>
      </c>
      <c r="F250" s="1" t="s">
        <v>1161</v>
      </c>
      <c r="G250" s="4">
        <v>0</v>
      </c>
      <c r="H250" s="4">
        <v>0</v>
      </c>
      <c r="I250" s="4">
        <v>500000</v>
      </c>
      <c r="J250" s="4">
        <v>500000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500000</v>
      </c>
      <c r="R250" s="4">
        <v>500000</v>
      </c>
    </row>
    <row r="251" spans="2:18">
      <c r="B251" s="804"/>
      <c r="C251" s="166"/>
      <c r="D251" s="166"/>
      <c r="E251" s="2">
        <v>486</v>
      </c>
      <c r="F251" s="1" t="s">
        <v>437</v>
      </c>
      <c r="G251" s="4">
        <v>0</v>
      </c>
      <c r="H251" s="4">
        <v>0</v>
      </c>
      <c r="I251" s="4">
        <v>1500000</v>
      </c>
      <c r="J251" s="4">
        <v>1500000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1500000</v>
      </c>
      <c r="R251" s="4">
        <v>1500000</v>
      </c>
    </row>
    <row r="252" spans="2:18">
      <c r="B252" s="804"/>
      <c r="C252" s="587" t="s">
        <v>632</v>
      </c>
      <c r="D252" s="587" t="s">
        <v>828</v>
      </c>
      <c r="E252" s="592"/>
      <c r="F252" s="592" t="s">
        <v>1739</v>
      </c>
      <c r="G252" s="102">
        <f>SUM(G253)</f>
        <v>9040000</v>
      </c>
      <c r="H252" s="102">
        <f>SUM(H253)</f>
        <v>9040000</v>
      </c>
      <c r="I252" s="102">
        <v>0</v>
      </c>
      <c r="J252" s="102">
        <v>0</v>
      </c>
      <c r="K252" s="102">
        <v>0</v>
      </c>
      <c r="L252" s="102">
        <v>0</v>
      </c>
      <c r="M252" s="102">
        <v>0</v>
      </c>
      <c r="N252" s="102">
        <v>0</v>
      </c>
      <c r="O252" s="102">
        <v>0</v>
      </c>
      <c r="P252" s="102">
        <v>0</v>
      </c>
      <c r="Q252" s="102">
        <f>SUM(Q253)</f>
        <v>9040000</v>
      </c>
      <c r="R252" s="102">
        <f>SUM(R253)</f>
        <v>9040000</v>
      </c>
    </row>
    <row r="253" spans="2:18" ht="30">
      <c r="B253" s="804"/>
      <c r="C253" s="150"/>
      <c r="D253" s="150" t="s">
        <v>638</v>
      </c>
      <c r="E253" s="36" t="s">
        <v>1740</v>
      </c>
      <c r="F253" s="36" t="s">
        <v>1164</v>
      </c>
      <c r="G253" s="34">
        <f>SUM(G254+G258)</f>
        <v>9040000</v>
      </c>
      <c r="H253" s="34">
        <f>SUM(H254+H258)</f>
        <v>9040000</v>
      </c>
      <c r="I253" s="34">
        <v>0</v>
      </c>
      <c r="J253" s="34">
        <v>0</v>
      </c>
      <c r="K253" s="34">
        <v>0</v>
      </c>
      <c r="L253" s="34">
        <v>0</v>
      </c>
      <c r="M253" s="34">
        <v>0</v>
      </c>
      <c r="N253" s="34">
        <v>0</v>
      </c>
      <c r="O253" s="34">
        <v>0</v>
      </c>
      <c r="P253" s="34">
        <v>0</v>
      </c>
      <c r="Q253" s="34">
        <f>SUM(Q254+Q258)</f>
        <v>9040000</v>
      </c>
      <c r="R253" s="34">
        <f>SUM(R254+R258)</f>
        <v>9040000</v>
      </c>
    </row>
    <row r="254" spans="2:18">
      <c r="B254" s="804"/>
      <c r="C254" s="162"/>
      <c r="D254" s="162">
        <v>42</v>
      </c>
      <c r="E254" s="99"/>
      <c r="F254" s="99" t="s">
        <v>394</v>
      </c>
      <c r="G254" s="103">
        <f>SUM(G255:G257)</f>
        <v>430000</v>
      </c>
      <c r="H254" s="103">
        <f>SUM(H255:H257)</f>
        <v>430000</v>
      </c>
      <c r="I254" s="103">
        <v>0</v>
      </c>
      <c r="J254" s="103">
        <v>0</v>
      </c>
      <c r="K254" s="103">
        <v>0</v>
      </c>
      <c r="L254" s="103">
        <v>0</v>
      </c>
      <c r="M254" s="103">
        <v>0</v>
      </c>
      <c r="N254" s="103">
        <v>0</v>
      </c>
      <c r="O254" s="103">
        <v>0</v>
      </c>
      <c r="P254" s="103">
        <v>0</v>
      </c>
      <c r="Q254" s="103">
        <f>SUM(Q255:Q257)</f>
        <v>430000</v>
      </c>
      <c r="R254" s="103">
        <f>SUM(R255:R257)</f>
        <v>430000</v>
      </c>
    </row>
    <row r="255" spans="2:18">
      <c r="B255" s="804"/>
      <c r="C255" s="166"/>
      <c r="D255" s="166"/>
      <c r="E255" s="2">
        <v>420</v>
      </c>
      <c r="F255" s="1" t="s">
        <v>400</v>
      </c>
      <c r="G255" s="4">
        <v>150000</v>
      </c>
      <c r="H255" s="4">
        <v>150000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150000</v>
      </c>
      <c r="R255" s="4">
        <v>150000</v>
      </c>
    </row>
    <row r="256" spans="2:18">
      <c r="B256" s="804"/>
      <c r="C256" s="166"/>
      <c r="D256" s="166"/>
      <c r="E256" s="2">
        <v>425</v>
      </c>
      <c r="F256" s="1" t="s">
        <v>404</v>
      </c>
      <c r="G256" s="4">
        <v>40000</v>
      </c>
      <c r="H256" s="4">
        <v>40000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40000</v>
      </c>
      <c r="R256" s="4">
        <v>40000</v>
      </c>
    </row>
    <row r="257" spans="2:18">
      <c r="B257" s="804"/>
      <c r="C257" s="166"/>
      <c r="D257" s="166"/>
      <c r="E257" s="2">
        <v>426</v>
      </c>
      <c r="F257" s="1" t="s">
        <v>1068</v>
      </c>
      <c r="G257" s="4">
        <v>240000</v>
      </c>
      <c r="H257" s="4">
        <v>240000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240000</v>
      </c>
      <c r="R257" s="4">
        <v>240000</v>
      </c>
    </row>
    <row r="258" spans="2:18">
      <c r="B258" s="804"/>
      <c r="C258" s="162"/>
      <c r="D258" s="162">
        <v>46</v>
      </c>
      <c r="E258" s="99"/>
      <c r="F258" s="314" t="s">
        <v>1112</v>
      </c>
      <c r="G258" s="103">
        <f>SUM(G259:G260)</f>
        <v>8610000</v>
      </c>
      <c r="H258" s="103">
        <f>SUM(H259:H260)</f>
        <v>8610000</v>
      </c>
      <c r="I258" s="103">
        <v>0</v>
      </c>
      <c r="J258" s="103">
        <v>0</v>
      </c>
      <c r="K258" s="103">
        <v>0</v>
      </c>
      <c r="L258" s="103">
        <v>0</v>
      </c>
      <c r="M258" s="103">
        <v>0</v>
      </c>
      <c r="N258" s="103">
        <v>0</v>
      </c>
      <c r="O258" s="103">
        <v>0</v>
      </c>
      <c r="P258" s="103">
        <v>0</v>
      </c>
      <c r="Q258" s="103">
        <f>SUM(Q259:Q260)</f>
        <v>8610000</v>
      </c>
      <c r="R258" s="103">
        <f>SUM(R259:R260)</f>
        <v>8610000</v>
      </c>
    </row>
    <row r="259" spans="2:18">
      <c r="B259" s="804"/>
      <c r="C259" s="166"/>
      <c r="D259" s="166"/>
      <c r="E259" s="593">
        <v>462</v>
      </c>
      <c r="F259" s="1" t="s">
        <v>1162</v>
      </c>
      <c r="G259" s="4">
        <v>6500000</v>
      </c>
      <c r="H259" s="4">
        <v>6500000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6500000</v>
      </c>
      <c r="R259" s="4">
        <v>6500000</v>
      </c>
    </row>
    <row r="260" spans="2:18">
      <c r="B260" s="804"/>
      <c r="C260" s="166"/>
      <c r="D260" s="166"/>
      <c r="E260" s="2">
        <v>464</v>
      </c>
      <c r="F260" s="1" t="s">
        <v>1159</v>
      </c>
      <c r="G260" s="4">
        <v>2110000</v>
      </c>
      <c r="H260" s="4">
        <v>2110000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2110000</v>
      </c>
      <c r="R260" s="4">
        <v>2110000</v>
      </c>
    </row>
    <row r="261" spans="2:18">
      <c r="B261" s="804"/>
      <c r="C261" s="587" t="s">
        <v>1165</v>
      </c>
      <c r="D261" s="587"/>
      <c r="E261" s="592"/>
      <c r="F261" s="592" t="s">
        <v>672</v>
      </c>
      <c r="G261" s="102">
        <f t="shared" ref="G261:H263" si="4">SUM(G262)</f>
        <v>3500000</v>
      </c>
      <c r="H261" s="102">
        <f t="shared" si="4"/>
        <v>3500000</v>
      </c>
      <c r="I261" s="102">
        <v>0</v>
      </c>
      <c r="J261" s="102">
        <v>0</v>
      </c>
      <c r="K261" s="102">
        <v>0</v>
      </c>
      <c r="L261" s="102">
        <v>0</v>
      </c>
      <c r="M261" s="102">
        <v>0</v>
      </c>
      <c r="N261" s="102">
        <v>0</v>
      </c>
      <c r="O261" s="102">
        <v>0</v>
      </c>
      <c r="P261" s="102">
        <f t="shared" ref="P261:R263" si="5">SUM(P262)</f>
        <v>14590000</v>
      </c>
      <c r="Q261" s="102">
        <f t="shared" si="5"/>
        <v>3500000</v>
      </c>
      <c r="R261" s="102">
        <f t="shared" si="5"/>
        <v>18090000</v>
      </c>
    </row>
    <row r="262" spans="2:18" ht="30">
      <c r="B262" s="804"/>
      <c r="C262" s="150"/>
      <c r="D262" s="150" t="s">
        <v>644</v>
      </c>
      <c r="E262" s="33" t="s">
        <v>828</v>
      </c>
      <c r="F262" s="36" t="s">
        <v>673</v>
      </c>
      <c r="G262" s="34">
        <f t="shared" si="4"/>
        <v>3500000</v>
      </c>
      <c r="H262" s="34">
        <f t="shared" si="4"/>
        <v>3500000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f t="shared" si="5"/>
        <v>14590000</v>
      </c>
      <c r="Q262" s="34">
        <f t="shared" si="5"/>
        <v>3500000</v>
      </c>
      <c r="R262" s="34">
        <f t="shared" si="5"/>
        <v>18090000</v>
      </c>
    </row>
    <row r="263" spans="2:18">
      <c r="B263" s="804"/>
      <c r="C263" s="162"/>
      <c r="D263" s="162">
        <v>42</v>
      </c>
      <c r="E263" s="99"/>
      <c r="F263" s="99" t="s">
        <v>394</v>
      </c>
      <c r="G263" s="103">
        <f t="shared" si="4"/>
        <v>3500000</v>
      </c>
      <c r="H263" s="103">
        <f t="shared" si="4"/>
        <v>3500000</v>
      </c>
      <c r="I263" s="103">
        <v>0</v>
      </c>
      <c r="J263" s="103">
        <v>0</v>
      </c>
      <c r="K263" s="103">
        <v>0</v>
      </c>
      <c r="L263" s="103">
        <v>0</v>
      </c>
      <c r="M263" s="103">
        <v>0</v>
      </c>
      <c r="N263" s="103">
        <v>0</v>
      </c>
      <c r="O263" s="103">
        <v>0</v>
      </c>
      <c r="P263" s="103">
        <f t="shared" si="5"/>
        <v>14590000</v>
      </c>
      <c r="Q263" s="103">
        <f t="shared" si="5"/>
        <v>3500000</v>
      </c>
      <c r="R263" s="103">
        <f t="shared" si="5"/>
        <v>18090000</v>
      </c>
    </row>
    <row r="264" spans="2:18" ht="15.75" thickBot="1">
      <c r="B264" s="804"/>
      <c r="C264" s="166"/>
      <c r="D264" s="166"/>
      <c r="E264" s="2">
        <v>426</v>
      </c>
      <c r="F264" s="1" t="s">
        <v>405</v>
      </c>
      <c r="G264" s="4">
        <v>3500000</v>
      </c>
      <c r="H264" s="4">
        <v>3500000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14590000</v>
      </c>
      <c r="Q264" s="4">
        <v>3500000</v>
      </c>
      <c r="R264" s="4">
        <v>18090000</v>
      </c>
    </row>
    <row r="265" spans="2:18" ht="15.75" thickBot="1">
      <c r="B265" s="804"/>
      <c r="C265" s="800" t="s">
        <v>604</v>
      </c>
      <c r="D265" s="801"/>
      <c r="E265" s="766" t="s">
        <v>482</v>
      </c>
      <c r="F265" s="801"/>
      <c r="G265" s="193">
        <f>SUM(G261+G252+G222+G206+G182+G151+G56)</f>
        <v>365120000</v>
      </c>
      <c r="H265" s="164">
        <f>SUM(H261+H252+H222+H206+H182+H151+H56)</f>
        <v>366720000</v>
      </c>
      <c r="I265" s="164">
        <f>SUM(I252+I222+I206+I182+I151+I56)</f>
        <v>234975000</v>
      </c>
      <c r="J265" s="164">
        <f>SUM(J261+J252+J222+J206+J182+J151+J56)</f>
        <v>235375000</v>
      </c>
      <c r="K265" s="164">
        <f>SUM(K261+K252+K222+K206+K182+K151+K56)</f>
        <v>1977000</v>
      </c>
      <c r="L265" s="164">
        <f>SUM(L261+L252+L222+L206+L182+L151+L56)</f>
        <v>1977000</v>
      </c>
      <c r="M265" s="164">
        <v>0</v>
      </c>
      <c r="N265" s="164">
        <v>0</v>
      </c>
      <c r="O265" s="164">
        <f>SUM(O261+O252+O222+O206+O182+O151+O56)</f>
        <v>66890000</v>
      </c>
      <c r="P265" s="164">
        <f>SUM(P261+P252+P222+P206+P182+P151+P56)</f>
        <v>82537000</v>
      </c>
      <c r="Q265" s="164">
        <f>SUM(Q261+Q252+Q222+Q206+Q182+Q151+Q56)</f>
        <v>668962000</v>
      </c>
      <c r="R265" s="165">
        <f>SUM(R261+R252+R222+R206+R182+R151+R56)</f>
        <v>686609000</v>
      </c>
    </row>
  </sheetData>
  <mergeCells count="15">
    <mergeCell ref="C265:D265"/>
    <mergeCell ref="E265:F265"/>
    <mergeCell ref="B7:B265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B2:R59"/>
  <sheetViews>
    <sheetView workbookViewId="0">
      <selection activeCell="E11" sqref="E11"/>
    </sheetView>
  </sheetViews>
  <sheetFormatPr defaultRowHeight="15"/>
  <cols>
    <col min="2" max="2" width="13.28515625" customWidth="1"/>
    <col min="3" max="3" width="13.7109375" customWidth="1"/>
    <col min="4" max="4" width="14.5703125" customWidth="1"/>
    <col min="5" max="5" width="24.28515625" customWidth="1"/>
    <col min="6" max="6" width="42.7109375" customWidth="1"/>
    <col min="7" max="18" width="19.7109375" customWidth="1"/>
  </cols>
  <sheetData>
    <row r="2" spans="2:18" ht="15" customHeight="1">
      <c r="B2" s="603" t="s">
        <v>1166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75" t="s">
        <v>356</v>
      </c>
      <c r="H5" s="375" t="s">
        <v>444</v>
      </c>
      <c r="I5" s="375" t="s">
        <v>358</v>
      </c>
      <c r="J5" s="375" t="s">
        <v>444</v>
      </c>
      <c r="K5" s="375" t="s">
        <v>356</v>
      </c>
      <c r="L5" s="375" t="s">
        <v>444</v>
      </c>
      <c r="M5" s="375" t="s">
        <v>356</v>
      </c>
      <c r="N5" s="375" t="s">
        <v>444</v>
      </c>
      <c r="O5" s="375" t="s">
        <v>356</v>
      </c>
      <c r="P5" s="375" t="s">
        <v>444</v>
      </c>
      <c r="Q5" s="375" t="s">
        <v>356</v>
      </c>
      <c r="R5" s="375" t="s">
        <v>444</v>
      </c>
    </row>
    <row r="6" spans="2:18" ht="15.75" thickBot="1">
      <c r="B6" s="376">
        <v>10002</v>
      </c>
      <c r="C6" s="805" t="s">
        <v>1166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02"/>
      <c r="C7" s="140">
        <v>2</v>
      </c>
      <c r="D7" s="230"/>
      <c r="E7" s="122" t="s">
        <v>1137</v>
      </c>
      <c r="F7" s="123"/>
      <c r="G7" s="124">
        <f>SUM(G8:G9)</f>
        <v>168067000</v>
      </c>
      <c r="H7" s="124">
        <f>SUM(H8:H9)</f>
        <v>146470000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SUM(Q8:Q9)</f>
        <v>168067000</v>
      </c>
      <c r="R7" s="125">
        <f>SUM(R8:R9)</f>
        <v>146470000</v>
      </c>
    </row>
    <row r="8" spans="2:18">
      <c r="B8" s="802"/>
      <c r="C8" s="166"/>
      <c r="D8" s="2">
        <v>20</v>
      </c>
      <c r="E8" s="1"/>
      <c r="F8" s="1" t="s">
        <v>1137</v>
      </c>
      <c r="G8" s="4">
        <v>37567000</v>
      </c>
      <c r="H8" s="4">
        <v>40470000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37567000</v>
      </c>
      <c r="R8" s="109">
        <v>40470000</v>
      </c>
    </row>
    <row r="9" spans="2:18">
      <c r="B9" s="802"/>
      <c r="C9" s="166"/>
      <c r="D9" s="2">
        <v>21</v>
      </c>
      <c r="E9" s="1"/>
      <c r="F9" s="1" t="s">
        <v>1138</v>
      </c>
      <c r="G9" s="4">
        <v>130500000</v>
      </c>
      <c r="H9" s="4">
        <v>106000000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130500000</v>
      </c>
      <c r="R9" s="109">
        <v>106000000</v>
      </c>
    </row>
    <row r="10" spans="2:18">
      <c r="B10" s="802"/>
      <c r="C10" s="150" t="s">
        <v>632</v>
      </c>
      <c r="D10" s="33"/>
      <c r="E10" s="33" t="s">
        <v>661</v>
      </c>
      <c r="F10" s="67"/>
      <c r="G10" s="34">
        <f>SUM(G11:G12)</f>
        <v>307209000</v>
      </c>
      <c r="H10" s="34">
        <f>SUM(H11:H12)</f>
        <v>343306000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f>SUM(Q11:Q12)</f>
        <v>307209000</v>
      </c>
      <c r="R10" s="128">
        <f>SUM(R11:R12)</f>
        <v>343306000</v>
      </c>
    </row>
    <row r="11" spans="2:18">
      <c r="B11" s="802"/>
      <c r="C11" s="166"/>
      <c r="D11" s="2" t="s">
        <v>633</v>
      </c>
      <c r="E11" s="1"/>
      <c r="F11" s="1" t="s">
        <v>662</v>
      </c>
      <c r="G11" s="4">
        <v>108249000</v>
      </c>
      <c r="H11" s="4">
        <v>125846000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108249000</v>
      </c>
      <c r="R11" s="109">
        <v>125846000</v>
      </c>
    </row>
    <row r="12" spans="2:18" ht="30.75" thickBot="1">
      <c r="B12" s="802"/>
      <c r="C12" s="167"/>
      <c r="D12" s="106" t="s">
        <v>639</v>
      </c>
      <c r="E12" s="104"/>
      <c r="F12" s="231" t="s">
        <v>668</v>
      </c>
      <c r="G12" s="110">
        <v>198960000</v>
      </c>
      <c r="H12" s="110">
        <v>217460000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198960000</v>
      </c>
      <c r="R12" s="111">
        <v>217460000</v>
      </c>
    </row>
    <row r="13" spans="2:18">
      <c r="B13" s="802"/>
      <c r="C13" s="253"/>
      <c r="D13" s="253">
        <v>40</v>
      </c>
      <c r="E13" s="355"/>
      <c r="F13" s="677" t="s">
        <v>391</v>
      </c>
      <c r="G13" s="286">
        <f>SUM(G14:G15)</f>
        <v>79776000</v>
      </c>
      <c r="H13" s="286">
        <f>SUM(H14:H15)</f>
        <v>94276000</v>
      </c>
      <c r="I13" s="286">
        <v>0</v>
      </c>
      <c r="J13" s="286">
        <v>0</v>
      </c>
      <c r="K13" s="286">
        <v>0</v>
      </c>
      <c r="L13" s="286">
        <v>0</v>
      </c>
      <c r="M13" s="286">
        <v>0</v>
      </c>
      <c r="N13" s="286">
        <v>0</v>
      </c>
      <c r="O13" s="286">
        <v>0</v>
      </c>
      <c r="P13" s="286">
        <v>0</v>
      </c>
      <c r="Q13" s="286">
        <f>SUM(Q14:Q15)</f>
        <v>79776000</v>
      </c>
      <c r="R13" s="286">
        <f>SUM(R14:R15)</f>
        <v>94276000</v>
      </c>
    </row>
    <row r="14" spans="2:18">
      <c r="B14" s="802"/>
      <c r="C14" s="166"/>
      <c r="D14" s="166"/>
      <c r="E14" s="2">
        <v>401</v>
      </c>
      <c r="F14" s="1" t="s">
        <v>399</v>
      </c>
      <c r="G14" s="4">
        <v>70012000</v>
      </c>
      <c r="H14" s="4">
        <v>83155000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70012000</v>
      </c>
      <c r="R14" s="4">
        <v>83155000</v>
      </c>
    </row>
    <row r="15" spans="2:18">
      <c r="B15" s="802"/>
      <c r="C15" s="166"/>
      <c r="D15" s="166"/>
      <c r="E15" s="2">
        <v>402</v>
      </c>
      <c r="F15" s="1" t="s">
        <v>361</v>
      </c>
      <c r="G15" s="4">
        <v>9764000</v>
      </c>
      <c r="H15" s="4">
        <v>11121000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9764000</v>
      </c>
      <c r="R15" s="4">
        <v>11121000</v>
      </c>
    </row>
    <row r="16" spans="2:18">
      <c r="B16" s="802"/>
      <c r="C16" s="162"/>
      <c r="D16" s="162">
        <v>42</v>
      </c>
      <c r="E16" s="99"/>
      <c r="F16" s="99" t="s">
        <v>394</v>
      </c>
      <c r="G16" s="103">
        <f>SUM(G17:G22)</f>
        <v>196540000</v>
      </c>
      <c r="H16" s="103">
        <f>SUM(H17:H22)</f>
        <v>177617000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f>SUM(Q17:Q22)</f>
        <v>196540000</v>
      </c>
      <c r="R16" s="103">
        <f>SUM(R17:R22)</f>
        <v>177617000</v>
      </c>
    </row>
    <row r="17" spans="2:18">
      <c r="B17" s="802"/>
      <c r="C17" s="166"/>
      <c r="D17" s="166"/>
      <c r="E17" s="2">
        <v>420</v>
      </c>
      <c r="F17" s="1" t="s">
        <v>400</v>
      </c>
      <c r="G17" s="4">
        <v>8100000</v>
      </c>
      <c r="H17" s="4">
        <v>7800000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8100000</v>
      </c>
      <c r="R17" s="4">
        <v>7800000</v>
      </c>
    </row>
    <row r="18" spans="2:18" ht="30">
      <c r="B18" s="802"/>
      <c r="C18" s="166"/>
      <c r="D18" s="166"/>
      <c r="E18" s="2">
        <v>421</v>
      </c>
      <c r="F18" s="14" t="s">
        <v>401</v>
      </c>
      <c r="G18" s="4">
        <v>3400000</v>
      </c>
      <c r="H18" s="4">
        <v>3400000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3400000</v>
      </c>
      <c r="R18" s="4">
        <v>3400000</v>
      </c>
    </row>
    <row r="19" spans="2:18">
      <c r="B19" s="802"/>
      <c r="C19" s="166"/>
      <c r="D19" s="166"/>
      <c r="E19" s="2">
        <v>423</v>
      </c>
      <c r="F19" s="1" t="s">
        <v>402</v>
      </c>
      <c r="G19" s="4">
        <v>510000</v>
      </c>
      <c r="H19" s="4">
        <v>492000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510000</v>
      </c>
      <c r="R19" s="4">
        <v>492000</v>
      </c>
    </row>
    <row r="20" spans="2:18">
      <c r="B20" s="802"/>
      <c r="C20" s="166"/>
      <c r="D20" s="166"/>
      <c r="E20" s="2">
        <v>424</v>
      </c>
      <c r="F20" s="1" t="s">
        <v>403</v>
      </c>
      <c r="G20" s="4">
        <v>1400000</v>
      </c>
      <c r="H20" s="4">
        <v>1400000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1400000</v>
      </c>
      <c r="R20" s="4">
        <v>1400000</v>
      </c>
    </row>
    <row r="21" spans="2:18">
      <c r="B21" s="802"/>
      <c r="C21" s="166"/>
      <c r="D21" s="166"/>
      <c r="E21" s="2">
        <v>425</v>
      </c>
      <c r="F21" s="1" t="s">
        <v>404</v>
      </c>
      <c r="G21" s="4">
        <v>51730000</v>
      </c>
      <c r="H21" s="4">
        <v>57625000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51730000</v>
      </c>
      <c r="R21" s="4">
        <v>57625000</v>
      </c>
    </row>
    <row r="22" spans="2:18">
      <c r="B22" s="802"/>
      <c r="C22" s="166"/>
      <c r="D22" s="166"/>
      <c r="E22" s="2">
        <v>426</v>
      </c>
      <c r="F22" s="1" t="s">
        <v>405</v>
      </c>
      <c r="G22" s="4">
        <v>131400000</v>
      </c>
      <c r="H22" s="4">
        <v>106900000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131400000</v>
      </c>
      <c r="R22" s="4">
        <v>106900000</v>
      </c>
    </row>
    <row r="23" spans="2:18">
      <c r="B23" s="802"/>
      <c r="C23" s="162"/>
      <c r="D23" s="162">
        <v>46</v>
      </c>
      <c r="E23" s="99"/>
      <c r="F23" s="99" t="s">
        <v>396</v>
      </c>
      <c r="G23" s="103">
        <f>SUM(G24:G25)</f>
        <v>198960000</v>
      </c>
      <c r="H23" s="103">
        <f>SUM(H24:H25)</f>
        <v>217583000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198960000</v>
      </c>
      <c r="R23" s="103">
        <f>SUM(R24:R25)</f>
        <v>217583000</v>
      </c>
    </row>
    <row r="24" spans="2:18">
      <c r="B24" s="802"/>
      <c r="C24" s="166"/>
      <c r="D24" s="166"/>
      <c r="E24" s="2">
        <v>464</v>
      </c>
      <c r="F24" s="1" t="s">
        <v>423</v>
      </c>
      <c r="G24" s="4">
        <v>198960000</v>
      </c>
      <c r="H24" s="4">
        <v>217460000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198960000</v>
      </c>
      <c r="R24" s="4">
        <v>217460000</v>
      </c>
    </row>
    <row r="25" spans="2:18">
      <c r="B25" s="802"/>
      <c r="C25" s="166"/>
      <c r="D25" s="166"/>
      <c r="E25" s="2">
        <v>465</v>
      </c>
      <c r="F25" s="1" t="s">
        <v>424</v>
      </c>
      <c r="G25" s="4">
        <v>0</v>
      </c>
      <c r="H25" s="4">
        <v>123000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123000</v>
      </c>
    </row>
    <row r="26" spans="2:18">
      <c r="B26" s="802"/>
      <c r="C26" s="162"/>
      <c r="D26" s="162">
        <v>48</v>
      </c>
      <c r="E26" s="224"/>
      <c r="F26" s="99" t="s">
        <v>430</v>
      </c>
      <c r="G26" s="103">
        <v>0</v>
      </c>
      <c r="H26" s="103">
        <f>SUM(H27)</f>
        <v>300000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f>SUM(R27)</f>
        <v>300000</v>
      </c>
    </row>
    <row r="27" spans="2:18">
      <c r="B27" s="802"/>
      <c r="C27" s="287"/>
      <c r="D27" s="287"/>
      <c r="E27" s="218">
        <v>480</v>
      </c>
      <c r="F27" s="318" t="s">
        <v>431</v>
      </c>
      <c r="G27" s="35">
        <v>0</v>
      </c>
      <c r="H27" s="35">
        <v>300000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300000</v>
      </c>
    </row>
    <row r="28" spans="2:18">
      <c r="B28" s="802"/>
      <c r="C28" s="587">
        <v>2</v>
      </c>
      <c r="D28" s="587"/>
      <c r="E28" s="592"/>
      <c r="F28" s="592" t="s">
        <v>1137</v>
      </c>
      <c r="G28" s="102">
        <f>SUM(G29+G44)</f>
        <v>168067000</v>
      </c>
      <c r="H28" s="102">
        <f>SUM(H29+H44)</f>
        <v>146470000</v>
      </c>
      <c r="I28" s="102">
        <v>0</v>
      </c>
      <c r="J28" s="102">
        <v>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0</v>
      </c>
      <c r="Q28" s="102">
        <f>SUM(Q29+Q44)</f>
        <v>168067000</v>
      </c>
      <c r="R28" s="102">
        <f>SUM(R29+R44)</f>
        <v>146470000</v>
      </c>
    </row>
    <row r="29" spans="2:18">
      <c r="B29" s="802"/>
      <c r="C29" s="150"/>
      <c r="D29" s="150">
        <v>20</v>
      </c>
      <c r="E29" s="33"/>
      <c r="F29" s="33" t="s">
        <v>1137</v>
      </c>
      <c r="G29" s="34">
        <f>SUM(G30+G33+G40+G42)</f>
        <v>37567000</v>
      </c>
      <c r="H29" s="34">
        <f>SUM(H30+H33+H40+H42)</f>
        <v>40470000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f>SUM(Q30+Q33+Q40+Q42)</f>
        <v>37567000</v>
      </c>
      <c r="R29" s="34">
        <f>SUM(R30+R33+R40+R42)</f>
        <v>40470000</v>
      </c>
    </row>
    <row r="30" spans="2:18">
      <c r="B30" s="802"/>
      <c r="C30" s="162"/>
      <c r="D30" s="162">
        <v>40</v>
      </c>
      <c r="E30" s="99"/>
      <c r="F30" s="99" t="s">
        <v>391</v>
      </c>
      <c r="G30" s="103">
        <f>SUM(G31:G32)</f>
        <v>21127000</v>
      </c>
      <c r="H30" s="103">
        <f>SUM(H31:H32)</f>
        <v>24030000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SUM(Q31:Q32)</f>
        <v>21127000</v>
      </c>
      <c r="R30" s="103">
        <f>SUM(R31:R32)</f>
        <v>24030000</v>
      </c>
    </row>
    <row r="31" spans="2:18">
      <c r="B31" s="802"/>
      <c r="C31" s="287"/>
      <c r="D31" s="287"/>
      <c r="E31" s="218">
        <v>401</v>
      </c>
      <c r="F31" s="318" t="s">
        <v>399</v>
      </c>
      <c r="G31" s="35">
        <v>15573000</v>
      </c>
      <c r="H31" s="35">
        <v>17542000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15573000</v>
      </c>
      <c r="R31" s="35">
        <v>17542000</v>
      </c>
    </row>
    <row r="32" spans="2:18" ht="15" customHeight="1">
      <c r="B32" s="802"/>
      <c r="C32" s="287"/>
      <c r="D32" s="287"/>
      <c r="E32" s="218">
        <v>402</v>
      </c>
      <c r="F32" s="318" t="s">
        <v>361</v>
      </c>
      <c r="G32" s="35">
        <v>5554000</v>
      </c>
      <c r="H32" s="35">
        <v>6488000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5554000</v>
      </c>
      <c r="R32" s="35">
        <v>6488000</v>
      </c>
    </row>
    <row r="33" spans="2:18">
      <c r="B33" s="802"/>
      <c r="C33" s="162"/>
      <c r="D33" s="162">
        <v>42</v>
      </c>
      <c r="E33" s="99"/>
      <c r="F33" s="99" t="s">
        <v>394</v>
      </c>
      <c r="G33" s="103">
        <f>SUM(G34:G39)</f>
        <v>16440000</v>
      </c>
      <c r="H33" s="103">
        <f>SUM(H34:H39)</f>
        <v>16017000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SUM(Q34:Q39)</f>
        <v>16440000</v>
      </c>
      <c r="R33" s="103">
        <f>SUM(R34:R39)</f>
        <v>16017000</v>
      </c>
    </row>
    <row r="34" spans="2:18">
      <c r="B34" s="802"/>
      <c r="C34" s="287"/>
      <c r="D34" s="287"/>
      <c r="E34" s="218">
        <v>420</v>
      </c>
      <c r="F34" s="318" t="s">
        <v>400</v>
      </c>
      <c r="G34" s="35">
        <v>6000000</v>
      </c>
      <c r="H34" s="35">
        <v>5700000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6000000</v>
      </c>
      <c r="R34" s="35">
        <v>5700000</v>
      </c>
    </row>
    <row r="35" spans="2:18">
      <c r="B35" s="802"/>
      <c r="C35" s="287"/>
      <c r="D35" s="287"/>
      <c r="E35" s="218">
        <v>421</v>
      </c>
      <c r="F35" s="318" t="s">
        <v>401</v>
      </c>
      <c r="G35" s="35">
        <v>3400000</v>
      </c>
      <c r="H35" s="35">
        <v>3400000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3400000</v>
      </c>
      <c r="R35" s="35">
        <v>3400000</v>
      </c>
    </row>
    <row r="36" spans="2:18">
      <c r="B36" s="802"/>
      <c r="C36" s="287"/>
      <c r="D36" s="287"/>
      <c r="E36" s="218">
        <v>423</v>
      </c>
      <c r="F36" s="318" t="s">
        <v>402</v>
      </c>
      <c r="G36" s="35">
        <v>510000</v>
      </c>
      <c r="H36" s="35">
        <v>492000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510000</v>
      </c>
      <c r="R36" s="35">
        <v>492000</v>
      </c>
    </row>
    <row r="37" spans="2:18">
      <c r="B37" s="802"/>
      <c r="C37" s="287"/>
      <c r="D37" s="287"/>
      <c r="E37" s="218">
        <v>424</v>
      </c>
      <c r="F37" s="318" t="s">
        <v>403</v>
      </c>
      <c r="G37" s="35">
        <v>1400000</v>
      </c>
      <c r="H37" s="35">
        <v>1400000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1400000</v>
      </c>
      <c r="R37" s="35">
        <v>1400000</v>
      </c>
    </row>
    <row r="38" spans="2:18">
      <c r="B38" s="802"/>
      <c r="C38" s="287"/>
      <c r="D38" s="287"/>
      <c r="E38" s="218">
        <v>425</v>
      </c>
      <c r="F38" s="318" t="s">
        <v>404</v>
      </c>
      <c r="G38" s="35">
        <v>3730000</v>
      </c>
      <c r="H38" s="35">
        <v>3625000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3730000</v>
      </c>
      <c r="R38" s="35">
        <v>3625000</v>
      </c>
    </row>
    <row r="39" spans="2:18">
      <c r="B39" s="802"/>
      <c r="C39" s="287"/>
      <c r="D39" s="287"/>
      <c r="E39" s="218">
        <v>426</v>
      </c>
      <c r="F39" s="318" t="s">
        <v>405</v>
      </c>
      <c r="G39" s="35">
        <v>1400000</v>
      </c>
      <c r="H39" s="35">
        <v>1400000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1400000</v>
      </c>
      <c r="R39" s="35">
        <v>1400000</v>
      </c>
    </row>
    <row r="40" spans="2:18">
      <c r="B40" s="802"/>
      <c r="C40" s="162"/>
      <c r="D40" s="162">
        <v>46</v>
      </c>
      <c r="E40" s="99"/>
      <c r="F40" s="99" t="s">
        <v>396</v>
      </c>
      <c r="G40" s="103">
        <v>0</v>
      </c>
      <c r="H40" s="103">
        <f>SUM(H41)</f>
        <v>123000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v>0</v>
      </c>
      <c r="R40" s="103">
        <f>SUM(R41)</f>
        <v>123000</v>
      </c>
    </row>
    <row r="41" spans="2:18">
      <c r="B41" s="802"/>
      <c r="C41" s="287"/>
      <c r="D41" s="287"/>
      <c r="E41" s="218">
        <v>465</v>
      </c>
      <c r="F41" s="318" t="s">
        <v>424</v>
      </c>
      <c r="G41" s="35">
        <v>0</v>
      </c>
      <c r="H41" s="35">
        <v>123000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123000</v>
      </c>
    </row>
    <row r="42" spans="2:18">
      <c r="B42" s="802"/>
      <c r="C42" s="162"/>
      <c r="D42" s="162">
        <v>48</v>
      </c>
      <c r="E42" s="99"/>
      <c r="F42" s="99" t="s">
        <v>430</v>
      </c>
      <c r="G42" s="103">
        <v>0</v>
      </c>
      <c r="H42" s="103">
        <f>SUM(H43)</f>
        <v>300000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v>0</v>
      </c>
      <c r="R42" s="103">
        <f>SUM(R43)</f>
        <v>300000</v>
      </c>
    </row>
    <row r="43" spans="2:18">
      <c r="B43" s="802"/>
      <c r="C43" s="287"/>
      <c r="D43" s="287"/>
      <c r="E43" s="218">
        <v>480</v>
      </c>
      <c r="F43" s="318" t="s">
        <v>431</v>
      </c>
      <c r="G43" s="35">
        <v>0</v>
      </c>
      <c r="H43" s="35">
        <v>300000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300000</v>
      </c>
    </row>
    <row r="44" spans="2:18">
      <c r="B44" s="802"/>
      <c r="C44" s="150"/>
      <c r="D44" s="150">
        <v>21</v>
      </c>
      <c r="E44" s="33"/>
      <c r="F44" s="33" t="s">
        <v>1138</v>
      </c>
      <c r="G44" s="34">
        <f>SUM(G45)</f>
        <v>130500000</v>
      </c>
      <c r="H44" s="34">
        <f>SUM(H45)</f>
        <v>106000000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f>SUM(Q45)</f>
        <v>130500000</v>
      </c>
      <c r="R44" s="34">
        <f>SUM(R45)</f>
        <v>106000000</v>
      </c>
    </row>
    <row r="45" spans="2:18">
      <c r="B45" s="802"/>
      <c r="C45" s="162"/>
      <c r="D45" s="162">
        <v>42</v>
      </c>
      <c r="E45" s="99"/>
      <c r="F45" s="99" t="s">
        <v>394</v>
      </c>
      <c r="G45" s="103">
        <f>SUM(G46:G47)</f>
        <v>130500000</v>
      </c>
      <c r="H45" s="103">
        <f>SUM(H46:H47)</f>
        <v>106000000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SUM(Q46:Q47)</f>
        <v>130500000</v>
      </c>
      <c r="R45" s="103">
        <f>SUM(R46:R47)</f>
        <v>106000000</v>
      </c>
    </row>
    <row r="46" spans="2:18">
      <c r="B46" s="802"/>
      <c r="C46" s="287"/>
      <c r="D46" s="287"/>
      <c r="E46" s="218">
        <v>425</v>
      </c>
      <c r="F46" s="318" t="s">
        <v>404</v>
      </c>
      <c r="G46" s="35">
        <v>500000</v>
      </c>
      <c r="H46" s="35">
        <v>500000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500000</v>
      </c>
      <c r="R46" s="35">
        <v>500000</v>
      </c>
    </row>
    <row r="47" spans="2:18">
      <c r="B47" s="802"/>
      <c r="C47" s="287"/>
      <c r="D47" s="287"/>
      <c r="E47" s="218">
        <v>426</v>
      </c>
      <c r="F47" s="318" t="s">
        <v>405</v>
      </c>
      <c r="G47" s="35">
        <v>130000000</v>
      </c>
      <c r="H47" s="35">
        <v>105500000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130000000</v>
      </c>
      <c r="R47" s="35">
        <v>105500000</v>
      </c>
    </row>
    <row r="48" spans="2:18">
      <c r="B48" s="802"/>
      <c r="C48" s="587" t="s">
        <v>632</v>
      </c>
      <c r="D48" s="587"/>
      <c r="E48" s="592"/>
      <c r="F48" s="592" t="s">
        <v>661</v>
      </c>
      <c r="G48" s="102">
        <f>SUM(G49+G56)</f>
        <v>307209000</v>
      </c>
      <c r="H48" s="102">
        <f>SUM(H49+H56)</f>
        <v>343306000</v>
      </c>
      <c r="I48" s="102">
        <v>0</v>
      </c>
      <c r="J48" s="102">
        <v>0</v>
      </c>
      <c r="K48" s="102">
        <v>0</v>
      </c>
      <c r="L48" s="102">
        <v>0</v>
      </c>
      <c r="M48" s="102">
        <v>0</v>
      </c>
      <c r="N48" s="102">
        <v>0</v>
      </c>
      <c r="O48" s="102">
        <v>0</v>
      </c>
      <c r="P48" s="102">
        <v>0</v>
      </c>
      <c r="Q48" s="102">
        <f>SUM(Q49+Q56)</f>
        <v>307209000</v>
      </c>
      <c r="R48" s="102">
        <f>SUM(R49+R56)</f>
        <v>343306000</v>
      </c>
    </row>
    <row r="49" spans="2:18">
      <c r="B49" s="802"/>
      <c r="C49" s="150"/>
      <c r="D49" s="150" t="s">
        <v>633</v>
      </c>
      <c r="E49" s="36" t="s">
        <v>1741</v>
      </c>
      <c r="F49" s="36" t="s">
        <v>662</v>
      </c>
      <c r="G49" s="34">
        <f>SUM(G50+G53)</f>
        <v>108249000</v>
      </c>
      <c r="H49" s="34">
        <f>SUM(H50+H53)</f>
        <v>125846000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f>SUM(Q50+Q53)</f>
        <v>108249000</v>
      </c>
      <c r="R49" s="34">
        <f>SUM(R50+R53)</f>
        <v>125846000</v>
      </c>
    </row>
    <row r="50" spans="2:18">
      <c r="B50" s="802"/>
      <c r="C50" s="162"/>
      <c r="D50" s="162">
        <v>40</v>
      </c>
      <c r="E50" s="99"/>
      <c r="F50" s="99" t="s">
        <v>391</v>
      </c>
      <c r="G50" s="103">
        <f>SUM(G51:G52)</f>
        <v>58649000</v>
      </c>
      <c r="H50" s="103">
        <f>SUM(H51:H52)</f>
        <v>70246000</v>
      </c>
      <c r="I50" s="103">
        <v>0</v>
      </c>
      <c r="J50" s="103">
        <v>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f>SUM(Q51:Q52)</f>
        <v>58649000</v>
      </c>
      <c r="R50" s="103">
        <f>SUM(R51:R52)</f>
        <v>70246000</v>
      </c>
    </row>
    <row r="51" spans="2:18">
      <c r="B51" s="802"/>
      <c r="C51" s="166"/>
      <c r="D51" s="166"/>
      <c r="E51" s="2">
        <v>401</v>
      </c>
      <c r="F51" s="1" t="s">
        <v>979</v>
      </c>
      <c r="G51" s="4">
        <v>54439000</v>
      </c>
      <c r="H51" s="4">
        <v>65613000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54439000</v>
      </c>
      <c r="R51" s="4">
        <v>65613000</v>
      </c>
    </row>
    <row r="52" spans="2:18">
      <c r="B52" s="802"/>
      <c r="C52" s="166"/>
      <c r="D52" s="166"/>
      <c r="E52" s="2">
        <v>402</v>
      </c>
      <c r="F52" s="1" t="s">
        <v>361</v>
      </c>
      <c r="G52" s="4">
        <v>4210000</v>
      </c>
      <c r="H52" s="4">
        <v>4633000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4210000</v>
      </c>
      <c r="R52" s="4">
        <v>4633000</v>
      </c>
    </row>
    <row r="53" spans="2:18">
      <c r="B53" s="802"/>
      <c r="C53" s="162"/>
      <c r="D53" s="162">
        <v>42</v>
      </c>
      <c r="E53" s="99"/>
      <c r="F53" s="99" t="s">
        <v>394</v>
      </c>
      <c r="G53" s="103">
        <f>SUM(G54:G55)</f>
        <v>49600000</v>
      </c>
      <c r="H53" s="103">
        <f>SUM(H54:H55)</f>
        <v>55600000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>SUM(Q54:Q55)</f>
        <v>49600000</v>
      </c>
      <c r="R53" s="103">
        <f>SUM(R54:R55)</f>
        <v>55600000</v>
      </c>
    </row>
    <row r="54" spans="2:18">
      <c r="B54" s="802"/>
      <c r="C54" s="166"/>
      <c r="D54" s="166"/>
      <c r="E54" s="2">
        <v>420</v>
      </c>
      <c r="F54" s="1" t="s">
        <v>400</v>
      </c>
      <c r="G54" s="4">
        <v>2100000</v>
      </c>
      <c r="H54" s="4">
        <v>2100000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2100000</v>
      </c>
      <c r="R54" s="4">
        <v>2100000</v>
      </c>
    </row>
    <row r="55" spans="2:18">
      <c r="B55" s="802"/>
      <c r="C55" s="166"/>
      <c r="D55" s="166"/>
      <c r="E55" s="2">
        <v>425</v>
      </c>
      <c r="F55" s="1" t="s">
        <v>404</v>
      </c>
      <c r="G55" s="4">
        <v>47500000</v>
      </c>
      <c r="H55" s="4">
        <v>53500000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47500000</v>
      </c>
      <c r="R55" s="4">
        <v>53500000</v>
      </c>
    </row>
    <row r="56" spans="2:18" ht="30">
      <c r="B56" s="802"/>
      <c r="C56" s="150"/>
      <c r="D56" s="150" t="s">
        <v>639</v>
      </c>
      <c r="E56" s="36" t="s">
        <v>1741</v>
      </c>
      <c r="F56" s="36" t="s">
        <v>668</v>
      </c>
      <c r="G56" s="34">
        <f>SUM(G57)</f>
        <v>198960000</v>
      </c>
      <c r="H56" s="34">
        <f>SUM(H57)</f>
        <v>217460000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f>SUM(Q57)</f>
        <v>198960000</v>
      </c>
      <c r="R56" s="34">
        <f>SUM(R57)</f>
        <v>217460000</v>
      </c>
    </row>
    <row r="57" spans="2:18">
      <c r="B57" s="802"/>
      <c r="C57" s="162"/>
      <c r="D57" s="162">
        <v>46</v>
      </c>
      <c r="E57" s="99"/>
      <c r="F57" s="99" t="s">
        <v>396</v>
      </c>
      <c r="G57" s="103">
        <f>SUM(G58)</f>
        <v>198960000</v>
      </c>
      <c r="H57" s="103">
        <f>SUM(H58)</f>
        <v>217460000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SUM(Q58)</f>
        <v>198960000</v>
      </c>
      <c r="R57" s="103">
        <f>SUM(R58)</f>
        <v>217460000</v>
      </c>
    </row>
    <row r="58" spans="2:18" ht="15.75" thickBot="1">
      <c r="B58" s="802"/>
      <c r="C58" s="166"/>
      <c r="D58" s="166"/>
      <c r="E58" s="2">
        <v>464</v>
      </c>
      <c r="F58" s="1" t="s">
        <v>423</v>
      </c>
      <c r="G58" s="4">
        <v>198960000</v>
      </c>
      <c r="H58" s="4">
        <v>217460000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198960000</v>
      </c>
      <c r="R58" s="4">
        <v>217460000</v>
      </c>
    </row>
    <row r="59" spans="2:18" ht="32.25" customHeight="1" thickBot="1">
      <c r="B59" s="802"/>
      <c r="C59" s="800" t="s">
        <v>604</v>
      </c>
      <c r="D59" s="801"/>
      <c r="E59" s="766" t="s">
        <v>1166</v>
      </c>
      <c r="F59" s="801"/>
      <c r="G59" s="193">
        <f>SUM(G48+G28)</f>
        <v>475276000</v>
      </c>
      <c r="H59" s="164">
        <f>SUM(H48+H28)</f>
        <v>489776000</v>
      </c>
      <c r="I59" s="164">
        <f>SUM(I48+I28)</f>
        <v>0</v>
      </c>
      <c r="J59" s="164"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4">
        <f>SUM(Q48+Q28)</f>
        <v>475276000</v>
      </c>
      <c r="R59" s="165">
        <f>SUM(R48+R28)</f>
        <v>489776000</v>
      </c>
    </row>
  </sheetData>
  <mergeCells count="15">
    <mergeCell ref="C59:D59"/>
    <mergeCell ref="E59:F59"/>
    <mergeCell ref="B7:B5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T34"/>
  <sheetViews>
    <sheetView workbookViewId="0">
      <selection activeCell="B2" sqref="B2:E2"/>
    </sheetView>
  </sheetViews>
  <sheetFormatPr defaultRowHeight="15"/>
  <cols>
    <col min="2" max="2" width="13.140625" customWidth="1"/>
    <col min="3" max="3" width="11.140625" customWidth="1"/>
    <col min="4" max="4" width="35" customWidth="1"/>
    <col min="5" max="5" width="17.7109375" customWidth="1"/>
    <col min="6" max="6" width="16.28515625" customWidth="1"/>
    <col min="7" max="7" width="14.42578125" customWidth="1"/>
    <col min="8" max="8" width="14.5703125" customWidth="1"/>
    <col min="9" max="9" width="18.140625" customWidth="1"/>
    <col min="10" max="10" width="14.5703125" customWidth="1"/>
    <col min="11" max="11" width="17.28515625" customWidth="1"/>
    <col min="12" max="12" width="16.42578125" customWidth="1"/>
    <col min="13" max="13" width="18.140625" customWidth="1"/>
    <col min="14" max="14" width="18.28515625" customWidth="1"/>
    <col min="15" max="15" width="18.140625" customWidth="1"/>
    <col min="16" max="16" width="18.28515625" customWidth="1"/>
    <col min="18" max="18" width="9.28515625" bestFit="1" customWidth="1"/>
    <col min="19" max="19" width="10.140625" bestFit="1" customWidth="1"/>
    <col min="21" max="21" width="10.140625" bestFit="1" customWidth="1"/>
  </cols>
  <sheetData>
    <row r="2" spans="2:20">
      <c r="B2" s="610" t="s">
        <v>450</v>
      </c>
      <c r="C2" s="611"/>
      <c r="D2" s="611"/>
      <c r="E2" s="612"/>
    </row>
    <row r="3" spans="2:20">
      <c r="B3" s="685" t="s">
        <v>348</v>
      </c>
      <c r="C3" s="685" t="s">
        <v>349</v>
      </c>
      <c r="D3" s="685" t="s">
        <v>350</v>
      </c>
      <c r="E3" s="686" t="s">
        <v>443</v>
      </c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8"/>
    </row>
    <row r="4" spans="2:20" ht="32.25" customHeight="1">
      <c r="B4" s="685"/>
      <c r="C4" s="685"/>
      <c r="D4" s="685"/>
      <c r="E4" s="684" t="s">
        <v>351</v>
      </c>
      <c r="F4" s="684"/>
      <c r="G4" s="684"/>
      <c r="H4" s="684"/>
      <c r="I4" s="684" t="s">
        <v>352</v>
      </c>
      <c r="J4" s="684"/>
      <c r="K4" s="684" t="s">
        <v>353</v>
      </c>
      <c r="L4" s="684"/>
      <c r="M4" s="684" t="s">
        <v>354</v>
      </c>
      <c r="N4" s="684"/>
      <c r="O4" s="684" t="s">
        <v>355</v>
      </c>
      <c r="P4" s="684"/>
    </row>
    <row r="5" spans="2:20">
      <c r="B5" s="685"/>
      <c r="C5" s="685"/>
      <c r="D5" s="685"/>
      <c r="E5" s="30" t="s">
        <v>356</v>
      </c>
      <c r="F5" s="30" t="s">
        <v>444</v>
      </c>
      <c r="G5" s="30" t="s">
        <v>358</v>
      </c>
      <c r="H5" s="30" t="s">
        <v>444</v>
      </c>
      <c r="I5" s="30" t="s">
        <v>356</v>
      </c>
      <c r="J5" s="30" t="s">
        <v>444</v>
      </c>
      <c r="K5" s="30" t="s">
        <v>356</v>
      </c>
      <c r="L5" s="30" t="s">
        <v>444</v>
      </c>
      <c r="M5" s="30" t="s">
        <v>356</v>
      </c>
      <c r="N5" s="30" t="s">
        <v>444</v>
      </c>
      <c r="O5" s="30" t="s">
        <v>356</v>
      </c>
      <c r="P5" s="30" t="s">
        <v>444</v>
      </c>
    </row>
    <row r="6" spans="2:20">
      <c r="B6" s="692">
        <v>71</v>
      </c>
      <c r="C6" s="1"/>
      <c r="D6" s="33" t="s">
        <v>359</v>
      </c>
      <c r="E6" s="34">
        <f t="shared" ref="E6:J6" si="0">SUM(E7:E10)</f>
        <v>86532000000</v>
      </c>
      <c r="F6" s="34">
        <f t="shared" si="0"/>
        <v>92582986000</v>
      </c>
      <c r="G6" s="34">
        <f t="shared" si="0"/>
        <v>415000000</v>
      </c>
      <c r="H6" s="34">
        <f t="shared" si="0"/>
        <v>542000000</v>
      </c>
      <c r="I6" s="34">
        <f t="shared" si="0"/>
        <v>1074500000</v>
      </c>
      <c r="J6" s="34">
        <f t="shared" si="0"/>
        <v>1279920000</v>
      </c>
      <c r="K6" s="34">
        <v>0</v>
      </c>
      <c r="L6" s="34">
        <v>0</v>
      </c>
      <c r="M6" s="34">
        <v>0</v>
      </c>
      <c r="N6" s="34">
        <v>0</v>
      </c>
      <c r="O6" s="34">
        <f>SUM(O7:O10)</f>
        <v>88021500000</v>
      </c>
      <c r="P6" s="34">
        <f>SUM(P7:P10)</f>
        <v>94404906000</v>
      </c>
      <c r="Q6" s="32"/>
      <c r="T6" s="32"/>
    </row>
    <row r="7" spans="2:20" ht="30">
      <c r="B7" s="693"/>
      <c r="C7" s="2">
        <v>711</v>
      </c>
      <c r="D7" s="14" t="s">
        <v>360</v>
      </c>
      <c r="E7" s="35">
        <v>16621000000</v>
      </c>
      <c r="F7" s="4">
        <v>23571986000</v>
      </c>
      <c r="G7" s="4">
        <v>90000000</v>
      </c>
      <c r="H7" s="4">
        <v>90000000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16711000000</v>
      </c>
      <c r="P7" s="4">
        <v>23661986000</v>
      </c>
      <c r="Q7" s="32"/>
      <c r="T7" s="32"/>
    </row>
    <row r="8" spans="2:20">
      <c r="B8" s="693"/>
      <c r="C8" s="2">
        <v>714</v>
      </c>
      <c r="D8" s="14" t="s">
        <v>362</v>
      </c>
      <c r="E8" s="4">
        <v>62119000000</v>
      </c>
      <c r="F8" s="4">
        <v>62668000000</v>
      </c>
      <c r="G8" s="4">
        <v>275000000</v>
      </c>
      <c r="H8" s="4">
        <v>402000000</v>
      </c>
      <c r="I8" s="4">
        <v>200000000</v>
      </c>
      <c r="J8" s="4">
        <v>405420000</v>
      </c>
      <c r="K8" s="4">
        <v>0</v>
      </c>
      <c r="L8" s="4">
        <v>0</v>
      </c>
      <c r="M8" s="4">
        <v>0</v>
      </c>
      <c r="N8" s="4">
        <v>0</v>
      </c>
      <c r="O8" s="4">
        <v>62594000000</v>
      </c>
      <c r="P8" s="4">
        <v>63475420000</v>
      </c>
      <c r="Q8" s="32"/>
      <c r="T8" s="32"/>
    </row>
    <row r="9" spans="2:20" ht="30">
      <c r="B9" s="693"/>
      <c r="C9" s="2">
        <v>715</v>
      </c>
      <c r="D9" s="14" t="s">
        <v>363</v>
      </c>
      <c r="E9" s="4">
        <v>4843000000</v>
      </c>
      <c r="F9" s="4">
        <v>4843000000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4843000000</v>
      </c>
      <c r="P9" s="4">
        <v>4843000000</v>
      </c>
      <c r="Q9" s="32"/>
      <c r="T9" s="32"/>
    </row>
    <row r="10" spans="2:20" ht="30">
      <c r="B10" s="694"/>
      <c r="C10" s="2">
        <v>718</v>
      </c>
      <c r="D10" s="14" t="s">
        <v>364</v>
      </c>
      <c r="E10" s="4">
        <v>2949000000</v>
      </c>
      <c r="F10" s="4">
        <v>1500000000</v>
      </c>
      <c r="G10" s="4">
        <v>50000000</v>
      </c>
      <c r="H10" s="4">
        <v>50000000</v>
      </c>
      <c r="I10" s="4">
        <v>874500000</v>
      </c>
      <c r="J10" s="4">
        <v>874500000</v>
      </c>
      <c r="K10" s="4">
        <v>0</v>
      </c>
      <c r="L10" s="4">
        <v>0</v>
      </c>
      <c r="M10" s="4">
        <v>0</v>
      </c>
      <c r="N10" s="4">
        <v>0</v>
      </c>
      <c r="O10" s="4">
        <v>3873500000</v>
      </c>
      <c r="P10" s="4">
        <v>2424500000</v>
      </c>
      <c r="Q10" s="32"/>
      <c r="T10" s="32"/>
    </row>
    <row r="11" spans="2:20">
      <c r="B11" s="692">
        <v>72</v>
      </c>
      <c r="C11" s="2"/>
      <c r="D11" s="36" t="s">
        <v>365</v>
      </c>
      <c r="E11" s="34">
        <f t="shared" ref="E11:J11" si="1">SUM(E12:E16)</f>
        <v>5066565000</v>
      </c>
      <c r="F11" s="34">
        <f t="shared" si="1"/>
        <v>5610000000</v>
      </c>
      <c r="G11" s="34">
        <f t="shared" si="1"/>
        <v>2724224000</v>
      </c>
      <c r="H11" s="34">
        <f t="shared" si="1"/>
        <v>2775865000</v>
      </c>
      <c r="I11" s="34">
        <f t="shared" si="1"/>
        <v>5442959000</v>
      </c>
      <c r="J11" s="34">
        <f t="shared" si="1"/>
        <v>5691380000</v>
      </c>
      <c r="K11" s="34">
        <v>0</v>
      </c>
      <c r="L11" s="34">
        <v>0</v>
      </c>
      <c r="M11" s="34">
        <v>0</v>
      </c>
      <c r="N11" s="34">
        <v>0</v>
      </c>
      <c r="O11" s="34">
        <f>SUM(O12:O16)</f>
        <v>13233748000</v>
      </c>
      <c r="P11" s="34">
        <f>SUM(P12:P16)</f>
        <v>14077245000</v>
      </c>
      <c r="Q11" s="32"/>
      <c r="T11" s="32"/>
    </row>
    <row r="12" spans="2:20" ht="30">
      <c r="B12" s="693"/>
      <c r="C12" s="2">
        <v>721</v>
      </c>
      <c r="D12" s="14" t="s">
        <v>366</v>
      </c>
      <c r="E12" s="4">
        <v>480000000</v>
      </c>
      <c r="F12" s="4">
        <v>960000000</v>
      </c>
      <c r="G12" s="4">
        <v>12650000</v>
      </c>
      <c r="H12" s="4">
        <v>12650000</v>
      </c>
      <c r="I12" s="4">
        <v>0</v>
      </c>
      <c r="J12" s="4">
        <v>21000000</v>
      </c>
      <c r="K12" s="4">
        <v>0</v>
      </c>
      <c r="L12" s="4">
        <v>0</v>
      </c>
      <c r="M12" s="4">
        <v>0</v>
      </c>
      <c r="N12" s="4">
        <v>0</v>
      </c>
      <c r="O12" s="4">
        <v>492650000</v>
      </c>
      <c r="P12" s="4">
        <v>993650000</v>
      </c>
      <c r="Q12" s="32"/>
      <c r="T12" s="32"/>
    </row>
    <row r="13" spans="2:20" ht="30">
      <c r="B13" s="693"/>
      <c r="C13" s="2">
        <v>722</v>
      </c>
      <c r="D13" s="14" t="s">
        <v>367</v>
      </c>
      <c r="E13" s="4">
        <v>2250000000</v>
      </c>
      <c r="F13" s="4">
        <v>2250000000</v>
      </c>
      <c r="G13" s="4">
        <v>102695000</v>
      </c>
      <c r="H13" s="4">
        <v>102695000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2352695000</v>
      </c>
      <c r="P13" s="4">
        <v>2352695000</v>
      </c>
      <c r="Q13" s="32"/>
      <c r="T13" s="32"/>
    </row>
    <row r="14" spans="2:20">
      <c r="B14" s="693"/>
      <c r="C14" s="2">
        <v>723</v>
      </c>
      <c r="D14" s="1" t="s">
        <v>368</v>
      </c>
      <c r="E14" s="4">
        <v>0</v>
      </c>
      <c r="F14" s="4">
        <v>0</v>
      </c>
      <c r="G14" s="4">
        <v>340199000</v>
      </c>
      <c r="H14" s="4">
        <v>360200000</v>
      </c>
      <c r="I14" s="4">
        <v>4101568000</v>
      </c>
      <c r="J14" s="4">
        <v>4020559000</v>
      </c>
      <c r="K14" s="4">
        <v>0</v>
      </c>
      <c r="L14" s="4">
        <v>0</v>
      </c>
      <c r="M14" s="4">
        <v>0</v>
      </c>
      <c r="N14" s="4">
        <v>0</v>
      </c>
      <c r="O14" s="4">
        <v>4441767000</v>
      </c>
      <c r="P14" s="4">
        <v>4380759000</v>
      </c>
      <c r="Q14" s="32"/>
      <c r="T14" s="32"/>
    </row>
    <row r="15" spans="2:20">
      <c r="B15" s="693"/>
      <c r="C15" s="2">
        <v>724</v>
      </c>
      <c r="D15" s="1" t="s">
        <v>369</v>
      </c>
      <c r="E15" s="4">
        <v>1394000000</v>
      </c>
      <c r="F15" s="4">
        <v>1400000000</v>
      </c>
      <c r="G15" s="4">
        <v>1805497000</v>
      </c>
      <c r="H15" s="4">
        <v>1815897000</v>
      </c>
      <c r="I15" s="4">
        <v>544753000</v>
      </c>
      <c r="J15" s="4">
        <v>553883000</v>
      </c>
      <c r="K15" s="4">
        <v>0</v>
      </c>
      <c r="L15" s="4">
        <v>0</v>
      </c>
      <c r="M15" s="4">
        <v>0</v>
      </c>
      <c r="N15" s="4">
        <v>0</v>
      </c>
      <c r="O15" s="4">
        <v>3744250000</v>
      </c>
      <c r="P15" s="4">
        <v>3769780000</v>
      </c>
      <c r="Q15" s="32"/>
      <c r="T15" s="32"/>
    </row>
    <row r="16" spans="2:20">
      <c r="B16" s="694"/>
      <c r="C16" s="2">
        <v>725</v>
      </c>
      <c r="D16" s="1" t="s">
        <v>370</v>
      </c>
      <c r="E16" s="4">
        <v>942565000</v>
      </c>
      <c r="F16" s="4">
        <v>1000000000</v>
      </c>
      <c r="G16" s="4">
        <v>463183000</v>
      </c>
      <c r="H16" s="4">
        <v>484423000</v>
      </c>
      <c r="I16" s="4">
        <v>796638000</v>
      </c>
      <c r="J16" s="4">
        <v>1095938000</v>
      </c>
      <c r="K16" s="4">
        <v>0</v>
      </c>
      <c r="L16" s="4">
        <v>0</v>
      </c>
      <c r="M16" s="4">
        <v>0</v>
      </c>
      <c r="N16" s="4">
        <v>0</v>
      </c>
      <c r="O16" s="4">
        <v>2202386000</v>
      </c>
      <c r="P16" s="4">
        <v>2580361000</v>
      </c>
      <c r="Q16" s="32"/>
      <c r="T16" s="32"/>
    </row>
    <row r="17" spans="2:20">
      <c r="B17" s="692">
        <v>73</v>
      </c>
      <c r="C17" s="2"/>
      <c r="D17" s="36" t="s">
        <v>371</v>
      </c>
      <c r="E17" s="34">
        <f>SUM(E18:E20)</f>
        <v>5147000000</v>
      </c>
      <c r="F17" s="34">
        <f>SUM(F18:F20)</f>
        <v>2875000000</v>
      </c>
      <c r="G17" s="34">
        <f>SUM(G18:G20)</f>
        <v>2950000</v>
      </c>
      <c r="H17" s="34">
        <f>SUM(H18:H20)</f>
        <v>2950000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f>SUM(O18:O20)</f>
        <v>5149950000</v>
      </c>
      <c r="P17" s="34">
        <f>SUM(P18:P20)</f>
        <v>2877950000</v>
      </c>
      <c r="Q17" s="32"/>
      <c r="T17" s="32"/>
    </row>
    <row r="18" spans="2:20">
      <c r="B18" s="693"/>
      <c r="C18" s="2">
        <v>731</v>
      </c>
      <c r="D18" s="1" t="s">
        <v>372</v>
      </c>
      <c r="E18" s="4">
        <v>851000000</v>
      </c>
      <c r="F18" s="4">
        <v>300000000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851000000</v>
      </c>
      <c r="P18" s="4">
        <v>300000000</v>
      </c>
      <c r="Q18" s="32"/>
      <c r="T18" s="32"/>
    </row>
    <row r="19" spans="2:20" ht="30">
      <c r="B19" s="693"/>
      <c r="C19" s="2">
        <v>733</v>
      </c>
      <c r="D19" s="14" t="s">
        <v>373</v>
      </c>
      <c r="E19" s="4">
        <v>3350000000</v>
      </c>
      <c r="F19" s="4">
        <v>1700000000</v>
      </c>
      <c r="G19" s="4">
        <v>2950000</v>
      </c>
      <c r="H19" s="4">
        <v>2950000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3352950000</v>
      </c>
      <c r="P19" s="4">
        <v>1702950000</v>
      </c>
      <c r="Q19" s="32"/>
      <c r="T19" s="32"/>
    </row>
    <row r="20" spans="2:20">
      <c r="B20" s="694"/>
      <c r="C20" s="2">
        <v>734</v>
      </c>
      <c r="D20" s="1" t="s">
        <v>374</v>
      </c>
      <c r="E20" s="4">
        <v>946000000</v>
      </c>
      <c r="F20" s="4">
        <v>875000000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946000000</v>
      </c>
      <c r="P20" s="4">
        <v>875000000</v>
      </c>
      <c r="Q20" s="32"/>
      <c r="T20" s="32"/>
    </row>
    <row r="21" spans="2:20">
      <c r="B21" s="692">
        <v>74</v>
      </c>
      <c r="C21" s="2"/>
      <c r="D21" s="36" t="s">
        <v>375</v>
      </c>
      <c r="E21" s="34">
        <f>SUM(E22:E24)</f>
        <v>23321000000</v>
      </c>
      <c r="F21" s="34">
        <f>SUM(F22:F24)</f>
        <v>20972000000</v>
      </c>
      <c r="G21" s="34">
        <v>0</v>
      </c>
      <c r="H21" s="34">
        <v>0</v>
      </c>
      <c r="I21" s="34">
        <v>0</v>
      </c>
      <c r="J21" s="34">
        <f>SUM(J22:J24)</f>
        <v>500000</v>
      </c>
      <c r="K21" s="34">
        <v>0</v>
      </c>
      <c r="L21" s="34">
        <v>0</v>
      </c>
      <c r="M21" s="39">
        <v>3578169000</v>
      </c>
      <c r="N21" s="34">
        <f>SUM(N22:N24)</f>
        <v>4182387000</v>
      </c>
      <c r="O21" s="41">
        <v>26899169000</v>
      </c>
      <c r="P21" s="46">
        <v>25174753000</v>
      </c>
      <c r="Q21" s="42" t="s">
        <v>448</v>
      </c>
      <c r="R21" s="40"/>
      <c r="S21" s="40"/>
      <c r="T21" s="32"/>
    </row>
    <row r="22" spans="2:20">
      <c r="B22" s="693"/>
      <c r="C22" s="2">
        <v>741</v>
      </c>
      <c r="D22" s="1" t="s">
        <v>376</v>
      </c>
      <c r="E22" s="4">
        <v>23321000000</v>
      </c>
      <c r="F22" s="4">
        <v>20972000000</v>
      </c>
      <c r="G22" s="4">
        <v>0</v>
      </c>
      <c r="H22" s="4">
        <v>0</v>
      </c>
      <c r="I22" s="4">
        <v>0</v>
      </c>
      <c r="J22" s="4">
        <v>500000</v>
      </c>
      <c r="K22" s="4">
        <v>0</v>
      </c>
      <c r="L22" s="4">
        <v>0</v>
      </c>
      <c r="M22" s="4">
        <v>5060000</v>
      </c>
      <c r="N22" s="4">
        <v>7023000</v>
      </c>
      <c r="O22" s="4">
        <v>23326060000</v>
      </c>
      <c r="P22" s="4">
        <v>20979523000</v>
      </c>
      <c r="Q22" s="45" t="s">
        <v>447</v>
      </c>
      <c r="T22" s="32"/>
    </row>
    <row r="23" spans="2:20">
      <c r="B23" s="693"/>
      <c r="C23" s="2">
        <v>742</v>
      </c>
      <c r="D23" s="1" t="s">
        <v>377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3552203000</v>
      </c>
      <c r="N23" s="4">
        <v>4157704000</v>
      </c>
      <c r="O23" s="4">
        <v>3552203000</v>
      </c>
      <c r="P23" s="4">
        <v>4157704000</v>
      </c>
      <c r="Q23" s="32"/>
      <c r="T23" s="32"/>
    </row>
    <row r="24" spans="2:20">
      <c r="B24" s="694"/>
      <c r="C24" s="2">
        <v>743</v>
      </c>
      <c r="D24" s="1" t="s">
        <v>388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1160000</v>
      </c>
      <c r="N24" s="4">
        <v>17660000</v>
      </c>
      <c r="O24" s="4">
        <v>1160000</v>
      </c>
      <c r="P24" s="4">
        <v>17660000</v>
      </c>
      <c r="Q24" s="32"/>
      <c r="T24" s="32"/>
    </row>
    <row r="25" spans="2:20">
      <c r="B25" s="692">
        <v>75</v>
      </c>
      <c r="C25" s="2"/>
      <c r="D25" s="36" t="s">
        <v>379</v>
      </c>
      <c r="E25" s="34">
        <f>SUM(E26)</f>
        <v>5137000000</v>
      </c>
      <c r="F25" s="34">
        <f>SUM(F26)</f>
        <v>23596500000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>SUM(O26)</f>
        <v>5137000000</v>
      </c>
      <c r="P25" s="34">
        <f>SUM(P26)</f>
        <v>23596500000</v>
      </c>
      <c r="Q25" s="32"/>
      <c r="T25" s="32"/>
    </row>
    <row r="26" spans="2:20">
      <c r="B26" s="694"/>
      <c r="C26" s="2">
        <v>753</v>
      </c>
      <c r="D26" s="1" t="s">
        <v>389</v>
      </c>
      <c r="E26" s="4">
        <v>5137000000</v>
      </c>
      <c r="F26" s="4">
        <v>23596500000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5137000000</v>
      </c>
      <c r="P26" s="4">
        <v>23596500000</v>
      </c>
      <c r="Q26" s="32"/>
      <c r="T26" s="32"/>
    </row>
    <row r="27" spans="2:20">
      <c r="B27" s="692">
        <v>76</v>
      </c>
      <c r="C27" s="2"/>
      <c r="D27" s="36" t="s">
        <v>380</v>
      </c>
      <c r="E27" s="34">
        <f>SUM(E28:E30)</f>
        <v>12410000000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f>SUM(K28:K32)</f>
        <v>5965414000</v>
      </c>
      <c r="L27" s="34">
        <f>SUM(L28:L30)</f>
        <v>6068206000</v>
      </c>
      <c r="M27" s="34">
        <v>0</v>
      </c>
      <c r="N27" s="34">
        <v>0</v>
      </c>
      <c r="O27" s="34">
        <f>SUM(O28:O30)</f>
        <v>18375414000</v>
      </c>
      <c r="P27" s="34">
        <f>SUM(P28:P30)</f>
        <v>6068206000</v>
      </c>
      <c r="Q27" s="32"/>
      <c r="T27" s="32"/>
    </row>
    <row r="28" spans="2:20">
      <c r="B28" s="693"/>
      <c r="C28" s="2">
        <v>761</v>
      </c>
      <c r="D28" s="1" t="s">
        <v>381</v>
      </c>
      <c r="E28" s="4">
        <v>3185000000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5783914000</v>
      </c>
      <c r="L28" s="4">
        <v>5886706000</v>
      </c>
      <c r="M28" s="4">
        <v>0</v>
      </c>
      <c r="N28" s="4">
        <v>0</v>
      </c>
      <c r="O28" s="4">
        <v>8968914000</v>
      </c>
      <c r="P28" s="4">
        <v>5886706000</v>
      </c>
      <c r="Q28" s="32"/>
      <c r="T28" s="32"/>
    </row>
    <row r="29" spans="2:20">
      <c r="B29" s="693"/>
      <c r="C29" s="2">
        <v>762</v>
      </c>
      <c r="D29" s="1" t="s">
        <v>382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181500000</v>
      </c>
      <c r="L29" s="4">
        <v>181500000</v>
      </c>
      <c r="M29" s="4">
        <v>0</v>
      </c>
      <c r="N29" s="4">
        <v>0</v>
      </c>
      <c r="O29" s="4">
        <v>181500000</v>
      </c>
      <c r="P29" s="4">
        <v>181500000</v>
      </c>
      <c r="Q29" s="32"/>
      <c r="T29" s="32"/>
    </row>
    <row r="30" spans="2:20">
      <c r="B30" s="694"/>
      <c r="C30" s="2">
        <v>769</v>
      </c>
      <c r="D30" s="1" t="s">
        <v>390</v>
      </c>
      <c r="E30" s="4">
        <v>9225000000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9225000000</v>
      </c>
      <c r="P30" s="4">
        <v>0</v>
      </c>
      <c r="Q30" s="32"/>
      <c r="T30" s="32"/>
    </row>
    <row r="31" spans="2:20">
      <c r="B31" s="692">
        <v>78</v>
      </c>
      <c r="C31" s="2"/>
      <c r="D31" s="36" t="s">
        <v>385</v>
      </c>
      <c r="E31" s="34">
        <f>SUM(E32)</f>
        <v>800000000</v>
      </c>
      <c r="F31" s="34">
        <f>SUM(F32)</f>
        <v>800000000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f>SUM(O32)</f>
        <v>800000000</v>
      </c>
      <c r="P31" s="34">
        <f>SUM(P32)</f>
        <v>800000000</v>
      </c>
      <c r="Q31" s="32"/>
      <c r="T31" s="32"/>
    </row>
    <row r="32" spans="2:20">
      <c r="B32" s="694"/>
      <c r="C32" s="2">
        <v>781</v>
      </c>
      <c r="D32" s="1" t="s">
        <v>386</v>
      </c>
      <c r="E32" s="4">
        <v>800000000</v>
      </c>
      <c r="F32" s="4">
        <v>800000000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800000000</v>
      </c>
      <c r="P32" s="4">
        <v>800000000</v>
      </c>
      <c r="Q32" s="32"/>
      <c r="T32" s="32"/>
    </row>
    <row r="33" spans="2:16">
      <c r="B33" s="695" t="s">
        <v>387</v>
      </c>
      <c r="C33" s="696"/>
      <c r="D33" s="697"/>
      <c r="E33" s="24">
        <f t="shared" ref="E33:M33" si="2">SUM(E31+E27+E25+E21+E17+E11+E6)</f>
        <v>138413565000</v>
      </c>
      <c r="F33" s="24">
        <f t="shared" si="2"/>
        <v>146436486000</v>
      </c>
      <c r="G33" s="24">
        <f t="shared" si="2"/>
        <v>3142174000</v>
      </c>
      <c r="H33" s="24">
        <f t="shared" si="2"/>
        <v>3320815000</v>
      </c>
      <c r="I33" s="24">
        <f t="shared" si="2"/>
        <v>6517459000</v>
      </c>
      <c r="J33" s="24">
        <f t="shared" si="2"/>
        <v>6971800000</v>
      </c>
      <c r="K33" s="24">
        <f t="shared" si="2"/>
        <v>5965414000</v>
      </c>
      <c r="L33" s="24">
        <f t="shared" si="2"/>
        <v>6068206000</v>
      </c>
      <c r="M33" s="37">
        <f t="shared" si="2"/>
        <v>3578169000</v>
      </c>
      <c r="N33" s="24">
        <f>SUM(N31+N27+N25+N21+N17+N11+N6+N6)</f>
        <v>4182387000</v>
      </c>
      <c r="O33" s="43">
        <f>SUM(O31+O27+O25+O21+O17+O11+O6)</f>
        <v>157616781000</v>
      </c>
      <c r="P33" s="47">
        <f>SUM(P31+P27+P25+P21+P17+P11+P6)</f>
        <v>166999560000</v>
      </c>
    </row>
    <row r="34" spans="2:16" ht="30">
      <c r="M34" s="38" t="s">
        <v>445</v>
      </c>
      <c r="O34" s="44" t="s">
        <v>446</v>
      </c>
      <c r="P34" s="48" t="s">
        <v>449</v>
      </c>
    </row>
  </sheetData>
  <mergeCells count="17">
    <mergeCell ref="B3:B5"/>
    <mergeCell ref="C3:C5"/>
    <mergeCell ref="D3:D5"/>
    <mergeCell ref="E3:P3"/>
    <mergeCell ref="E4:H4"/>
    <mergeCell ref="I4:J4"/>
    <mergeCell ref="K4:L4"/>
    <mergeCell ref="M4:N4"/>
    <mergeCell ref="O4:P4"/>
    <mergeCell ref="B27:B30"/>
    <mergeCell ref="B31:B32"/>
    <mergeCell ref="B33:D33"/>
    <mergeCell ref="B6:B10"/>
    <mergeCell ref="B11:B16"/>
    <mergeCell ref="B17:B20"/>
    <mergeCell ref="B21:B24"/>
    <mergeCell ref="B25:B26"/>
  </mergeCells>
  <pageMargins left="0.7" right="0.7" top="0.75" bottom="0.75" header="0.3" footer="0.3"/>
  <pageSetup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D2" sqref="D2"/>
    </sheetView>
  </sheetViews>
  <sheetFormatPr defaultRowHeight="15"/>
  <cols>
    <col min="2" max="2" width="12.140625" customWidth="1"/>
    <col min="3" max="3" width="13.28515625" customWidth="1"/>
    <col min="4" max="4" width="15.42578125" customWidth="1"/>
    <col min="5" max="5" width="25.140625" customWidth="1"/>
    <col min="6" max="6" width="47.7109375" customWidth="1"/>
    <col min="7" max="18" width="18.7109375" customWidth="1"/>
  </cols>
  <sheetData>
    <row r="2" spans="2:18" ht="15" customHeight="1">
      <c r="B2" s="603" t="s">
        <v>483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75" t="s">
        <v>356</v>
      </c>
      <c r="H5" s="375" t="s">
        <v>444</v>
      </c>
      <c r="I5" s="375" t="s">
        <v>358</v>
      </c>
      <c r="J5" s="375" t="s">
        <v>444</v>
      </c>
      <c r="K5" s="375" t="s">
        <v>356</v>
      </c>
      <c r="L5" s="375" t="s">
        <v>444</v>
      </c>
      <c r="M5" s="375" t="s">
        <v>356</v>
      </c>
      <c r="N5" s="375" t="s">
        <v>444</v>
      </c>
      <c r="O5" s="375" t="s">
        <v>356</v>
      </c>
      <c r="P5" s="375" t="s">
        <v>444</v>
      </c>
      <c r="Q5" s="375" t="s">
        <v>356</v>
      </c>
      <c r="R5" s="375" t="s">
        <v>444</v>
      </c>
    </row>
    <row r="6" spans="2:18" ht="15.75" thickBot="1">
      <c r="B6" s="376">
        <v>10003</v>
      </c>
      <c r="C6" s="805" t="s">
        <v>483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122"/>
      <c r="F7" s="122" t="s">
        <v>1167</v>
      </c>
      <c r="G7" s="124">
        <f t="shared" ref="G7:L7" si="0">SUM(G8)</f>
        <v>160573000</v>
      </c>
      <c r="H7" s="124">
        <f t="shared" si="0"/>
        <v>164873000</v>
      </c>
      <c r="I7" s="124">
        <f t="shared" si="0"/>
        <v>50000000</v>
      </c>
      <c r="J7" s="124">
        <f t="shared" si="0"/>
        <v>50000000</v>
      </c>
      <c r="K7" s="124">
        <f t="shared" si="0"/>
        <v>2460000</v>
      </c>
      <c r="L7" s="124">
        <f t="shared" si="0"/>
        <v>2460000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213033000</v>
      </c>
      <c r="R7" s="125">
        <f>SUM(R8)</f>
        <v>217333000</v>
      </c>
    </row>
    <row r="8" spans="2:18" ht="15.75" thickBot="1">
      <c r="B8" s="802"/>
      <c r="C8" s="167"/>
      <c r="D8" s="106">
        <v>20</v>
      </c>
      <c r="E8" s="104"/>
      <c r="F8" s="104" t="s">
        <v>1167</v>
      </c>
      <c r="G8" s="110">
        <v>160573000</v>
      </c>
      <c r="H8" s="110">
        <v>164873000</v>
      </c>
      <c r="I8" s="110">
        <v>50000000</v>
      </c>
      <c r="J8" s="110">
        <v>50000000</v>
      </c>
      <c r="K8" s="110">
        <v>2460000</v>
      </c>
      <c r="L8" s="110">
        <v>2460000</v>
      </c>
      <c r="M8" s="110">
        <v>0</v>
      </c>
      <c r="N8" s="110">
        <v>0</v>
      </c>
      <c r="O8" s="110">
        <v>0</v>
      </c>
      <c r="P8" s="110">
        <v>0</v>
      </c>
      <c r="Q8" s="110">
        <v>213033000</v>
      </c>
      <c r="R8" s="111">
        <v>217333000</v>
      </c>
    </row>
    <row r="9" spans="2:18">
      <c r="B9" s="802"/>
      <c r="C9" s="255"/>
      <c r="D9" s="255">
        <v>40</v>
      </c>
      <c r="E9" s="232"/>
      <c r="F9" s="232" t="s">
        <v>391</v>
      </c>
      <c r="G9" s="234">
        <f>SUM(G10:G11)</f>
        <v>8673000</v>
      </c>
      <c r="H9" s="234">
        <f>SUM(H10:H11)</f>
        <v>12973000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8673000</v>
      </c>
      <c r="R9" s="235">
        <f>SUM(R10:R11)</f>
        <v>12973000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6360000</v>
      </c>
      <c r="H10" s="4">
        <v>9464000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6360000</v>
      </c>
      <c r="R10" s="109">
        <v>9464000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2313000</v>
      </c>
      <c r="H11" s="4">
        <v>3509000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2313000</v>
      </c>
      <c r="R11" s="109">
        <v>3509000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60400000</v>
      </c>
      <c r="H12" s="103">
        <f>SUM(H13:H18)</f>
        <v>64065000</v>
      </c>
      <c r="I12" s="103">
        <v>0</v>
      </c>
      <c r="J12" s="103">
        <v>0</v>
      </c>
      <c r="K12" s="103">
        <f>SUM(K13:K18)</f>
        <v>2460000</v>
      </c>
      <c r="L12" s="103">
        <f>SUM(L13:L18)</f>
        <v>2460000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62860000</v>
      </c>
      <c r="R12" s="108">
        <f>SUM(R13:R18)</f>
        <v>66525000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1500000</v>
      </c>
      <c r="H13" s="4">
        <v>1500000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1500000</v>
      </c>
      <c r="R13" s="109">
        <v>1500000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1800000</v>
      </c>
      <c r="H14" s="4">
        <v>1800000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1800000</v>
      </c>
      <c r="R14" s="109">
        <v>1800000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420000</v>
      </c>
      <c r="H15" s="4">
        <v>420000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420000</v>
      </c>
      <c r="R15" s="109">
        <v>420000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450000</v>
      </c>
      <c r="H16" s="4">
        <v>450000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450000</v>
      </c>
      <c r="R16" s="109">
        <v>450000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51230000</v>
      </c>
      <c r="H17" s="4">
        <v>52707000</v>
      </c>
      <c r="I17" s="4">
        <v>0</v>
      </c>
      <c r="J17" s="4">
        <v>0</v>
      </c>
      <c r="K17" s="4">
        <v>2460000</v>
      </c>
      <c r="L17" s="4">
        <v>2460000</v>
      </c>
      <c r="M17" s="4">
        <v>0</v>
      </c>
      <c r="N17" s="4">
        <v>0</v>
      </c>
      <c r="O17" s="4">
        <v>0</v>
      </c>
      <c r="P17" s="4">
        <v>0</v>
      </c>
      <c r="Q17" s="4">
        <v>53690000</v>
      </c>
      <c r="R17" s="109">
        <v>55167000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5000000</v>
      </c>
      <c r="H18" s="4">
        <v>7188000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5000000</v>
      </c>
      <c r="R18" s="109">
        <v>7188000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SUM(G20:G21)</f>
        <v>91000000</v>
      </c>
      <c r="H19" s="103">
        <f>SUM(H20:H21)</f>
        <v>87335000</v>
      </c>
      <c r="I19" s="103">
        <f>SUM(I20:I21)</f>
        <v>50000000</v>
      </c>
      <c r="J19" s="103">
        <f>SUM(J20:J21)</f>
        <v>50000000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141000000</v>
      </c>
      <c r="R19" s="108">
        <f>SUM(R20:R21)</f>
        <v>137335000</v>
      </c>
    </row>
    <row r="20" spans="2:18">
      <c r="B20" s="802"/>
      <c r="C20" s="166"/>
      <c r="D20" s="166"/>
      <c r="E20" s="2">
        <v>462</v>
      </c>
      <c r="F20" s="1" t="s">
        <v>414</v>
      </c>
      <c r="G20" s="4">
        <v>91000000</v>
      </c>
      <c r="H20" s="4">
        <v>87300000</v>
      </c>
      <c r="I20" s="4">
        <v>50000000</v>
      </c>
      <c r="J20" s="4">
        <v>50000000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141000000</v>
      </c>
      <c r="R20" s="109">
        <v>137300000</v>
      </c>
    </row>
    <row r="21" spans="2:18">
      <c r="B21" s="802"/>
      <c r="C21" s="166"/>
      <c r="D21" s="166"/>
      <c r="E21" s="2">
        <v>465</v>
      </c>
      <c r="F21" s="1" t="s">
        <v>424</v>
      </c>
      <c r="G21" s="4">
        <v>0</v>
      </c>
      <c r="H21" s="4">
        <v>35000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109">
        <v>35000</v>
      </c>
    </row>
    <row r="22" spans="2:18">
      <c r="B22" s="802"/>
      <c r="C22" s="162"/>
      <c r="D22" s="162">
        <v>48</v>
      </c>
      <c r="E22" s="99"/>
      <c r="F22" s="99" t="s">
        <v>430</v>
      </c>
      <c r="G22" s="103">
        <f>SUM(G23:G24)</f>
        <v>500000</v>
      </c>
      <c r="H22" s="103">
        <f>SUM(H23:H24)</f>
        <v>500000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SUM(Q23:Q24)</f>
        <v>500000</v>
      </c>
      <c r="R22" s="108">
        <f>SUM(R23:R24)</f>
        <v>500000</v>
      </c>
    </row>
    <row r="23" spans="2:18">
      <c r="B23" s="802"/>
      <c r="C23" s="166"/>
      <c r="D23" s="166"/>
      <c r="E23" s="2">
        <v>480</v>
      </c>
      <c r="F23" s="1" t="s">
        <v>431</v>
      </c>
      <c r="G23" s="4">
        <v>300000</v>
      </c>
      <c r="H23" s="4">
        <v>300000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300000</v>
      </c>
      <c r="R23" s="109">
        <v>300000</v>
      </c>
    </row>
    <row r="24" spans="2:18" ht="15.75" thickBot="1">
      <c r="B24" s="802"/>
      <c r="C24" s="167"/>
      <c r="D24" s="167"/>
      <c r="E24" s="106">
        <v>483</v>
      </c>
      <c r="F24" s="104" t="s">
        <v>434</v>
      </c>
      <c r="G24" s="110">
        <v>200000</v>
      </c>
      <c r="H24" s="110">
        <v>200000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200000</v>
      </c>
      <c r="R24" s="111">
        <v>200000</v>
      </c>
    </row>
    <row r="25" spans="2:18">
      <c r="B25" s="802"/>
      <c r="C25" s="169">
        <v>2</v>
      </c>
      <c r="D25" s="169"/>
      <c r="E25" s="171"/>
      <c r="F25" s="170" t="s">
        <v>1167</v>
      </c>
      <c r="G25" s="172">
        <f t="shared" ref="G25:L25" si="1">SUM(G26)</f>
        <v>160573000</v>
      </c>
      <c r="H25" s="172">
        <f t="shared" si="1"/>
        <v>164873000</v>
      </c>
      <c r="I25" s="172">
        <f t="shared" si="1"/>
        <v>50000000</v>
      </c>
      <c r="J25" s="172">
        <f t="shared" si="1"/>
        <v>50000000</v>
      </c>
      <c r="K25" s="172">
        <f t="shared" si="1"/>
        <v>2460000</v>
      </c>
      <c r="L25" s="172">
        <f t="shared" si="1"/>
        <v>2460000</v>
      </c>
      <c r="M25" s="171">
        <v>0</v>
      </c>
      <c r="N25" s="171">
        <v>0</v>
      </c>
      <c r="O25" s="171">
        <v>0</v>
      </c>
      <c r="P25" s="171">
        <v>0</v>
      </c>
      <c r="Q25" s="172">
        <f>SUM(Q26)</f>
        <v>213033000</v>
      </c>
      <c r="R25" s="172">
        <f>SUM(R26)</f>
        <v>217333000</v>
      </c>
    </row>
    <row r="26" spans="2:18">
      <c r="B26" s="802"/>
      <c r="C26" s="208"/>
      <c r="D26" s="150">
        <v>20</v>
      </c>
      <c r="E26" s="33"/>
      <c r="F26" s="33" t="s">
        <v>1167</v>
      </c>
      <c r="G26" s="34">
        <f>SUM(G27+G30+G37+G40)</f>
        <v>160573000</v>
      </c>
      <c r="H26" s="34">
        <f>SUM(H27+H30+H37+H40)</f>
        <v>164873000</v>
      </c>
      <c r="I26" s="34">
        <f>SUM(I27+I30+I37+I40)</f>
        <v>50000000</v>
      </c>
      <c r="J26" s="34">
        <f>SUM(J27+J30+J37+J40)</f>
        <v>50000000</v>
      </c>
      <c r="K26" s="34">
        <f>SUM(K27+K30+K37+K40)</f>
        <v>2460000</v>
      </c>
      <c r="L26" s="34">
        <f>SUM(L27+L30+L37)</f>
        <v>2460000</v>
      </c>
      <c r="M26" s="67">
        <v>0</v>
      </c>
      <c r="N26" s="67">
        <v>0</v>
      </c>
      <c r="O26" s="67">
        <v>0</v>
      </c>
      <c r="P26" s="67">
        <v>0</v>
      </c>
      <c r="Q26" s="34">
        <f>SUM(Q27+Q30+Q37+Q40)</f>
        <v>213033000</v>
      </c>
      <c r="R26" s="34">
        <f>SUM(R27+R30+R37+R40)</f>
        <v>217333000</v>
      </c>
    </row>
    <row r="27" spans="2:18">
      <c r="B27" s="802"/>
      <c r="C27" s="162"/>
      <c r="D27" s="162">
        <v>40</v>
      </c>
      <c r="E27" s="99"/>
      <c r="F27" s="99" t="s">
        <v>391</v>
      </c>
      <c r="G27" s="103">
        <f>SUM(G28:G29)</f>
        <v>8673000</v>
      </c>
      <c r="H27" s="103">
        <f>SUM(H28:H29)</f>
        <v>12973000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8673000</v>
      </c>
      <c r="R27" s="103">
        <f>SUM(R28:R29)</f>
        <v>12973000</v>
      </c>
    </row>
    <row r="28" spans="2:18">
      <c r="B28" s="802"/>
      <c r="C28" s="166"/>
      <c r="D28" s="166"/>
      <c r="E28" s="2">
        <v>401</v>
      </c>
      <c r="F28" s="1" t="s">
        <v>399</v>
      </c>
      <c r="G28" s="4">
        <v>6360000</v>
      </c>
      <c r="H28" s="4">
        <v>9464000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6360000</v>
      </c>
      <c r="R28" s="4">
        <v>9464000</v>
      </c>
    </row>
    <row r="29" spans="2:18">
      <c r="B29" s="802"/>
      <c r="C29" s="166"/>
      <c r="D29" s="166"/>
      <c r="E29" s="2">
        <v>402</v>
      </c>
      <c r="F29" s="1" t="s">
        <v>361</v>
      </c>
      <c r="G29" s="4">
        <v>2313000</v>
      </c>
      <c r="H29" s="4">
        <v>3509000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2313000</v>
      </c>
      <c r="R29" s="4">
        <v>3509000</v>
      </c>
    </row>
    <row r="30" spans="2:18">
      <c r="B30" s="802"/>
      <c r="C30" s="162"/>
      <c r="D30" s="162">
        <v>42</v>
      </c>
      <c r="E30" s="99"/>
      <c r="F30" s="99" t="s">
        <v>394</v>
      </c>
      <c r="G30" s="103">
        <f>SUM(G31:G36)</f>
        <v>60400000</v>
      </c>
      <c r="H30" s="103">
        <f>SUM(H31:H36)</f>
        <v>64065000</v>
      </c>
      <c r="I30" s="103">
        <v>0</v>
      </c>
      <c r="J30" s="103">
        <v>0</v>
      </c>
      <c r="K30" s="103">
        <f>SUM(K31:K36)</f>
        <v>2460000</v>
      </c>
      <c r="L30" s="103">
        <f>SUM(L31:L36)</f>
        <v>2460000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SUM(Q31:Q36)</f>
        <v>62860000</v>
      </c>
      <c r="R30" s="103">
        <f>SUM(R31:R36)</f>
        <v>66525000</v>
      </c>
    </row>
    <row r="31" spans="2:18">
      <c r="B31" s="802"/>
      <c r="C31" s="166"/>
      <c r="D31" s="166"/>
      <c r="E31" s="2">
        <v>420</v>
      </c>
      <c r="F31" s="1" t="s">
        <v>400</v>
      </c>
      <c r="G31" s="4">
        <v>1500000</v>
      </c>
      <c r="H31" s="4">
        <v>1500000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1500000</v>
      </c>
      <c r="R31" s="4">
        <v>1500000</v>
      </c>
    </row>
    <row r="32" spans="2:18" ht="30">
      <c r="B32" s="802"/>
      <c r="C32" s="166"/>
      <c r="D32" s="166"/>
      <c r="E32" s="2">
        <v>421</v>
      </c>
      <c r="F32" s="14" t="s">
        <v>401</v>
      </c>
      <c r="G32" s="4">
        <v>1800000</v>
      </c>
      <c r="H32" s="4">
        <v>1800000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1800000</v>
      </c>
      <c r="R32" s="4">
        <v>1800000</v>
      </c>
    </row>
    <row r="33" spans="2:18">
      <c r="B33" s="802"/>
      <c r="C33" s="166"/>
      <c r="D33" s="166"/>
      <c r="E33" s="2">
        <v>423</v>
      </c>
      <c r="F33" s="1" t="s">
        <v>402</v>
      </c>
      <c r="G33" s="4">
        <v>420000</v>
      </c>
      <c r="H33" s="4">
        <v>420000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420000</v>
      </c>
      <c r="R33" s="4">
        <v>420000</v>
      </c>
    </row>
    <row r="34" spans="2:18">
      <c r="B34" s="802"/>
      <c r="C34" s="166"/>
      <c r="D34" s="166"/>
      <c r="E34" s="2">
        <v>424</v>
      </c>
      <c r="F34" s="1" t="s">
        <v>403</v>
      </c>
      <c r="G34" s="4">
        <v>450000</v>
      </c>
      <c r="H34" s="4">
        <v>450000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450000</v>
      </c>
      <c r="R34" s="4">
        <v>450000</v>
      </c>
    </row>
    <row r="35" spans="2:18">
      <c r="B35" s="802"/>
      <c r="C35" s="166"/>
      <c r="D35" s="166"/>
      <c r="E35" s="2">
        <v>425</v>
      </c>
      <c r="F35" s="1" t="s">
        <v>404</v>
      </c>
      <c r="G35" s="4">
        <v>51230000</v>
      </c>
      <c r="H35" s="4">
        <v>52707000</v>
      </c>
      <c r="I35" s="4">
        <v>0</v>
      </c>
      <c r="J35" s="4">
        <v>0</v>
      </c>
      <c r="K35" s="4">
        <v>2460000</v>
      </c>
      <c r="L35" s="4">
        <v>2460000</v>
      </c>
      <c r="M35" s="4">
        <v>0</v>
      </c>
      <c r="N35" s="4">
        <v>0</v>
      </c>
      <c r="O35" s="4">
        <v>0</v>
      </c>
      <c r="P35" s="4">
        <v>0</v>
      </c>
      <c r="Q35" s="4">
        <v>53690000</v>
      </c>
      <c r="R35" s="4">
        <v>55167000</v>
      </c>
    </row>
    <row r="36" spans="2:18">
      <c r="B36" s="802"/>
      <c r="C36" s="166"/>
      <c r="D36" s="166"/>
      <c r="E36" s="2">
        <v>426</v>
      </c>
      <c r="F36" s="1" t="s">
        <v>405</v>
      </c>
      <c r="G36" s="4">
        <v>5000000</v>
      </c>
      <c r="H36" s="4">
        <v>7188000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5000000</v>
      </c>
      <c r="R36" s="4">
        <v>7188000</v>
      </c>
    </row>
    <row r="37" spans="2:18">
      <c r="B37" s="802"/>
      <c r="C37" s="162"/>
      <c r="D37" s="162">
        <v>46</v>
      </c>
      <c r="E37" s="99"/>
      <c r="F37" s="99" t="s">
        <v>396</v>
      </c>
      <c r="G37" s="103">
        <f>SUM(G38:G39)</f>
        <v>91000000</v>
      </c>
      <c r="H37" s="103">
        <f>SUM(H38:H39)</f>
        <v>87335000</v>
      </c>
      <c r="I37" s="103">
        <f>SUM(I38:I39)</f>
        <v>50000000</v>
      </c>
      <c r="J37" s="103">
        <f>SUM(J38:J39)</f>
        <v>50000000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SUM(Q38:Q39)</f>
        <v>141000000</v>
      </c>
      <c r="R37" s="103">
        <f>SUM(R38:R39)</f>
        <v>137335000</v>
      </c>
    </row>
    <row r="38" spans="2:18">
      <c r="B38" s="802"/>
      <c r="C38" s="166"/>
      <c r="D38" s="166"/>
      <c r="E38" s="2">
        <v>462</v>
      </c>
      <c r="F38" s="1" t="s">
        <v>414</v>
      </c>
      <c r="G38" s="4">
        <v>91000000</v>
      </c>
      <c r="H38" s="4">
        <v>87300000</v>
      </c>
      <c r="I38" s="4">
        <v>50000000</v>
      </c>
      <c r="J38" s="4">
        <v>50000000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141000000</v>
      </c>
      <c r="R38" s="4">
        <v>137300000</v>
      </c>
    </row>
    <row r="39" spans="2:18">
      <c r="B39" s="802"/>
      <c r="C39" s="166"/>
      <c r="D39" s="166"/>
      <c r="E39" s="2">
        <v>465</v>
      </c>
      <c r="F39" s="1" t="s">
        <v>424</v>
      </c>
      <c r="G39" s="4">
        <v>0</v>
      </c>
      <c r="H39" s="4">
        <v>35000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35000</v>
      </c>
    </row>
    <row r="40" spans="2:18">
      <c r="B40" s="802"/>
      <c r="C40" s="162"/>
      <c r="D40" s="162">
        <v>48</v>
      </c>
      <c r="E40" s="99"/>
      <c r="F40" s="99" t="s">
        <v>430</v>
      </c>
      <c r="G40" s="103">
        <f>SUM(G41:G42)</f>
        <v>500000</v>
      </c>
      <c r="H40" s="103">
        <f>SUM(H41:H42)</f>
        <v>500000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SUM(Q41:Q42)</f>
        <v>500000</v>
      </c>
      <c r="R40" s="103">
        <f>SUM(R41:R42)</f>
        <v>500000</v>
      </c>
    </row>
    <row r="41" spans="2:18">
      <c r="B41" s="802"/>
      <c r="C41" s="166"/>
      <c r="D41" s="166"/>
      <c r="E41" s="2">
        <v>480</v>
      </c>
      <c r="F41" s="1" t="s">
        <v>431</v>
      </c>
      <c r="G41" s="4">
        <v>300000</v>
      </c>
      <c r="H41" s="4">
        <v>300000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300000</v>
      </c>
      <c r="R41" s="4">
        <v>300000</v>
      </c>
    </row>
    <row r="42" spans="2:18" ht="15.75" thickBot="1">
      <c r="B42" s="802"/>
      <c r="C42" s="166"/>
      <c r="D42" s="166"/>
      <c r="E42" s="2">
        <v>483</v>
      </c>
      <c r="F42" s="1" t="s">
        <v>434</v>
      </c>
      <c r="G42" s="4">
        <v>200000</v>
      </c>
      <c r="H42" s="4">
        <v>200000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200000</v>
      </c>
      <c r="R42" s="4">
        <v>200000</v>
      </c>
    </row>
    <row r="43" spans="2:18" ht="15.75" thickBot="1">
      <c r="B43" s="802"/>
      <c r="C43" s="800" t="s">
        <v>604</v>
      </c>
      <c r="D43" s="801"/>
      <c r="E43" s="766" t="s">
        <v>483</v>
      </c>
      <c r="F43" s="801"/>
      <c r="G43" s="193">
        <f t="shared" ref="G43:L43" si="2">SUM(G25)</f>
        <v>160573000</v>
      </c>
      <c r="H43" s="164">
        <f t="shared" si="2"/>
        <v>164873000</v>
      </c>
      <c r="I43" s="164">
        <f t="shared" si="2"/>
        <v>50000000</v>
      </c>
      <c r="J43" s="164">
        <f t="shared" si="2"/>
        <v>50000000</v>
      </c>
      <c r="K43" s="164">
        <f t="shared" si="2"/>
        <v>2460000</v>
      </c>
      <c r="L43" s="164">
        <f t="shared" si="2"/>
        <v>2460000</v>
      </c>
      <c r="M43" s="164">
        <v>0</v>
      </c>
      <c r="N43" s="164">
        <v>0</v>
      </c>
      <c r="O43" s="164">
        <v>0</v>
      </c>
      <c r="P43" s="164">
        <v>0</v>
      </c>
      <c r="Q43" s="164">
        <f>SUM(Q25)</f>
        <v>213033000</v>
      </c>
      <c r="R43" s="165">
        <f>SUM(R25)</f>
        <v>217333000</v>
      </c>
    </row>
  </sheetData>
  <mergeCells count="15">
    <mergeCell ref="C43:D43"/>
    <mergeCell ref="E43:F43"/>
    <mergeCell ref="B7:B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B2:R58"/>
  <sheetViews>
    <sheetView workbookViewId="0">
      <selection activeCell="D2" sqref="D2"/>
    </sheetView>
  </sheetViews>
  <sheetFormatPr defaultRowHeight="15"/>
  <cols>
    <col min="2" max="2" width="12.5703125" customWidth="1"/>
    <col min="3" max="3" width="14.7109375" customWidth="1"/>
    <col min="4" max="4" width="15.7109375" customWidth="1"/>
    <col min="5" max="5" width="23.28515625" customWidth="1"/>
    <col min="6" max="6" width="40.140625" customWidth="1"/>
    <col min="7" max="18" width="17.5703125" customWidth="1"/>
  </cols>
  <sheetData>
    <row r="2" spans="2:18" ht="15" customHeight="1">
      <c r="B2" s="603" t="s">
        <v>484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40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75" t="s">
        <v>356</v>
      </c>
      <c r="H5" s="375" t="s">
        <v>444</v>
      </c>
      <c r="I5" s="375" t="s">
        <v>358</v>
      </c>
      <c r="J5" s="375" t="s">
        <v>444</v>
      </c>
      <c r="K5" s="375" t="s">
        <v>356</v>
      </c>
      <c r="L5" s="375" t="s">
        <v>444</v>
      </c>
      <c r="M5" s="375" t="s">
        <v>356</v>
      </c>
      <c r="N5" s="375" t="s">
        <v>444</v>
      </c>
      <c r="O5" s="375" t="s">
        <v>356</v>
      </c>
      <c r="P5" s="375" t="s">
        <v>444</v>
      </c>
      <c r="Q5" s="375" t="s">
        <v>356</v>
      </c>
      <c r="R5" s="375" t="s">
        <v>444</v>
      </c>
    </row>
    <row r="6" spans="2:18" ht="15.75" thickBot="1">
      <c r="B6" s="376">
        <v>10004</v>
      </c>
      <c r="C6" s="805" t="s">
        <v>484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02"/>
      <c r="C7" s="140">
        <v>2</v>
      </c>
      <c r="D7" s="230"/>
      <c r="E7" s="122"/>
      <c r="F7" s="122" t="s">
        <v>484</v>
      </c>
      <c r="G7" s="124">
        <f>SUM(G8)</f>
        <v>147880000</v>
      </c>
      <c r="H7" s="124">
        <f>SUM(H8)</f>
        <v>151180000</v>
      </c>
      <c r="I7" s="124">
        <v>0</v>
      </c>
      <c r="J7" s="124">
        <v>0</v>
      </c>
      <c r="K7" s="124">
        <f>SUM(K8)</f>
        <v>153000000</v>
      </c>
      <c r="L7" s="124">
        <f>SUM(L8)</f>
        <v>153000000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300880000</v>
      </c>
      <c r="R7" s="125">
        <f>SUM(R8)</f>
        <v>304180000</v>
      </c>
    </row>
    <row r="8" spans="2:18" ht="30">
      <c r="B8" s="802"/>
      <c r="C8" s="166"/>
      <c r="D8" s="2">
        <v>20</v>
      </c>
      <c r="E8" s="1"/>
      <c r="F8" s="14" t="s">
        <v>484</v>
      </c>
      <c r="G8" s="4">
        <v>147880000</v>
      </c>
      <c r="H8" s="4">
        <v>151180000</v>
      </c>
      <c r="I8" s="4">
        <v>0</v>
      </c>
      <c r="J8" s="4">
        <v>0</v>
      </c>
      <c r="K8" s="4">
        <v>153000000</v>
      </c>
      <c r="L8" s="4">
        <v>153000000</v>
      </c>
      <c r="M8" s="4">
        <v>0</v>
      </c>
      <c r="N8" s="4">
        <v>0</v>
      </c>
      <c r="O8" s="4">
        <v>0</v>
      </c>
      <c r="P8" s="4">
        <v>0</v>
      </c>
      <c r="Q8" s="4">
        <v>300880000</v>
      </c>
      <c r="R8" s="109">
        <v>304180000</v>
      </c>
    </row>
    <row r="9" spans="2:18">
      <c r="B9" s="802"/>
      <c r="C9" s="150" t="s">
        <v>632</v>
      </c>
      <c r="D9" s="33"/>
      <c r="E9" s="67"/>
      <c r="F9" s="33" t="s">
        <v>661</v>
      </c>
      <c r="G9" s="34">
        <f>SUM(G10:G11)</f>
        <v>536420000</v>
      </c>
      <c r="H9" s="34">
        <f>SUM(H10:H11)</f>
        <v>536420000</v>
      </c>
      <c r="I9" s="34">
        <v>0</v>
      </c>
      <c r="J9" s="34">
        <v>0</v>
      </c>
      <c r="K9" s="34">
        <f>SUM(K10:K11)</f>
        <v>16830000</v>
      </c>
      <c r="L9" s="34">
        <f>SUM(L10:L11)</f>
        <v>16830000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553250000</v>
      </c>
      <c r="R9" s="128">
        <f>SUM(R10:R11)</f>
        <v>553250000</v>
      </c>
    </row>
    <row r="10" spans="2:18" ht="30">
      <c r="B10" s="802"/>
      <c r="C10" s="166"/>
      <c r="D10" s="2" t="s">
        <v>637</v>
      </c>
      <c r="E10" s="1"/>
      <c r="F10" s="14" t="s">
        <v>666</v>
      </c>
      <c r="G10" s="4">
        <v>536420000</v>
      </c>
      <c r="H10" s="4">
        <v>505820000</v>
      </c>
      <c r="I10" s="4">
        <v>0</v>
      </c>
      <c r="J10" s="4">
        <v>0</v>
      </c>
      <c r="K10" s="4">
        <v>16830000</v>
      </c>
      <c r="L10" s="4">
        <v>16830000</v>
      </c>
      <c r="M10" s="4">
        <v>0</v>
      </c>
      <c r="N10" s="4">
        <v>0</v>
      </c>
      <c r="O10" s="4">
        <v>0</v>
      </c>
      <c r="P10" s="4">
        <v>0</v>
      </c>
      <c r="Q10" s="4">
        <v>553250000</v>
      </c>
      <c r="R10" s="109">
        <v>522650000</v>
      </c>
    </row>
    <row r="11" spans="2:18" ht="30.75" thickBot="1">
      <c r="B11" s="802"/>
      <c r="C11" s="167"/>
      <c r="D11" s="106" t="s">
        <v>639</v>
      </c>
      <c r="E11" s="104"/>
      <c r="F11" s="231" t="s">
        <v>668</v>
      </c>
      <c r="G11" s="110">
        <v>0</v>
      </c>
      <c r="H11" s="110">
        <v>30600000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0</v>
      </c>
      <c r="R11" s="111">
        <v>30600000</v>
      </c>
    </row>
    <row r="12" spans="2:18">
      <c r="B12" s="802"/>
      <c r="C12" s="255"/>
      <c r="D12" s="255">
        <v>40</v>
      </c>
      <c r="E12" s="232"/>
      <c r="F12" s="232" t="s">
        <v>391</v>
      </c>
      <c r="G12" s="234">
        <f>SUM(G13:G14)</f>
        <v>29400000</v>
      </c>
      <c r="H12" s="234">
        <f>SUM(H13:H14)</f>
        <v>32700000</v>
      </c>
      <c r="I12" s="234">
        <v>0</v>
      </c>
      <c r="J12" s="234">
        <v>0</v>
      </c>
      <c r="K12" s="234">
        <v>0</v>
      </c>
      <c r="L12" s="234">
        <v>0</v>
      </c>
      <c r="M12" s="234">
        <v>0</v>
      </c>
      <c r="N12" s="234">
        <v>0</v>
      </c>
      <c r="O12" s="234">
        <v>0</v>
      </c>
      <c r="P12" s="234">
        <v>0</v>
      </c>
      <c r="Q12" s="234">
        <f>SUM(Q13:Q14)</f>
        <v>29400000</v>
      </c>
      <c r="R12" s="235">
        <f>SUM(R13:R14)</f>
        <v>32700000</v>
      </c>
    </row>
    <row r="13" spans="2:18">
      <c r="B13" s="802"/>
      <c r="C13" s="166"/>
      <c r="D13" s="166"/>
      <c r="E13" s="2">
        <v>401</v>
      </c>
      <c r="F13" s="1" t="s">
        <v>399</v>
      </c>
      <c r="G13" s="4">
        <v>21400000</v>
      </c>
      <c r="H13" s="4">
        <v>23876000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21400000</v>
      </c>
      <c r="R13" s="109">
        <v>23876000</v>
      </c>
    </row>
    <row r="14" spans="2:18">
      <c r="B14" s="802"/>
      <c r="C14" s="166"/>
      <c r="D14" s="166"/>
      <c r="E14" s="2">
        <v>402</v>
      </c>
      <c r="F14" s="1" t="s">
        <v>361</v>
      </c>
      <c r="G14" s="4">
        <v>8000000</v>
      </c>
      <c r="H14" s="4">
        <v>8824000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8000000</v>
      </c>
      <c r="R14" s="109">
        <v>8824000</v>
      </c>
    </row>
    <row r="15" spans="2:18">
      <c r="B15" s="802"/>
      <c r="C15" s="162"/>
      <c r="D15" s="162">
        <v>42</v>
      </c>
      <c r="E15" s="99"/>
      <c r="F15" s="99" t="s">
        <v>394</v>
      </c>
      <c r="G15" s="103">
        <f>SUM(G16:G21)</f>
        <v>118480000</v>
      </c>
      <c r="H15" s="103">
        <f>SUM(H16:H21)</f>
        <v>118480000</v>
      </c>
      <c r="I15" s="103">
        <v>0</v>
      </c>
      <c r="J15" s="103">
        <v>0</v>
      </c>
      <c r="K15" s="103">
        <f>SUM(K16:K21)</f>
        <v>153000000</v>
      </c>
      <c r="L15" s="103">
        <f>SUM(L16:L21)</f>
        <v>153000000</v>
      </c>
      <c r="M15" s="103">
        <v>0</v>
      </c>
      <c r="N15" s="103">
        <v>0</v>
      </c>
      <c r="O15" s="103">
        <v>0</v>
      </c>
      <c r="P15" s="103">
        <v>0</v>
      </c>
      <c r="Q15" s="103">
        <f>SUM(Q16:Q21)</f>
        <v>271480000</v>
      </c>
      <c r="R15" s="108">
        <f>SUM(R16:R21)</f>
        <v>271480000</v>
      </c>
    </row>
    <row r="16" spans="2:18">
      <c r="B16" s="802"/>
      <c r="C16" s="166"/>
      <c r="D16" s="166"/>
      <c r="E16" s="2">
        <v>420</v>
      </c>
      <c r="F16" s="1" t="s">
        <v>400</v>
      </c>
      <c r="G16" s="4">
        <v>3000000</v>
      </c>
      <c r="H16" s="4">
        <v>3000000</v>
      </c>
      <c r="I16" s="4">
        <v>0</v>
      </c>
      <c r="J16" s="4">
        <v>0</v>
      </c>
      <c r="K16" s="4">
        <v>8000000</v>
      </c>
      <c r="L16" s="4">
        <v>8000000</v>
      </c>
      <c r="M16" s="4">
        <v>0</v>
      </c>
      <c r="N16" s="4">
        <v>0</v>
      </c>
      <c r="O16" s="4">
        <v>0</v>
      </c>
      <c r="P16" s="4">
        <v>0</v>
      </c>
      <c r="Q16" s="4">
        <v>11000000</v>
      </c>
      <c r="R16" s="109">
        <v>11000000</v>
      </c>
    </row>
    <row r="17" spans="2:18" ht="30">
      <c r="B17" s="802"/>
      <c r="C17" s="166"/>
      <c r="D17" s="166"/>
      <c r="E17" s="2">
        <v>421</v>
      </c>
      <c r="F17" s="14" t="s">
        <v>401</v>
      </c>
      <c r="G17" s="4">
        <v>10000000</v>
      </c>
      <c r="H17" s="4">
        <v>10000000</v>
      </c>
      <c r="I17" s="4">
        <v>0</v>
      </c>
      <c r="J17" s="4">
        <v>0</v>
      </c>
      <c r="K17" s="4">
        <v>122000000</v>
      </c>
      <c r="L17" s="4">
        <v>122000000</v>
      </c>
      <c r="M17" s="4">
        <v>0</v>
      </c>
      <c r="N17" s="4">
        <v>0</v>
      </c>
      <c r="O17" s="4">
        <v>0</v>
      </c>
      <c r="P17" s="4">
        <v>0</v>
      </c>
      <c r="Q17" s="4">
        <v>132000000</v>
      </c>
      <c r="R17" s="109">
        <v>132000000</v>
      </c>
    </row>
    <row r="18" spans="2:18">
      <c r="B18" s="802"/>
      <c r="C18" s="166"/>
      <c r="D18" s="166"/>
      <c r="E18" s="2">
        <v>423</v>
      </c>
      <c r="F18" s="1" t="s">
        <v>402</v>
      </c>
      <c r="G18" s="4">
        <v>3000000</v>
      </c>
      <c r="H18" s="4">
        <v>3000000</v>
      </c>
      <c r="I18" s="4">
        <v>0</v>
      </c>
      <c r="J18" s="4">
        <v>0</v>
      </c>
      <c r="K18" s="4">
        <v>3000000</v>
      </c>
      <c r="L18" s="4">
        <v>3000000</v>
      </c>
      <c r="M18" s="4">
        <v>0</v>
      </c>
      <c r="N18" s="4">
        <v>0</v>
      </c>
      <c r="O18" s="4">
        <v>0</v>
      </c>
      <c r="P18" s="4">
        <v>0</v>
      </c>
      <c r="Q18" s="4">
        <v>6000000</v>
      </c>
      <c r="R18" s="109">
        <v>6000000</v>
      </c>
    </row>
    <row r="19" spans="2:18">
      <c r="B19" s="802"/>
      <c r="C19" s="166"/>
      <c r="D19" s="166"/>
      <c r="E19" s="2">
        <v>424</v>
      </c>
      <c r="F19" s="1" t="s">
        <v>403</v>
      </c>
      <c r="G19" s="4">
        <v>3000000</v>
      </c>
      <c r="H19" s="4">
        <v>3000000</v>
      </c>
      <c r="I19" s="4">
        <v>0</v>
      </c>
      <c r="J19" s="4">
        <v>0</v>
      </c>
      <c r="K19" s="4">
        <v>6000000</v>
      </c>
      <c r="L19" s="4">
        <v>6000000</v>
      </c>
      <c r="M19" s="4">
        <v>0</v>
      </c>
      <c r="N19" s="4">
        <v>0</v>
      </c>
      <c r="O19" s="4">
        <v>0</v>
      </c>
      <c r="P19" s="4">
        <v>0</v>
      </c>
      <c r="Q19" s="4">
        <v>9000000</v>
      </c>
      <c r="R19" s="109">
        <v>9000000</v>
      </c>
    </row>
    <row r="20" spans="2:18">
      <c r="B20" s="802"/>
      <c r="C20" s="166"/>
      <c r="D20" s="166"/>
      <c r="E20" s="2">
        <v>425</v>
      </c>
      <c r="F20" s="1" t="s">
        <v>404</v>
      </c>
      <c r="G20" s="4">
        <v>5000000</v>
      </c>
      <c r="H20" s="4">
        <v>5000000</v>
      </c>
      <c r="I20" s="4">
        <v>0</v>
      </c>
      <c r="J20" s="4">
        <v>0</v>
      </c>
      <c r="K20" s="4">
        <v>7000000</v>
      </c>
      <c r="L20" s="4">
        <v>7000000</v>
      </c>
      <c r="M20" s="4">
        <v>0</v>
      </c>
      <c r="N20" s="4">
        <v>0</v>
      </c>
      <c r="O20" s="4">
        <v>0</v>
      </c>
      <c r="P20" s="4">
        <v>0</v>
      </c>
      <c r="Q20" s="4">
        <v>12000000</v>
      </c>
      <c r="R20" s="109">
        <v>12000000</v>
      </c>
    </row>
    <row r="21" spans="2:18">
      <c r="B21" s="802"/>
      <c r="C21" s="166"/>
      <c r="D21" s="166"/>
      <c r="E21" s="2">
        <v>426</v>
      </c>
      <c r="F21" s="1" t="s">
        <v>405</v>
      </c>
      <c r="G21" s="4">
        <v>94480000</v>
      </c>
      <c r="H21" s="4">
        <v>94480000</v>
      </c>
      <c r="I21" s="4">
        <v>0</v>
      </c>
      <c r="J21" s="4">
        <v>0</v>
      </c>
      <c r="K21" s="4">
        <v>7000000</v>
      </c>
      <c r="L21" s="4">
        <v>7000000</v>
      </c>
      <c r="M21" s="4">
        <v>0</v>
      </c>
      <c r="N21" s="4">
        <v>0</v>
      </c>
      <c r="O21" s="4">
        <v>0</v>
      </c>
      <c r="P21" s="4">
        <v>0</v>
      </c>
      <c r="Q21" s="4">
        <v>101480000</v>
      </c>
      <c r="R21" s="109">
        <v>101480000</v>
      </c>
    </row>
    <row r="22" spans="2:18">
      <c r="B22" s="802"/>
      <c r="C22" s="162"/>
      <c r="D22" s="162">
        <v>46</v>
      </c>
      <c r="E22" s="99"/>
      <c r="F22" s="99" t="s">
        <v>396</v>
      </c>
      <c r="G22" s="103">
        <v>0</v>
      </c>
      <c r="H22" s="103">
        <f>SUM(H23:H24)</f>
        <v>33218000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v>0</v>
      </c>
      <c r="R22" s="108">
        <f>SUM(R23:R24)</f>
        <v>33218000</v>
      </c>
    </row>
    <row r="23" spans="2:18">
      <c r="B23" s="802"/>
      <c r="C23" s="166"/>
      <c r="D23" s="166"/>
      <c r="E23" s="2">
        <v>464</v>
      </c>
      <c r="F23" s="1" t="s">
        <v>423</v>
      </c>
      <c r="G23" s="4">
        <v>0</v>
      </c>
      <c r="H23" s="4">
        <v>30600000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109">
        <v>30600000</v>
      </c>
    </row>
    <row r="24" spans="2:18">
      <c r="B24" s="802"/>
      <c r="C24" s="166"/>
      <c r="D24" s="166"/>
      <c r="E24" s="2">
        <v>465</v>
      </c>
      <c r="F24" s="1" t="s">
        <v>424</v>
      </c>
      <c r="G24" s="4">
        <v>0</v>
      </c>
      <c r="H24" s="4">
        <v>2618000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109">
        <v>2618000</v>
      </c>
    </row>
    <row r="25" spans="2:18">
      <c r="B25" s="802"/>
      <c r="C25" s="162"/>
      <c r="D25" s="162">
        <v>48</v>
      </c>
      <c r="E25" s="99"/>
      <c r="F25" s="99" t="s">
        <v>430</v>
      </c>
      <c r="G25" s="103">
        <f>SUM(G26:G31)</f>
        <v>536420000</v>
      </c>
      <c r="H25" s="103">
        <f>SUM(H26:H31)</f>
        <v>503202000</v>
      </c>
      <c r="I25" s="103">
        <v>0</v>
      </c>
      <c r="J25" s="103">
        <v>0</v>
      </c>
      <c r="K25" s="103">
        <f>SUM(K26:K31)</f>
        <v>16830000</v>
      </c>
      <c r="L25" s="103">
        <f>SUM(L26:L31)</f>
        <v>16830000</v>
      </c>
      <c r="M25" s="103">
        <v>0</v>
      </c>
      <c r="N25" s="103">
        <v>0</v>
      </c>
      <c r="O25" s="103">
        <v>0</v>
      </c>
      <c r="P25" s="103">
        <v>0</v>
      </c>
      <c r="Q25" s="103">
        <f>SUM(Q26:Q31)</f>
        <v>553250000</v>
      </c>
      <c r="R25" s="108">
        <f>SUM(R26:R31)</f>
        <v>520032000</v>
      </c>
    </row>
    <row r="26" spans="2:18">
      <c r="B26" s="802"/>
      <c r="C26" s="166"/>
      <c r="D26" s="166"/>
      <c r="E26" s="2">
        <v>480</v>
      </c>
      <c r="F26" s="1" t="s">
        <v>431</v>
      </c>
      <c r="G26" s="4">
        <v>0</v>
      </c>
      <c r="H26" s="4">
        <v>0</v>
      </c>
      <c r="I26" s="4">
        <v>0</v>
      </c>
      <c r="J26" s="4">
        <v>0</v>
      </c>
      <c r="K26" s="4">
        <v>5000000</v>
      </c>
      <c r="L26" s="4">
        <v>5000000</v>
      </c>
      <c r="M26" s="4">
        <v>0</v>
      </c>
      <c r="N26" s="4">
        <v>0</v>
      </c>
      <c r="O26" s="4">
        <v>0</v>
      </c>
      <c r="P26" s="4">
        <v>0</v>
      </c>
      <c r="Q26" s="4">
        <v>5000000</v>
      </c>
      <c r="R26" s="109">
        <v>5000000</v>
      </c>
    </row>
    <row r="27" spans="2:18">
      <c r="B27" s="802"/>
      <c r="C27" s="166"/>
      <c r="D27" s="166"/>
      <c r="E27" s="2">
        <v>481</v>
      </c>
      <c r="F27" s="1" t="s">
        <v>432</v>
      </c>
      <c r="G27" s="4">
        <v>0</v>
      </c>
      <c r="H27" s="4">
        <v>113000000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109">
        <v>113000000</v>
      </c>
    </row>
    <row r="28" spans="2:18">
      <c r="B28" s="802"/>
      <c r="C28" s="166"/>
      <c r="D28" s="166"/>
      <c r="E28" s="2">
        <v>482</v>
      </c>
      <c r="F28" s="1" t="s">
        <v>433</v>
      </c>
      <c r="G28" s="4">
        <v>526420000</v>
      </c>
      <c r="H28" s="4">
        <v>350202000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526420000</v>
      </c>
      <c r="R28" s="109">
        <v>350202000</v>
      </c>
    </row>
    <row r="29" spans="2:18">
      <c r="B29" s="802"/>
      <c r="C29" s="166"/>
      <c r="D29" s="166"/>
      <c r="E29" s="2">
        <v>483</v>
      </c>
      <c r="F29" s="1" t="s">
        <v>434</v>
      </c>
      <c r="G29" s="4">
        <v>0</v>
      </c>
      <c r="H29" s="4">
        <v>0</v>
      </c>
      <c r="I29" s="4">
        <v>0</v>
      </c>
      <c r="J29" s="4">
        <v>0</v>
      </c>
      <c r="K29" s="4">
        <v>3480000</v>
      </c>
      <c r="L29" s="4">
        <v>3480000</v>
      </c>
      <c r="M29" s="4">
        <v>0</v>
      </c>
      <c r="N29" s="4">
        <v>0</v>
      </c>
      <c r="O29" s="4">
        <v>0</v>
      </c>
      <c r="P29" s="4">
        <v>0</v>
      </c>
      <c r="Q29" s="4">
        <v>3480000</v>
      </c>
      <c r="R29" s="109">
        <v>3480000</v>
      </c>
    </row>
    <row r="30" spans="2:18">
      <c r="B30" s="802"/>
      <c r="C30" s="166"/>
      <c r="D30" s="166"/>
      <c r="E30" s="2">
        <v>485</v>
      </c>
      <c r="F30" s="1" t="s">
        <v>436</v>
      </c>
      <c r="G30" s="4">
        <v>10000000</v>
      </c>
      <c r="H30" s="4">
        <v>40000000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10000000</v>
      </c>
      <c r="R30" s="109">
        <v>40000000</v>
      </c>
    </row>
    <row r="31" spans="2:18" ht="15.75" thickBot="1">
      <c r="B31" s="802"/>
      <c r="C31" s="167"/>
      <c r="D31" s="167"/>
      <c r="E31" s="106">
        <v>486</v>
      </c>
      <c r="F31" s="104" t="s">
        <v>437</v>
      </c>
      <c r="G31" s="110">
        <v>0</v>
      </c>
      <c r="H31" s="110">
        <v>0</v>
      </c>
      <c r="I31" s="110">
        <v>0</v>
      </c>
      <c r="J31" s="110">
        <v>0</v>
      </c>
      <c r="K31" s="110">
        <v>8350000</v>
      </c>
      <c r="L31" s="110">
        <v>8350000</v>
      </c>
      <c r="M31" s="110">
        <v>0</v>
      </c>
      <c r="N31" s="110">
        <v>0</v>
      </c>
      <c r="O31" s="110">
        <v>0</v>
      </c>
      <c r="P31" s="110">
        <v>0</v>
      </c>
      <c r="Q31" s="110">
        <v>8350000</v>
      </c>
      <c r="R31" s="111">
        <v>8350000</v>
      </c>
    </row>
    <row r="32" spans="2:18" ht="30">
      <c r="B32" s="802"/>
      <c r="C32" s="388">
        <v>2</v>
      </c>
      <c r="D32" s="388"/>
      <c r="E32" s="170"/>
      <c r="F32" s="319" t="s">
        <v>1742</v>
      </c>
      <c r="G32" s="172">
        <f>SUM(G33)</f>
        <v>147880000</v>
      </c>
      <c r="H32" s="172">
        <f>SUM(H33)</f>
        <v>151180000</v>
      </c>
      <c r="I32" s="172">
        <v>0</v>
      </c>
      <c r="J32" s="172">
        <v>0</v>
      </c>
      <c r="K32" s="172">
        <f>SUM(K33)</f>
        <v>153000000</v>
      </c>
      <c r="L32" s="172">
        <f>SUM(L33)</f>
        <v>153000000</v>
      </c>
      <c r="M32" s="172">
        <v>0</v>
      </c>
      <c r="N32" s="172">
        <v>0</v>
      </c>
      <c r="O32" s="172">
        <v>0</v>
      </c>
      <c r="P32" s="172">
        <v>0</v>
      </c>
      <c r="Q32" s="172">
        <f>SUM(Q33)</f>
        <v>300880000</v>
      </c>
      <c r="R32" s="172">
        <f>SUM(R33)</f>
        <v>304180000</v>
      </c>
    </row>
    <row r="33" spans="2:18" ht="30">
      <c r="B33" s="802"/>
      <c r="C33" s="150"/>
      <c r="D33" s="150">
        <v>20</v>
      </c>
      <c r="E33" s="33"/>
      <c r="F33" s="36" t="s">
        <v>1173</v>
      </c>
      <c r="G33" s="34">
        <f>SUM(G34+G37)</f>
        <v>147880000</v>
      </c>
      <c r="H33" s="34">
        <f>SUM(H34+H37)</f>
        <v>151180000</v>
      </c>
      <c r="I33" s="34">
        <v>0</v>
      </c>
      <c r="J33" s="34">
        <v>0</v>
      </c>
      <c r="K33" s="34">
        <f>SUM(K34+K37)</f>
        <v>153000000</v>
      </c>
      <c r="L33" s="34">
        <f>SUM(L34+L37)</f>
        <v>153000000</v>
      </c>
      <c r="M33" s="34">
        <v>0</v>
      </c>
      <c r="N33" s="34">
        <v>0</v>
      </c>
      <c r="O33" s="34">
        <v>0</v>
      </c>
      <c r="P33" s="34">
        <v>0</v>
      </c>
      <c r="Q33" s="34">
        <f>SUM(Q34+Q37)</f>
        <v>300880000</v>
      </c>
      <c r="R33" s="34">
        <f>SUM(R34+R37)</f>
        <v>304180000</v>
      </c>
    </row>
    <row r="34" spans="2:18">
      <c r="B34" s="802"/>
      <c r="C34" s="162"/>
      <c r="D34" s="162">
        <v>40</v>
      </c>
      <c r="E34" s="99"/>
      <c r="F34" s="99" t="s">
        <v>391</v>
      </c>
      <c r="G34" s="103">
        <f>SUM(G35:G36)</f>
        <v>29400000</v>
      </c>
      <c r="H34" s="103">
        <f>SUM(H35:H36)</f>
        <v>32700000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29400000</v>
      </c>
      <c r="R34" s="103">
        <f>SUM(R35:R36)</f>
        <v>32700000</v>
      </c>
    </row>
    <row r="35" spans="2:18">
      <c r="B35" s="802"/>
      <c r="C35" s="287"/>
      <c r="D35" s="287"/>
      <c r="E35" s="218">
        <v>401</v>
      </c>
      <c r="F35" s="318" t="s">
        <v>1168</v>
      </c>
      <c r="G35" s="35">
        <v>21400000</v>
      </c>
      <c r="H35" s="35">
        <v>23876000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21400000</v>
      </c>
      <c r="R35" s="35">
        <v>23876000</v>
      </c>
    </row>
    <row r="36" spans="2:18">
      <c r="B36" s="802"/>
      <c r="C36" s="287"/>
      <c r="D36" s="287"/>
      <c r="E36" s="595">
        <v>402</v>
      </c>
      <c r="F36" s="318" t="s">
        <v>893</v>
      </c>
      <c r="G36" s="35">
        <v>8000000</v>
      </c>
      <c r="H36" s="35">
        <v>8824000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8000000</v>
      </c>
      <c r="R36" s="35">
        <v>8824000</v>
      </c>
    </row>
    <row r="37" spans="2:18">
      <c r="B37" s="802"/>
      <c r="C37" s="162"/>
      <c r="D37" s="162">
        <v>42</v>
      </c>
      <c r="E37" s="99"/>
      <c r="F37" s="99" t="s">
        <v>898</v>
      </c>
      <c r="G37" s="103">
        <f>SUM(G38:G43)</f>
        <v>118480000</v>
      </c>
      <c r="H37" s="103">
        <f>SUM(H38:H43)</f>
        <v>118480000</v>
      </c>
      <c r="I37" s="103">
        <v>0</v>
      </c>
      <c r="J37" s="103">
        <v>0</v>
      </c>
      <c r="K37" s="103">
        <f>SUM(K38:K43)</f>
        <v>153000000</v>
      </c>
      <c r="L37" s="103">
        <f>SUM(L38:L43)</f>
        <v>153000000</v>
      </c>
      <c r="M37" s="103">
        <v>0</v>
      </c>
      <c r="N37" s="103">
        <v>0</v>
      </c>
      <c r="O37" s="103">
        <v>0</v>
      </c>
      <c r="P37" s="103">
        <v>0</v>
      </c>
      <c r="Q37" s="103">
        <f>SUM(Q38:Q43)</f>
        <v>271480000</v>
      </c>
      <c r="R37" s="103">
        <f>SUM(R38:R43)</f>
        <v>271480000</v>
      </c>
    </row>
    <row r="38" spans="2:18">
      <c r="B38" s="802"/>
      <c r="C38" s="287"/>
      <c r="D38" s="287"/>
      <c r="E38" s="218">
        <v>420</v>
      </c>
      <c r="F38" s="318" t="s">
        <v>1153</v>
      </c>
      <c r="G38" s="35">
        <v>3000000</v>
      </c>
      <c r="H38" s="35">
        <v>3000000</v>
      </c>
      <c r="I38" s="35">
        <v>0</v>
      </c>
      <c r="J38" s="35">
        <v>0</v>
      </c>
      <c r="K38" s="35">
        <v>8000000</v>
      </c>
      <c r="L38" s="35">
        <v>8000000</v>
      </c>
      <c r="M38" s="35">
        <v>0</v>
      </c>
      <c r="N38" s="35">
        <v>0</v>
      </c>
      <c r="O38" s="35">
        <v>0</v>
      </c>
      <c r="P38" s="35">
        <v>0</v>
      </c>
      <c r="Q38" s="35">
        <v>11000000</v>
      </c>
      <c r="R38" s="35">
        <v>11000000</v>
      </c>
    </row>
    <row r="39" spans="2:18" ht="30">
      <c r="B39" s="802"/>
      <c r="C39" s="287"/>
      <c r="D39" s="287"/>
      <c r="E39" s="595">
        <v>421</v>
      </c>
      <c r="F39" s="65" t="s">
        <v>1004</v>
      </c>
      <c r="G39" s="35">
        <v>10000000</v>
      </c>
      <c r="H39" s="35">
        <v>10000000</v>
      </c>
      <c r="I39" s="35">
        <v>0</v>
      </c>
      <c r="J39" s="35">
        <v>0</v>
      </c>
      <c r="K39" s="35">
        <v>122000000</v>
      </c>
      <c r="L39" s="35">
        <v>122000000</v>
      </c>
      <c r="M39" s="35">
        <v>0</v>
      </c>
      <c r="N39" s="35">
        <v>0</v>
      </c>
      <c r="O39" s="35">
        <v>0</v>
      </c>
      <c r="P39" s="35">
        <v>0</v>
      </c>
      <c r="Q39" s="35">
        <v>132000000</v>
      </c>
      <c r="R39" s="35">
        <v>132000000</v>
      </c>
    </row>
    <row r="40" spans="2:18">
      <c r="B40" s="802"/>
      <c r="C40" s="287"/>
      <c r="D40" s="287"/>
      <c r="E40" s="218">
        <v>423</v>
      </c>
      <c r="F40" s="318" t="s">
        <v>1067</v>
      </c>
      <c r="G40" s="35">
        <v>3000000</v>
      </c>
      <c r="H40" s="35">
        <v>3000000</v>
      </c>
      <c r="I40" s="35">
        <v>0</v>
      </c>
      <c r="J40" s="35">
        <v>0</v>
      </c>
      <c r="K40" s="35">
        <v>3000000</v>
      </c>
      <c r="L40" s="35">
        <v>3000000</v>
      </c>
      <c r="M40" s="35">
        <v>0</v>
      </c>
      <c r="N40" s="35">
        <v>0</v>
      </c>
      <c r="O40" s="35">
        <v>0</v>
      </c>
      <c r="P40" s="35">
        <v>0</v>
      </c>
      <c r="Q40" s="35">
        <v>6000000</v>
      </c>
      <c r="R40" s="35">
        <v>6000000</v>
      </c>
    </row>
    <row r="41" spans="2:18">
      <c r="B41" s="802"/>
      <c r="C41" s="287"/>
      <c r="D41" s="287"/>
      <c r="E41" s="595">
        <v>424</v>
      </c>
      <c r="F41" s="318" t="s">
        <v>1072</v>
      </c>
      <c r="G41" s="35">
        <v>3000000</v>
      </c>
      <c r="H41" s="35">
        <v>3000000</v>
      </c>
      <c r="I41" s="35">
        <v>0</v>
      </c>
      <c r="J41" s="35">
        <v>0</v>
      </c>
      <c r="K41" s="35">
        <v>6000000</v>
      </c>
      <c r="L41" s="35">
        <v>6000000</v>
      </c>
      <c r="M41" s="35">
        <v>0</v>
      </c>
      <c r="N41" s="35">
        <v>0</v>
      </c>
      <c r="O41" s="35">
        <v>0</v>
      </c>
      <c r="P41" s="35">
        <v>0</v>
      </c>
      <c r="Q41" s="35">
        <v>9000000</v>
      </c>
      <c r="R41" s="35">
        <v>9000000</v>
      </c>
    </row>
    <row r="42" spans="2:18">
      <c r="B42" s="802"/>
      <c r="C42" s="287"/>
      <c r="D42" s="287"/>
      <c r="E42" s="218">
        <v>425</v>
      </c>
      <c r="F42" s="318" t="s">
        <v>897</v>
      </c>
      <c r="G42" s="35">
        <v>5000000</v>
      </c>
      <c r="H42" s="35">
        <v>5000000</v>
      </c>
      <c r="I42" s="35">
        <v>0</v>
      </c>
      <c r="J42" s="35">
        <v>0</v>
      </c>
      <c r="K42" s="35">
        <v>7000000</v>
      </c>
      <c r="L42" s="35">
        <v>7000000</v>
      </c>
      <c r="M42" s="35">
        <v>0</v>
      </c>
      <c r="N42" s="35">
        <v>0</v>
      </c>
      <c r="O42" s="35">
        <v>0</v>
      </c>
      <c r="P42" s="35">
        <v>0</v>
      </c>
      <c r="Q42" s="35">
        <v>12000000</v>
      </c>
      <c r="R42" s="35">
        <v>12000000</v>
      </c>
    </row>
    <row r="43" spans="2:18">
      <c r="B43" s="802"/>
      <c r="C43" s="287"/>
      <c r="D43" s="287"/>
      <c r="E43" s="218">
        <v>426</v>
      </c>
      <c r="F43" s="318" t="s">
        <v>1068</v>
      </c>
      <c r="G43" s="35">
        <v>94480000</v>
      </c>
      <c r="H43" s="35">
        <v>94480000</v>
      </c>
      <c r="I43" s="35">
        <v>0</v>
      </c>
      <c r="J43" s="35">
        <v>0</v>
      </c>
      <c r="K43" s="35">
        <v>7000000</v>
      </c>
      <c r="L43" s="35">
        <v>7000000</v>
      </c>
      <c r="M43" s="35">
        <v>0</v>
      </c>
      <c r="N43" s="35">
        <v>0</v>
      </c>
      <c r="O43" s="35">
        <v>0</v>
      </c>
      <c r="P43" s="35">
        <v>0</v>
      </c>
      <c r="Q43" s="35">
        <v>101480000</v>
      </c>
      <c r="R43" s="35">
        <v>101480000</v>
      </c>
    </row>
    <row r="44" spans="2:18">
      <c r="B44" s="802"/>
      <c r="C44" s="587" t="s">
        <v>1163</v>
      </c>
      <c r="D44" s="587"/>
      <c r="E44" s="158"/>
      <c r="F44" s="592" t="s">
        <v>661</v>
      </c>
      <c r="G44" s="102">
        <f>SUM(G45)</f>
        <v>536420000</v>
      </c>
      <c r="H44" s="102">
        <f>SUM(H45+H55)</f>
        <v>536420000</v>
      </c>
      <c r="I44" s="102">
        <v>0</v>
      </c>
      <c r="J44" s="102">
        <v>0</v>
      </c>
      <c r="K44" s="102">
        <f>SUM(K45+K55)</f>
        <v>16830000</v>
      </c>
      <c r="L44" s="102">
        <f>SUM(L45+L55)</f>
        <v>16830000</v>
      </c>
      <c r="M44" s="102">
        <v>0</v>
      </c>
      <c r="N44" s="102">
        <v>0</v>
      </c>
      <c r="O44" s="102">
        <v>0</v>
      </c>
      <c r="P44" s="102">
        <v>0</v>
      </c>
      <c r="Q44" s="102">
        <f>SUM(Q45+Q55)</f>
        <v>553250000</v>
      </c>
      <c r="R44" s="102">
        <f>SUM(R45+R55)</f>
        <v>553250000</v>
      </c>
    </row>
    <row r="45" spans="2:18" ht="30">
      <c r="B45" s="802"/>
      <c r="C45" s="150"/>
      <c r="D45" s="150" t="s">
        <v>1744</v>
      </c>
      <c r="E45" s="36" t="s">
        <v>1743</v>
      </c>
      <c r="F45" s="36" t="s">
        <v>1169</v>
      </c>
      <c r="G45" s="34">
        <f>SUM(G46+G48+G56)</f>
        <v>536420000</v>
      </c>
      <c r="H45" s="34">
        <f>SUM(H46+H48)</f>
        <v>505820000</v>
      </c>
      <c r="I45" s="34">
        <v>0</v>
      </c>
      <c r="J45" s="34">
        <v>0</v>
      </c>
      <c r="K45" s="34">
        <f>SUM(K46+K48)</f>
        <v>16830000</v>
      </c>
      <c r="L45" s="34">
        <f>SUM(L46+L48)</f>
        <v>16830000</v>
      </c>
      <c r="M45" s="34">
        <v>0</v>
      </c>
      <c r="N45" s="34">
        <v>0</v>
      </c>
      <c r="O45" s="34">
        <v>0</v>
      </c>
      <c r="P45" s="34">
        <v>0</v>
      </c>
      <c r="Q45" s="34">
        <f>SUM(Q46+Q48)</f>
        <v>553250000</v>
      </c>
      <c r="R45" s="34">
        <f>SUM(R46+R48)</f>
        <v>522650000</v>
      </c>
    </row>
    <row r="46" spans="2:18">
      <c r="B46" s="802"/>
      <c r="C46" s="162"/>
      <c r="D46" s="162">
        <v>46</v>
      </c>
      <c r="E46" s="99"/>
      <c r="F46" s="99" t="s">
        <v>396</v>
      </c>
      <c r="G46" s="103">
        <v>0</v>
      </c>
      <c r="H46" s="103">
        <f>SUM(H47)</f>
        <v>2618000</v>
      </c>
      <c r="I46" s="103">
        <v>0</v>
      </c>
      <c r="J46" s="103">
        <v>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v>0</v>
      </c>
      <c r="R46" s="103">
        <f>SUM(R47)</f>
        <v>2618000</v>
      </c>
    </row>
    <row r="47" spans="2:18">
      <c r="B47" s="802"/>
      <c r="C47" s="166"/>
      <c r="D47" s="166"/>
      <c r="E47" s="2">
        <v>465</v>
      </c>
      <c r="F47" s="1" t="s">
        <v>424</v>
      </c>
      <c r="G47" s="4">
        <v>0</v>
      </c>
      <c r="H47" s="4">
        <v>2618000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2618000</v>
      </c>
    </row>
    <row r="48" spans="2:18">
      <c r="B48" s="802"/>
      <c r="C48" s="162"/>
      <c r="D48" s="162">
        <v>48</v>
      </c>
      <c r="E48" s="99"/>
      <c r="F48" s="99" t="s">
        <v>1010</v>
      </c>
      <c r="G48" s="103">
        <f>SUM(G49:G54)</f>
        <v>536420000</v>
      </c>
      <c r="H48" s="103">
        <f>SUM(H49:H54)</f>
        <v>503202000</v>
      </c>
      <c r="I48" s="103">
        <v>0</v>
      </c>
      <c r="J48" s="103">
        <v>0</v>
      </c>
      <c r="K48" s="103">
        <f>SUM(K49:K54)</f>
        <v>16830000</v>
      </c>
      <c r="L48" s="103">
        <f>SUM(L49:L54)</f>
        <v>16830000</v>
      </c>
      <c r="M48" s="103">
        <v>0</v>
      </c>
      <c r="N48" s="103">
        <v>0</v>
      </c>
      <c r="O48" s="103">
        <v>0</v>
      </c>
      <c r="P48" s="103">
        <v>0</v>
      </c>
      <c r="Q48" s="103">
        <f>SUM(Q49:Q54)</f>
        <v>553250000</v>
      </c>
      <c r="R48" s="103">
        <f>SUM(R49:R54)</f>
        <v>520032000</v>
      </c>
    </row>
    <row r="49" spans="2:18">
      <c r="B49" s="802"/>
      <c r="C49" s="166"/>
      <c r="D49" s="166"/>
      <c r="E49" s="593">
        <v>480</v>
      </c>
      <c r="F49" s="1" t="s">
        <v>1121</v>
      </c>
      <c r="G49" s="4">
        <v>0</v>
      </c>
      <c r="H49" s="4">
        <v>0</v>
      </c>
      <c r="I49" s="4">
        <v>0</v>
      </c>
      <c r="J49" s="4">
        <v>0</v>
      </c>
      <c r="K49" s="4">
        <v>5000000</v>
      </c>
      <c r="L49" s="4">
        <v>5000000</v>
      </c>
      <c r="M49" s="4">
        <v>0</v>
      </c>
      <c r="N49" s="4">
        <v>0</v>
      </c>
      <c r="O49" s="4">
        <v>0</v>
      </c>
      <c r="P49" s="4">
        <v>0</v>
      </c>
      <c r="Q49" s="4">
        <v>5000000</v>
      </c>
      <c r="R49" s="4">
        <v>5000000</v>
      </c>
    </row>
    <row r="50" spans="2:18">
      <c r="B50" s="802"/>
      <c r="C50" s="166"/>
      <c r="D50" s="166"/>
      <c r="E50" s="2">
        <v>481</v>
      </c>
      <c r="F50" s="1" t="s">
        <v>432</v>
      </c>
      <c r="G50" s="4">
        <v>0</v>
      </c>
      <c r="H50" s="4">
        <v>113000000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113000000</v>
      </c>
    </row>
    <row r="51" spans="2:18">
      <c r="B51" s="802"/>
      <c r="C51" s="166"/>
      <c r="D51" s="166"/>
      <c r="E51" s="2">
        <v>482</v>
      </c>
      <c r="F51" s="1" t="s">
        <v>433</v>
      </c>
      <c r="G51" s="4">
        <v>526420000</v>
      </c>
      <c r="H51" s="4">
        <v>350202000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526420000</v>
      </c>
      <c r="R51" s="4">
        <v>350202000</v>
      </c>
    </row>
    <row r="52" spans="2:18">
      <c r="B52" s="802"/>
      <c r="C52" s="166"/>
      <c r="D52" s="166"/>
      <c r="E52" s="2">
        <v>483</v>
      </c>
      <c r="F52" s="1" t="s">
        <v>434</v>
      </c>
      <c r="G52" s="4">
        <v>0</v>
      </c>
      <c r="H52" s="4">
        <v>0</v>
      </c>
      <c r="I52" s="4">
        <v>0</v>
      </c>
      <c r="J52" s="4">
        <v>0</v>
      </c>
      <c r="K52" s="4">
        <v>3480000</v>
      </c>
      <c r="L52" s="4">
        <v>3480000</v>
      </c>
      <c r="M52" s="4">
        <v>0</v>
      </c>
      <c r="N52" s="4">
        <v>0</v>
      </c>
      <c r="O52" s="4">
        <v>0</v>
      </c>
      <c r="P52" s="4">
        <v>0</v>
      </c>
      <c r="Q52" s="4">
        <v>3480000</v>
      </c>
      <c r="R52" s="4">
        <v>3480000</v>
      </c>
    </row>
    <row r="53" spans="2:18">
      <c r="B53" s="802"/>
      <c r="C53" s="166"/>
      <c r="D53" s="166"/>
      <c r="E53" s="593">
        <v>485</v>
      </c>
      <c r="F53" s="1" t="s">
        <v>1171</v>
      </c>
      <c r="G53" s="4">
        <v>10000000</v>
      </c>
      <c r="H53" s="4">
        <v>40000000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10000000</v>
      </c>
      <c r="R53" s="4">
        <v>40000000</v>
      </c>
    </row>
    <row r="54" spans="2:18">
      <c r="B54" s="802"/>
      <c r="C54" s="166"/>
      <c r="D54" s="166"/>
      <c r="E54" s="2">
        <v>486</v>
      </c>
      <c r="F54" s="1" t="s">
        <v>437</v>
      </c>
      <c r="G54" s="4">
        <v>0</v>
      </c>
      <c r="H54" s="4">
        <v>0</v>
      </c>
      <c r="I54" s="4">
        <v>0</v>
      </c>
      <c r="J54" s="4">
        <v>0</v>
      </c>
      <c r="K54" s="4">
        <v>8350000</v>
      </c>
      <c r="L54" s="4">
        <v>8350000</v>
      </c>
      <c r="M54" s="4">
        <v>0</v>
      </c>
      <c r="N54" s="4">
        <v>0</v>
      </c>
      <c r="O54" s="4">
        <v>0</v>
      </c>
      <c r="P54" s="4">
        <v>0</v>
      </c>
      <c r="Q54" s="4">
        <v>8350000</v>
      </c>
      <c r="R54" s="4">
        <v>8350000</v>
      </c>
    </row>
    <row r="55" spans="2:18" ht="30">
      <c r="B55" s="802"/>
      <c r="C55" s="207"/>
      <c r="D55" s="150" t="s">
        <v>639</v>
      </c>
      <c r="E55" s="33" t="s">
        <v>828</v>
      </c>
      <c r="F55" s="36" t="s">
        <v>668</v>
      </c>
      <c r="G55" s="34">
        <v>0</v>
      </c>
      <c r="H55" s="34">
        <v>30600000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f>SUM(R56)</f>
        <v>30600000</v>
      </c>
    </row>
    <row r="56" spans="2:18">
      <c r="B56" s="802"/>
      <c r="C56" s="162"/>
      <c r="D56" s="162">
        <v>46</v>
      </c>
      <c r="E56" s="99"/>
      <c r="F56" s="99" t="s">
        <v>396</v>
      </c>
      <c r="G56" s="103">
        <v>0</v>
      </c>
      <c r="H56" s="103">
        <f>SUM(H57)</f>
        <v>30600000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v>0</v>
      </c>
      <c r="R56" s="103">
        <f>SUM(R57)</f>
        <v>30600000</v>
      </c>
    </row>
    <row r="57" spans="2:18" ht="15.75" thickBot="1">
      <c r="B57" s="802"/>
      <c r="C57" s="166"/>
      <c r="D57" s="166"/>
      <c r="E57" s="2">
        <v>464</v>
      </c>
      <c r="F57" s="1" t="s">
        <v>1172</v>
      </c>
      <c r="G57" s="4">
        <v>0</v>
      </c>
      <c r="H57" s="4">
        <v>30600000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30600000</v>
      </c>
    </row>
    <row r="58" spans="2:18" ht="15.75" thickBot="1">
      <c r="B58" s="802"/>
      <c r="C58" s="800" t="s">
        <v>604</v>
      </c>
      <c r="D58" s="801"/>
      <c r="E58" s="766" t="s">
        <v>484</v>
      </c>
      <c r="F58" s="801"/>
      <c r="G58" s="193">
        <f>SUM(G44+G32)</f>
        <v>684300000</v>
      </c>
      <c r="H58" s="164">
        <f>SUM(H44+H32)</f>
        <v>687600000</v>
      </c>
      <c r="I58" s="164">
        <f t="shared" ref="I58:J58" si="0">SUM(I40)</f>
        <v>0</v>
      </c>
      <c r="J58" s="164">
        <f t="shared" si="0"/>
        <v>0</v>
      </c>
      <c r="K58" s="164">
        <f>SUM(K44+K32)</f>
        <v>169830000</v>
      </c>
      <c r="L58" s="164">
        <f>SUM(L44+L32)</f>
        <v>169830000</v>
      </c>
      <c r="M58" s="164">
        <v>0</v>
      </c>
      <c r="N58" s="164">
        <v>0</v>
      </c>
      <c r="O58" s="164">
        <v>0</v>
      </c>
      <c r="P58" s="164">
        <v>0</v>
      </c>
      <c r="Q58" s="164">
        <f>SUM(Q44+Q32)</f>
        <v>854130000</v>
      </c>
      <c r="R58" s="165">
        <f>SUM(R44+R32)</f>
        <v>857430000</v>
      </c>
    </row>
  </sheetData>
  <mergeCells count="15">
    <mergeCell ref="C58:D58"/>
    <mergeCell ref="E58:F58"/>
    <mergeCell ref="B7:B58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B2:S64"/>
  <sheetViews>
    <sheetView workbookViewId="0">
      <selection activeCell="C2" sqref="C2"/>
    </sheetView>
  </sheetViews>
  <sheetFormatPr defaultRowHeight="15"/>
  <cols>
    <col min="1" max="1" width="11.140625" customWidth="1"/>
    <col min="2" max="2" width="14.42578125" customWidth="1"/>
    <col min="3" max="3" width="14.5703125" customWidth="1"/>
    <col min="4" max="4" width="14.7109375" customWidth="1"/>
    <col min="5" max="5" width="20.5703125" customWidth="1"/>
    <col min="6" max="6" width="35.28515625" customWidth="1"/>
    <col min="7" max="18" width="19.85546875" customWidth="1"/>
  </cols>
  <sheetData>
    <row r="2" spans="2:19" ht="15" customHeight="1">
      <c r="B2" s="603" t="s">
        <v>1174</v>
      </c>
      <c r="C2" s="641"/>
      <c r="D2" s="641"/>
      <c r="E2" s="604"/>
    </row>
    <row r="3" spans="2:19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389"/>
    </row>
    <row r="4" spans="2:19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  <c r="S4" s="389"/>
    </row>
    <row r="5" spans="2:19">
      <c r="B5" s="700"/>
      <c r="C5" s="700"/>
      <c r="D5" s="700"/>
      <c r="E5" s="700"/>
      <c r="F5" s="703"/>
      <c r="G5" s="384" t="s">
        <v>356</v>
      </c>
      <c r="H5" s="384" t="s">
        <v>444</v>
      </c>
      <c r="I5" s="384" t="s">
        <v>358</v>
      </c>
      <c r="J5" s="384" t="s">
        <v>444</v>
      </c>
      <c r="K5" s="384" t="s">
        <v>356</v>
      </c>
      <c r="L5" s="384" t="s">
        <v>444</v>
      </c>
      <c r="M5" s="384" t="s">
        <v>356</v>
      </c>
      <c r="N5" s="384" t="s">
        <v>444</v>
      </c>
      <c r="O5" s="384" t="s">
        <v>356</v>
      </c>
      <c r="P5" s="384" t="s">
        <v>444</v>
      </c>
      <c r="Q5" s="384" t="s">
        <v>356</v>
      </c>
      <c r="R5" s="384" t="s">
        <v>444</v>
      </c>
      <c r="S5" s="389"/>
    </row>
    <row r="6" spans="2:19" ht="15.75" customHeight="1" thickBot="1">
      <c r="B6" s="385">
        <v>10005</v>
      </c>
      <c r="C6" s="805" t="s">
        <v>1174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389"/>
    </row>
    <row r="7" spans="2:19" ht="33.75" customHeight="1">
      <c r="B7" s="822"/>
      <c r="C7" s="255"/>
      <c r="D7" s="255">
        <v>40</v>
      </c>
      <c r="E7" s="232"/>
      <c r="F7" s="232" t="s">
        <v>391</v>
      </c>
      <c r="G7" s="234">
        <f>SUM(G8:G9)</f>
        <v>137081000</v>
      </c>
      <c r="H7" s="234">
        <f>SUM(H8:H9)</f>
        <v>139081000</v>
      </c>
      <c r="I7" s="234">
        <v>0</v>
      </c>
      <c r="J7" s="234">
        <v>0</v>
      </c>
      <c r="K7" s="234">
        <v>0</v>
      </c>
      <c r="L7" s="234">
        <v>0</v>
      </c>
      <c r="M7" s="234">
        <v>0</v>
      </c>
      <c r="N7" s="234">
        <v>0</v>
      </c>
      <c r="O7" s="234">
        <v>0</v>
      </c>
      <c r="P7" s="234">
        <v>0</v>
      </c>
      <c r="Q7" s="234">
        <f>SUM(Q8:Q9)</f>
        <v>137081000</v>
      </c>
      <c r="R7" s="235">
        <f>SUM(R8:R9)</f>
        <v>139081000</v>
      </c>
      <c r="S7" s="389"/>
    </row>
    <row r="8" spans="2:19">
      <c r="B8" s="822"/>
      <c r="C8" s="141"/>
      <c r="D8" s="141"/>
      <c r="E8" s="226">
        <v>401</v>
      </c>
      <c r="F8" s="281" t="s">
        <v>399</v>
      </c>
      <c r="G8" s="282">
        <v>100506000</v>
      </c>
      <c r="H8" s="282">
        <v>102006000</v>
      </c>
      <c r="I8" s="282">
        <v>0</v>
      </c>
      <c r="J8" s="282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100506000</v>
      </c>
      <c r="R8" s="109">
        <v>102006000</v>
      </c>
      <c r="S8" s="389"/>
    </row>
    <row r="9" spans="2:19">
      <c r="B9" s="822"/>
      <c r="C9" s="141"/>
      <c r="D9" s="141"/>
      <c r="E9" s="226">
        <v>402</v>
      </c>
      <c r="F9" s="281" t="s">
        <v>361</v>
      </c>
      <c r="G9" s="282">
        <v>36575000</v>
      </c>
      <c r="H9" s="282">
        <v>37075000</v>
      </c>
      <c r="I9" s="282">
        <v>0</v>
      </c>
      <c r="J9" s="282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36575000</v>
      </c>
      <c r="R9" s="109">
        <v>37075000</v>
      </c>
      <c r="S9" s="389"/>
    </row>
    <row r="10" spans="2:19">
      <c r="B10" s="822"/>
      <c r="C10" s="162"/>
      <c r="D10" s="162">
        <v>42</v>
      </c>
      <c r="E10" s="99"/>
      <c r="F10" s="99" t="s">
        <v>394</v>
      </c>
      <c r="G10" s="103">
        <f>SUM(G11:G16)</f>
        <v>17382000</v>
      </c>
      <c r="H10" s="103">
        <f>SUM(H11:H16)</f>
        <v>16682000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f>SUM(Q11:Q16)</f>
        <v>17382000</v>
      </c>
      <c r="R10" s="108">
        <f>SUM(R11:R16)</f>
        <v>16682000</v>
      </c>
      <c r="S10" s="389"/>
    </row>
    <row r="11" spans="2:19">
      <c r="B11" s="822"/>
      <c r="C11" s="141"/>
      <c r="D11" s="141"/>
      <c r="E11" s="226">
        <v>420</v>
      </c>
      <c r="F11" s="281" t="s">
        <v>400</v>
      </c>
      <c r="G11" s="282">
        <v>184000</v>
      </c>
      <c r="H11" s="282">
        <v>184000</v>
      </c>
      <c r="I11" s="282">
        <v>0</v>
      </c>
      <c r="J11" s="282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184000</v>
      </c>
      <c r="R11" s="109">
        <v>184000</v>
      </c>
      <c r="S11" s="389"/>
    </row>
    <row r="12" spans="2:19" ht="19.5" customHeight="1">
      <c r="B12" s="822"/>
      <c r="C12" s="141"/>
      <c r="D12" s="141"/>
      <c r="E12" s="226">
        <v>421</v>
      </c>
      <c r="F12" s="390" t="s">
        <v>401</v>
      </c>
      <c r="G12" s="282">
        <v>14915000</v>
      </c>
      <c r="H12" s="282">
        <v>12400000</v>
      </c>
      <c r="I12" s="282">
        <v>0</v>
      </c>
      <c r="J12" s="282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14915000</v>
      </c>
      <c r="R12" s="109">
        <v>12400000</v>
      </c>
      <c r="S12" s="389"/>
    </row>
    <row r="13" spans="2:19" ht="15.75" customHeight="1">
      <c r="B13" s="822"/>
      <c r="C13" s="141"/>
      <c r="D13" s="141"/>
      <c r="E13" s="226">
        <v>423</v>
      </c>
      <c r="F13" s="281" t="s">
        <v>402</v>
      </c>
      <c r="G13" s="282">
        <v>100000</v>
      </c>
      <c r="H13" s="282">
        <v>1300000</v>
      </c>
      <c r="I13" s="282">
        <v>0</v>
      </c>
      <c r="J13" s="282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100000</v>
      </c>
      <c r="R13" s="109">
        <v>1300000</v>
      </c>
      <c r="S13" s="389"/>
    </row>
    <row r="14" spans="2:19">
      <c r="B14" s="822"/>
      <c r="C14" s="141"/>
      <c r="D14" s="141"/>
      <c r="E14" s="226">
        <v>424</v>
      </c>
      <c r="F14" s="281" t="s">
        <v>403</v>
      </c>
      <c r="G14" s="282">
        <v>903000</v>
      </c>
      <c r="H14" s="282">
        <v>1068000</v>
      </c>
      <c r="I14" s="282">
        <v>0</v>
      </c>
      <c r="J14" s="282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903000</v>
      </c>
      <c r="R14" s="109">
        <v>1068000</v>
      </c>
      <c r="S14" s="389"/>
    </row>
    <row r="15" spans="2:19">
      <c r="B15" s="822"/>
      <c r="C15" s="141"/>
      <c r="D15" s="141"/>
      <c r="E15" s="226">
        <v>425</v>
      </c>
      <c r="F15" s="281" t="s">
        <v>404</v>
      </c>
      <c r="G15" s="282">
        <v>1200000</v>
      </c>
      <c r="H15" s="282">
        <v>1500000</v>
      </c>
      <c r="I15" s="282">
        <v>0</v>
      </c>
      <c r="J15" s="282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1200000</v>
      </c>
      <c r="R15" s="109">
        <v>1500000</v>
      </c>
      <c r="S15" s="389"/>
    </row>
    <row r="16" spans="2:19" ht="20.25" customHeight="1">
      <c r="B16" s="822"/>
      <c r="C16" s="141"/>
      <c r="D16" s="141"/>
      <c r="E16" s="226">
        <v>426</v>
      </c>
      <c r="F16" s="281" t="s">
        <v>405</v>
      </c>
      <c r="G16" s="282">
        <v>80000</v>
      </c>
      <c r="H16" s="282">
        <v>230000</v>
      </c>
      <c r="I16" s="282">
        <v>0</v>
      </c>
      <c r="J16" s="282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80000</v>
      </c>
      <c r="R16" s="109">
        <v>230000</v>
      </c>
      <c r="S16" s="389"/>
    </row>
    <row r="17" spans="2:19">
      <c r="B17" s="822"/>
      <c r="C17" s="162"/>
      <c r="D17" s="162">
        <v>46</v>
      </c>
      <c r="E17" s="99"/>
      <c r="F17" s="99" t="s">
        <v>396</v>
      </c>
      <c r="G17" s="103">
        <v>0</v>
      </c>
      <c r="H17" s="103">
        <f>SUM(H18)</f>
        <v>400000</v>
      </c>
      <c r="I17" s="103">
        <v>0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v>0</v>
      </c>
      <c r="R17" s="108">
        <f>SUM(R18)</f>
        <v>400000</v>
      </c>
      <c r="S17" s="389"/>
    </row>
    <row r="18" spans="2:19" ht="21.75" customHeight="1">
      <c r="B18" s="822"/>
      <c r="C18" s="141"/>
      <c r="D18" s="141"/>
      <c r="E18" s="226">
        <v>464</v>
      </c>
      <c r="F18" s="390" t="s">
        <v>423</v>
      </c>
      <c r="G18" s="282">
        <v>0</v>
      </c>
      <c r="H18" s="282">
        <v>400000</v>
      </c>
      <c r="I18" s="282">
        <v>0</v>
      </c>
      <c r="J18" s="282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109">
        <v>400000</v>
      </c>
      <c r="S18" s="389"/>
    </row>
    <row r="19" spans="2:19">
      <c r="B19" s="822"/>
      <c r="C19" s="162"/>
      <c r="D19" s="162">
        <v>48</v>
      </c>
      <c r="E19" s="99"/>
      <c r="F19" s="99" t="s">
        <v>430</v>
      </c>
      <c r="G19" s="103">
        <f>SUM(G20:G22)</f>
        <v>1150000</v>
      </c>
      <c r="H19" s="103">
        <f>SUM(H20:H22)</f>
        <v>1450000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SUM(Q20:Q22)</f>
        <v>1150000</v>
      </c>
      <c r="R19" s="108">
        <f>SUM(R20:R22)</f>
        <v>1450000</v>
      </c>
      <c r="S19" s="389"/>
    </row>
    <row r="20" spans="2:19">
      <c r="B20" s="822"/>
      <c r="C20" s="141"/>
      <c r="D20" s="141"/>
      <c r="E20" s="226">
        <v>480</v>
      </c>
      <c r="F20" s="281" t="s">
        <v>431</v>
      </c>
      <c r="G20" s="282">
        <v>150000</v>
      </c>
      <c r="H20" s="282">
        <v>450000</v>
      </c>
      <c r="I20" s="282">
        <v>0</v>
      </c>
      <c r="J20" s="282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150000</v>
      </c>
      <c r="R20" s="109">
        <v>450000</v>
      </c>
      <c r="S20" s="389"/>
    </row>
    <row r="21" spans="2:19">
      <c r="B21" s="822"/>
      <c r="C21" s="141"/>
      <c r="D21" s="141"/>
      <c r="E21" s="226">
        <v>483</v>
      </c>
      <c r="F21" s="281" t="s">
        <v>434</v>
      </c>
      <c r="G21" s="282">
        <v>1000000</v>
      </c>
      <c r="H21" s="282">
        <v>950000</v>
      </c>
      <c r="I21" s="282">
        <v>0</v>
      </c>
      <c r="J21" s="282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1000000</v>
      </c>
      <c r="R21" s="109">
        <v>950000</v>
      </c>
      <c r="S21" s="389"/>
    </row>
    <row r="22" spans="2:19" ht="15.75" thickBot="1">
      <c r="B22" s="822"/>
      <c r="C22" s="142"/>
      <c r="D22" s="142"/>
      <c r="E22" s="391">
        <v>485</v>
      </c>
      <c r="F22" s="392" t="s">
        <v>436</v>
      </c>
      <c r="G22" s="393">
        <v>0</v>
      </c>
      <c r="H22" s="393">
        <v>50000</v>
      </c>
      <c r="I22" s="393">
        <v>0</v>
      </c>
      <c r="J22" s="393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1">
        <v>50000</v>
      </c>
      <c r="S22" s="389"/>
    </row>
    <row r="23" spans="2:19" ht="16.5" customHeight="1">
      <c r="B23" s="822"/>
      <c r="C23" s="169">
        <v>1</v>
      </c>
      <c r="D23" s="169"/>
      <c r="E23" s="170"/>
      <c r="F23" s="170" t="s">
        <v>1136</v>
      </c>
      <c r="G23" s="172">
        <f>SUM(G24)</f>
        <v>155613000</v>
      </c>
      <c r="H23" s="172">
        <f>SUM(H24)</f>
        <v>157613000</v>
      </c>
      <c r="I23" s="172">
        <v>0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0</v>
      </c>
      <c r="P23" s="172">
        <v>0</v>
      </c>
      <c r="Q23" s="172">
        <f>SUM(Q24)</f>
        <v>155613000</v>
      </c>
      <c r="R23" s="172">
        <f>SUM(R24)</f>
        <v>157613000</v>
      </c>
      <c r="S23" s="389"/>
    </row>
    <row r="24" spans="2:19">
      <c r="B24" s="822"/>
      <c r="C24" s="150"/>
      <c r="D24" s="150">
        <v>19</v>
      </c>
      <c r="E24" s="33"/>
      <c r="F24" s="33" t="s">
        <v>1136</v>
      </c>
      <c r="G24" s="34">
        <f>SUM(G25+G28+G35+G37)</f>
        <v>155613000</v>
      </c>
      <c r="H24" s="34">
        <f>SUM(H25+H28+H35+H37)</f>
        <v>157613000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f>SUM(Q25+Q28+Q35+Q37)</f>
        <v>155613000</v>
      </c>
      <c r="R24" s="34">
        <f>SUM(R25+R28+R35+R37)</f>
        <v>157613000</v>
      </c>
      <c r="S24" s="389"/>
    </row>
    <row r="25" spans="2:19">
      <c r="B25" s="822"/>
      <c r="C25" s="162"/>
      <c r="D25" s="162">
        <v>40</v>
      </c>
      <c r="E25" s="99"/>
      <c r="F25" s="99" t="s">
        <v>391</v>
      </c>
      <c r="G25" s="103">
        <f>SUM(G26:G27)</f>
        <v>137081000</v>
      </c>
      <c r="H25" s="103">
        <f>SUM(H26:H27)</f>
        <v>139081000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137081000</v>
      </c>
      <c r="R25" s="103">
        <f>SUM(R26:R27)</f>
        <v>139081000</v>
      </c>
      <c r="S25" s="389"/>
    </row>
    <row r="26" spans="2:19" ht="17.25" customHeight="1">
      <c r="B26" s="822"/>
      <c r="C26" s="141"/>
      <c r="D26" s="141"/>
      <c r="E26" s="226">
        <v>401</v>
      </c>
      <c r="F26" s="281" t="s">
        <v>399</v>
      </c>
      <c r="G26" s="282">
        <v>100506000</v>
      </c>
      <c r="H26" s="282">
        <v>102006000</v>
      </c>
      <c r="I26" s="282">
        <v>0</v>
      </c>
      <c r="J26" s="282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100506000</v>
      </c>
      <c r="R26" s="4">
        <v>102006000</v>
      </c>
      <c r="S26" s="389"/>
    </row>
    <row r="27" spans="2:19">
      <c r="B27" s="822"/>
      <c r="C27" s="141"/>
      <c r="D27" s="141"/>
      <c r="E27" s="226">
        <v>402</v>
      </c>
      <c r="F27" s="281" t="s">
        <v>361</v>
      </c>
      <c r="G27" s="282">
        <v>36575000</v>
      </c>
      <c r="H27" s="282">
        <v>37075000</v>
      </c>
      <c r="I27" s="282">
        <v>0</v>
      </c>
      <c r="J27" s="282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36575000</v>
      </c>
      <c r="R27" s="4">
        <v>37075000</v>
      </c>
      <c r="S27" s="389"/>
    </row>
    <row r="28" spans="2:19" ht="18.75" customHeight="1">
      <c r="B28" s="822"/>
      <c r="C28" s="162"/>
      <c r="D28" s="162">
        <v>42</v>
      </c>
      <c r="E28" s="99"/>
      <c r="F28" s="99" t="s">
        <v>394</v>
      </c>
      <c r="G28" s="103">
        <f>SUM(G29:G34)</f>
        <v>17382000</v>
      </c>
      <c r="H28" s="103">
        <f>SUM(H29:H34)</f>
        <v>16682000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SUM(Q29:Q34)</f>
        <v>17382000</v>
      </c>
      <c r="R28" s="103">
        <f>SUM(R29:R34)</f>
        <v>16682000</v>
      </c>
      <c r="S28" s="389"/>
    </row>
    <row r="29" spans="2:19">
      <c r="B29" s="822"/>
      <c r="C29" s="141"/>
      <c r="D29" s="141"/>
      <c r="E29" s="226">
        <v>420</v>
      </c>
      <c r="F29" s="281" t="s">
        <v>400</v>
      </c>
      <c r="G29" s="282">
        <v>184000</v>
      </c>
      <c r="H29" s="282">
        <v>184000</v>
      </c>
      <c r="I29" s="282">
        <v>0</v>
      </c>
      <c r="J29" s="282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184000</v>
      </c>
      <c r="R29" s="4">
        <v>184000</v>
      </c>
      <c r="S29" s="389"/>
    </row>
    <row r="30" spans="2:19" ht="30">
      <c r="B30" s="822"/>
      <c r="C30" s="141"/>
      <c r="D30" s="141"/>
      <c r="E30" s="226">
        <v>421</v>
      </c>
      <c r="F30" s="390" t="s">
        <v>401</v>
      </c>
      <c r="G30" s="282">
        <v>14915000</v>
      </c>
      <c r="H30" s="282">
        <v>12400000</v>
      </c>
      <c r="I30" s="282">
        <v>0</v>
      </c>
      <c r="J30" s="282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14915000</v>
      </c>
      <c r="R30" s="4">
        <v>12400000</v>
      </c>
      <c r="S30" s="389"/>
    </row>
    <row r="31" spans="2:19">
      <c r="B31" s="822"/>
      <c r="C31" s="141"/>
      <c r="D31" s="141"/>
      <c r="E31" s="226">
        <v>423</v>
      </c>
      <c r="F31" s="281" t="s">
        <v>402</v>
      </c>
      <c r="G31" s="282">
        <v>100000</v>
      </c>
      <c r="H31" s="282">
        <v>1300000</v>
      </c>
      <c r="I31" s="282">
        <v>0</v>
      </c>
      <c r="J31" s="282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100000</v>
      </c>
      <c r="R31" s="4">
        <v>1300000</v>
      </c>
      <c r="S31" s="389"/>
    </row>
    <row r="32" spans="2:19">
      <c r="B32" s="822"/>
      <c r="C32" s="141"/>
      <c r="D32" s="141"/>
      <c r="E32" s="226">
        <v>424</v>
      </c>
      <c r="F32" s="281" t="s">
        <v>403</v>
      </c>
      <c r="G32" s="282">
        <v>903000</v>
      </c>
      <c r="H32" s="282">
        <v>1068000</v>
      </c>
      <c r="I32" s="282">
        <v>0</v>
      </c>
      <c r="J32" s="282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903000</v>
      </c>
      <c r="R32" s="4">
        <v>1068000</v>
      </c>
      <c r="S32" s="389"/>
    </row>
    <row r="33" spans="2:19">
      <c r="B33" s="822"/>
      <c r="C33" s="141"/>
      <c r="D33" s="141"/>
      <c r="E33" s="226">
        <v>425</v>
      </c>
      <c r="F33" s="281" t="s">
        <v>404</v>
      </c>
      <c r="G33" s="282">
        <v>1200000</v>
      </c>
      <c r="H33" s="282">
        <v>1500000</v>
      </c>
      <c r="I33" s="282">
        <v>0</v>
      </c>
      <c r="J33" s="282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1200000</v>
      </c>
      <c r="R33" s="4">
        <v>1500000</v>
      </c>
      <c r="S33" s="389"/>
    </row>
    <row r="34" spans="2:19">
      <c r="B34" s="822"/>
      <c r="C34" s="141"/>
      <c r="D34" s="141"/>
      <c r="E34" s="226">
        <v>426</v>
      </c>
      <c r="F34" s="281" t="s">
        <v>405</v>
      </c>
      <c r="G34" s="282">
        <v>80000</v>
      </c>
      <c r="H34" s="282">
        <v>230000</v>
      </c>
      <c r="I34" s="282">
        <v>0</v>
      </c>
      <c r="J34" s="282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80000</v>
      </c>
      <c r="R34" s="4">
        <v>230000</v>
      </c>
      <c r="S34" s="389"/>
    </row>
    <row r="35" spans="2:19">
      <c r="B35" s="822"/>
      <c r="C35" s="162"/>
      <c r="D35" s="162">
        <v>46</v>
      </c>
      <c r="E35" s="99"/>
      <c r="F35" s="99" t="s">
        <v>396</v>
      </c>
      <c r="G35" s="103">
        <v>0</v>
      </c>
      <c r="H35" s="103">
        <f>SUM(H36)</f>
        <v>400000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v>0</v>
      </c>
      <c r="R35" s="103">
        <f>SUM(R36)</f>
        <v>400000</v>
      </c>
      <c r="S35" s="389"/>
    </row>
    <row r="36" spans="2:19">
      <c r="B36" s="822"/>
      <c r="C36" s="141"/>
      <c r="D36" s="141"/>
      <c r="E36" s="226">
        <v>464</v>
      </c>
      <c r="F36" s="390" t="s">
        <v>423</v>
      </c>
      <c r="G36" s="282">
        <v>0</v>
      </c>
      <c r="H36" s="282">
        <v>400000</v>
      </c>
      <c r="I36" s="282">
        <v>0</v>
      </c>
      <c r="J36" s="282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400000</v>
      </c>
      <c r="S36" s="389"/>
    </row>
    <row r="37" spans="2:19">
      <c r="B37" s="822"/>
      <c r="C37" s="162"/>
      <c r="D37" s="162">
        <v>48</v>
      </c>
      <c r="E37" s="99"/>
      <c r="F37" s="99" t="s">
        <v>430</v>
      </c>
      <c r="G37" s="103">
        <f>SUM(G38:G40)</f>
        <v>1150000</v>
      </c>
      <c r="H37" s="103">
        <f>SUM(H38:H40)</f>
        <v>1450000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SUM(Q38:Q40)</f>
        <v>1150000</v>
      </c>
      <c r="R37" s="103">
        <f>SUM(R38:R40)</f>
        <v>1450000</v>
      </c>
      <c r="S37" s="389"/>
    </row>
    <row r="38" spans="2:19">
      <c r="B38" s="822"/>
      <c r="C38" s="141"/>
      <c r="D38" s="141"/>
      <c r="E38" s="226">
        <v>480</v>
      </c>
      <c r="F38" s="281" t="s">
        <v>431</v>
      </c>
      <c r="G38" s="282">
        <v>150000</v>
      </c>
      <c r="H38" s="282">
        <v>450000</v>
      </c>
      <c r="I38" s="282">
        <v>0</v>
      </c>
      <c r="J38" s="282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150000</v>
      </c>
      <c r="R38" s="4">
        <v>450000</v>
      </c>
      <c r="S38" s="389"/>
    </row>
    <row r="39" spans="2:19">
      <c r="B39" s="822"/>
      <c r="C39" s="141"/>
      <c r="D39" s="141"/>
      <c r="E39" s="226">
        <v>483</v>
      </c>
      <c r="F39" s="281" t="s">
        <v>434</v>
      </c>
      <c r="G39" s="282">
        <v>1000000</v>
      </c>
      <c r="H39" s="282">
        <v>950000</v>
      </c>
      <c r="I39" s="282">
        <v>0</v>
      </c>
      <c r="J39" s="282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1000000</v>
      </c>
      <c r="R39" s="4">
        <v>950000</v>
      </c>
      <c r="S39" s="389"/>
    </row>
    <row r="40" spans="2:19" ht="15.75" thickBot="1">
      <c r="B40" s="822"/>
      <c r="C40" s="141"/>
      <c r="D40" s="141"/>
      <c r="E40" s="226">
        <v>485</v>
      </c>
      <c r="F40" s="281" t="s">
        <v>436</v>
      </c>
      <c r="G40" s="282">
        <v>0</v>
      </c>
      <c r="H40" s="282">
        <v>50000</v>
      </c>
      <c r="I40" s="282">
        <v>0</v>
      </c>
      <c r="J40" s="282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50000</v>
      </c>
      <c r="S40" s="389"/>
    </row>
    <row r="41" spans="2:19" ht="15.75" customHeight="1" thickBot="1">
      <c r="B41" s="822"/>
      <c r="C41" s="800" t="s">
        <v>604</v>
      </c>
      <c r="D41" s="801"/>
      <c r="E41" s="766" t="s">
        <v>1174</v>
      </c>
      <c r="F41" s="801"/>
      <c r="G41" s="193">
        <f>SUM(G23)</f>
        <v>155613000</v>
      </c>
      <c r="H41" s="164">
        <f>SUM(H23)</f>
        <v>157613000</v>
      </c>
      <c r="I41" s="164">
        <f t="shared" ref="I41:J41" si="0">SUM(I23)</f>
        <v>0</v>
      </c>
      <c r="J41" s="164">
        <f t="shared" si="0"/>
        <v>0</v>
      </c>
      <c r="K41" s="164">
        <f>SUM(K27+K15)</f>
        <v>0</v>
      </c>
      <c r="L41" s="164">
        <f>SUM(L27+L15)</f>
        <v>0</v>
      </c>
      <c r="M41" s="164">
        <v>0</v>
      </c>
      <c r="N41" s="164">
        <v>0</v>
      </c>
      <c r="O41" s="164">
        <v>0</v>
      </c>
      <c r="P41" s="164">
        <v>0</v>
      </c>
      <c r="Q41" s="164">
        <f>SUM(Q23)</f>
        <v>155613000</v>
      </c>
      <c r="R41" s="165">
        <f>SUM(R23)</f>
        <v>157613000</v>
      </c>
      <c r="S41" s="389"/>
    </row>
    <row r="42" spans="2:19"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</row>
    <row r="43" spans="2:19">
      <c r="B43" s="389"/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</row>
    <row r="44" spans="2:19">
      <c r="B44" s="389"/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</row>
    <row r="45" spans="2:19"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</row>
    <row r="46" spans="2:19">
      <c r="B46" s="389"/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</row>
    <row r="47" spans="2:19"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</row>
    <row r="48" spans="2:19"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</row>
    <row r="49" spans="2:19">
      <c r="B49" s="389"/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</row>
    <row r="50" spans="2:19"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</row>
    <row r="51" spans="2:19">
      <c r="B51" s="389"/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</row>
    <row r="52" spans="2:19"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</row>
    <row r="53" spans="2:19">
      <c r="B53" s="389"/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</row>
    <row r="54" spans="2:19">
      <c r="B54" s="389"/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</row>
    <row r="55" spans="2:19">
      <c r="B55" s="389"/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</row>
    <row r="56" spans="2:19"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</row>
    <row r="57" spans="2:19">
      <c r="B57" s="389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</row>
    <row r="58" spans="2:19">
      <c r="B58" s="389"/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</row>
    <row r="59" spans="2:19">
      <c r="B59" s="389"/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</row>
    <row r="60" spans="2:19">
      <c r="B60" s="389"/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</row>
    <row r="61" spans="2:19">
      <c r="B61" s="389"/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</row>
    <row r="62" spans="2:19">
      <c r="B62" s="389"/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</row>
    <row r="63" spans="2:19">
      <c r="B63" s="389"/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</row>
    <row r="64" spans="2:19"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</row>
  </sheetData>
  <mergeCells count="15">
    <mergeCell ref="B7:B41"/>
    <mergeCell ref="C41:D41"/>
    <mergeCell ref="E41:F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D2" sqref="D2"/>
    </sheetView>
  </sheetViews>
  <sheetFormatPr defaultRowHeight="15"/>
  <cols>
    <col min="1" max="1" width="9.140625" customWidth="1"/>
    <col min="2" max="2" width="11.5703125" customWidth="1"/>
    <col min="3" max="3" width="14" customWidth="1"/>
    <col min="4" max="4" width="13.5703125" customWidth="1"/>
    <col min="5" max="5" width="21.42578125" customWidth="1"/>
    <col min="6" max="6" width="35.7109375" customWidth="1"/>
    <col min="7" max="18" width="18.28515625" customWidth="1"/>
  </cols>
  <sheetData>
    <row r="2" spans="2:18">
      <c r="B2" s="603" t="s">
        <v>543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4" t="s">
        <v>356</v>
      </c>
      <c r="H5" s="384" t="s">
        <v>444</v>
      </c>
      <c r="I5" s="384" t="s">
        <v>358</v>
      </c>
      <c r="J5" s="384" t="s">
        <v>444</v>
      </c>
      <c r="K5" s="384" t="s">
        <v>356</v>
      </c>
      <c r="L5" s="384" t="s">
        <v>444</v>
      </c>
      <c r="M5" s="384" t="s">
        <v>356</v>
      </c>
      <c r="N5" s="384" t="s">
        <v>444</v>
      </c>
      <c r="O5" s="384" t="s">
        <v>356</v>
      </c>
      <c r="P5" s="384" t="s">
        <v>444</v>
      </c>
      <c r="Q5" s="384" t="s">
        <v>356</v>
      </c>
      <c r="R5" s="384" t="s">
        <v>444</v>
      </c>
    </row>
    <row r="6" spans="2:18" ht="15.75" thickBot="1">
      <c r="B6" s="385">
        <v>10006</v>
      </c>
      <c r="C6" s="805" t="s">
        <v>543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1136</v>
      </c>
      <c r="G7" s="124">
        <f>SUM(G8)</f>
        <v>20273000</v>
      </c>
      <c r="H7" s="124">
        <f>SUM(H8)</f>
        <v>20273000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 t="shared" ref="Q7:R7" si="0">SUM(Q8)</f>
        <v>20273000</v>
      </c>
      <c r="R7" s="125">
        <f t="shared" si="0"/>
        <v>20273000</v>
      </c>
    </row>
    <row r="8" spans="2:18" ht="15.75" thickBot="1">
      <c r="B8" s="802"/>
      <c r="C8" s="167"/>
      <c r="D8" s="106">
        <v>19</v>
      </c>
      <c r="E8" s="104"/>
      <c r="F8" s="104" t="s">
        <v>1136</v>
      </c>
      <c r="G8" s="110">
        <v>20273000</v>
      </c>
      <c r="H8" s="110">
        <v>20273000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20273000</v>
      </c>
      <c r="R8" s="111">
        <v>20273000</v>
      </c>
    </row>
    <row r="9" spans="2:18">
      <c r="B9" s="802"/>
      <c r="C9" s="253"/>
      <c r="D9" s="253">
        <v>40</v>
      </c>
      <c r="E9" s="355"/>
      <c r="F9" s="355" t="s">
        <v>391</v>
      </c>
      <c r="G9" s="286">
        <f>SUM(G10:G11)</f>
        <v>15288000</v>
      </c>
      <c r="H9" s="286">
        <f>SUM(H10:H11)</f>
        <v>15288000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f>SUM(Q10:Q11)</f>
        <v>15288000</v>
      </c>
      <c r="R9" s="286">
        <f>SUM(R10:R11)</f>
        <v>15288000</v>
      </c>
    </row>
    <row r="10" spans="2:18">
      <c r="B10" s="802"/>
      <c r="C10" s="211"/>
      <c r="D10" s="600"/>
      <c r="E10" s="212">
        <v>401</v>
      </c>
      <c r="F10" s="213" t="s">
        <v>399</v>
      </c>
      <c r="G10" s="223">
        <v>11188000</v>
      </c>
      <c r="H10" s="223">
        <v>11188000</v>
      </c>
      <c r="I10" s="223">
        <v>0</v>
      </c>
      <c r="J10" s="223">
        <v>0</v>
      </c>
      <c r="K10" s="223">
        <v>0</v>
      </c>
      <c r="L10" s="223">
        <v>0</v>
      </c>
      <c r="M10" s="223">
        <v>0</v>
      </c>
      <c r="N10" s="223">
        <v>0</v>
      </c>
      <c r="O10" s="223">
        <v>0</v>
      </c>
      <c r="P10" s="223">
        <v>0</v>
      </c>
      <c r="Q10" s="223">
        <v>11188000</v>
      </c>
      <c r="R10" s="223">
        <v>11188000</v>
      </c>
    </row>
    <row r="11" spans="2:18">
      <c r="B11" s="802"/>
      <c r="C11" s="304"/>
      <c r="D11" s="599"/>
      <c r="E11" s="58">
        <v>402</v>
      </c>
      <c r="F11" s="68" t="s">
        <v>361</v>
      </c>
      <c r="G11" s="60">
        <v>4100000</v>
      </c>
      <c r="H11" s="60">
        <v>4100000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4100000</v>
      </c>
      <c r="R11" s="60">
        <v>4100000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4150000</v>
      </c>
      <c r="H12" s="103">
        <f>SUM(H13:H18)</f>
        <v>4036000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4150000</v>
      </c>
      <c r="R12" s="103">
        <f>SUM(R13:R18)</f>
        <v>4036000</v>
      </c>
    </row>
    <row r="13" spans="2:18">
      <c r="B13" s="802"/>
      <c r="C13" s="211"/>
      <c r="D13" s="600"/>
      <c r="E13" s="212">
        <v>420</v>
      </c>
      <c r="F13" s="213" t="s">
        <v>400</v>
      </c>
      <c r="G13" s="223">
        <v>500000</v>
      </c>
      <c r="H13" s="223">
        <v>500000</v>
      </c>
      <c r="I13" s="223">
        <v>0</v>
      </c>
      <c r="J13" s="223">
        <v>0</v>
      </c>
      <c r="K13" s="223">
        <v>0</v>
      </c>
      <c r="L13" s="223">
        <v>0</v>
      </c>
      <c r="M13" s="223">
        <v>0</v>
      </c>
      <c r="N13" s="223">
        <v>0</v>
      </c>
      <c r="O13" s="223">
        <v>0</v>
      </c>
      <c r="P13" s="223">
        <v>0</v>
      </c>
      <c r="Q13" s="223">
        <v>500000</v>
      </c>
      <c r="R13" s="223">
        <v>500000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2200000</v>
      </c>
      <c r="H14" s="4">
        <v>2200000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2200000</v>
      </c>
      <c r="R14" s="4">
        <v>2200000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300000</v>
      </c>
      <c r="H15" s="4">
        <v>250000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300000</v>
      </c>
      <c r="R15" s="4">
        <v>250000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700000</v>
      </c>
      <c r="H16" s="4">
        <v>636000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700000</v>
      </c>
      <c r="R16" s="4">
        <v>636000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300000</v>
      </c>
      <c r="H17" s="4">
        <v>300000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300000</v>
      </c>
      <c r="R17" s="4">
        <v>300000</v>
      </c>
    </row>
    <row r="18" spans="2:18">
      <c r="B18" s="802"/>
      <c r="C18" s="304"/>
      <c r="D18" s="599"/>
      <c r="E18" s="58">
        <v>426</v>
      </c>
      <c r="F18" s="68" t="s">
        <v>405</v>
      </c>
      <c r="G18" s="60">
        <v>150000</v>
      </c>
      <c r="H18" s="60">
        <v>150000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150000</v>
      </c>
      <c r="R18" s="60">
        <v>150000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v>0</v>
      </c>
      <c r="H19" s="103">
        <f>SUM(H20:H21)</f>
        <v>84000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v>0</v>
      </c>
      <c r="R19" s="103">
        <f>SUM(R20:R21)</f>
        <v>84000</v>
      </c>
    </row>
    <row r="20" spans="2:18">
      <c r="B20" s="802"/>
      <c r="C20" s="211"/>
      <c r="D20" s="600"/>
      <c r="E20" s="212">
        <v>464</v>
      </c>
      <c r="F20" s="213" t="s">
        <v>423</v>
      </c>
      <c r="G20" s="223">
        <v>0</v>
      </c>
      <c r="H20" s="223">
        <v>50000</v>
      </c>
      <c r="I20" s="223">
        <v>0</v>
      </c>
      <c r="J20" s="223">
        <v>0</v>
      </c>
      <c r="K20" s="223">
        <v>0</v>
      </c>
      <c r="L20" s="223">
        <v>0</v>
      </c>
      <c r="M20" s="223">
        <v>0</v>
      </c>
      <c r="N20" s="223">
        <v>0</v>
      </c>
      <c r="O20" s="223">
        <v>0</v>
      </c>
      <c r="P20" s="223">
        <v>0</v>
      </c>
      <c r="Q20" s="223">
        <v>0</v>
      </c>
      <c r="R20" s="223">
        <v>50000</v>
      </c>
    </row>
    <row r="21" spans="2:18">
      <c r="B21" s="802"/>
      <c r="C21" s="166"/>
      <c r="D21" s="166"/>
      <c r="E21" s="2">
        <v>465</v>
      </c>
      <c r="F21" s="1" t="s">
        <v>424</v>
      </c>
      <c r="G21" s="4">
        <v>0</v>
      </c>
      <c r="H21" s="4">
        <v>34000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34000</v>
      </c>
    </row>
    <row r="22" spans="2:18">
      <c r="B22" s="802"/>
      <c r="C22" s="162"/>
      <c r="D22" s="162">
        <v>48</v>
      </c>
      <c r="E22" s="99"/>
      <c r="F22" s="99" t="s">
        <v>430</v>
      </c>
      <c r="G22" s="103">
        <f>SUM(G23:G25)</f>
        <v>835000</v>
      </c>
      <c r="H22" s="103">
        <f>SUM(H23:H25)</f>
        <v>865000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SUM(Q23:Q25)</f>
        <v>835000</v>
      </c>
      <c r="R22" s="103">
        <f>SUM(R23:R25)</f>
        <v>865000</v>
      </c>
    </row>
    <row r="23" spans="2:18">
      <c r="B23" s="802"/>
      <c r="C23" s="166"/>
      <c r="D23" s="166"/>
      <c r="E23" s="2">
        <v>480</v>
      </c>
      <c r="F23" s="1" t="s">
        <v>431</v>
      </c>
      <c r="G23" s="4">
        <v>300000</v>
      </c>
      <c r="H23" s="4">
        <v>300000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300000</v>
      </c>
      <c r="R23" s="4">
        <v>300000</v>
      </c>
    </row>
    <row r="24" spans="2:18">
      <c r="B24" s="802"/>
      <c r="C24" s="166"/>
      <c r="D24" s="166"/>
      <c r="E24" s="2">
        <v>483</v>
      </c>
      <c r="F24" s="1" t="s">
        <v>434</v>
      </c>
      <c r="G24" s="4">
        <v>535000</v>
      </c>
      <c r="H24" s="4">
        <v>535000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535000</v>
      </c>
      <c r="R24" s="4">
        <v>535000</v>
      </c>
    </row>
    <row r="25" spans="2:18" ht="15.75" thickBot="1">
      <c r="B25" s="802"/>
      <c r="C25" s="166"/>
      <c r="D25" s="166"/>
      <c r="E25" s="2">
        <v>485</v>
      </c>
      <c r="F25" s="1" t="s">
        <v>436</v>
      </c>
      <c r="G25" s="4">
        <v>0</v>
      </c>
      <c r="H25" s="4">
        <v>30000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30000</v>
      </c>
    </row>
    <row r="26" spans="2:18" ht="15" customHeight="1">
      <c r="B26" s="802"/>
      <c r="C26" s="149">
        <v>1</v>
      </c>
      <c r="D26" s="149"/>
      <c r="E26" s="379"/>
      <c r="F26" s="379" t="s">
        <v>1136</v>
      </c>
      <c r="G26" s="113">
        <f>SUM(G27)</f>
        <v>20273000</v>
      </c>
      <c r="H26" s="113">
        <f>SUM(H27)</f>
        <v>20273000</v>
      </c>
      <c r="I26" s="113">
        <v>0</v>
      </c>
      <c r="J26" s="113">
        <v>0</v>
      </c>
      <c r="K26" s="113">
        <v>0</v>
      </c>
      <c r="L26" s="113">
        <v>0</v>
      </c>
      <c r="M26" s="113">
        <v>0</v>
      </c>
      <c r="N26" s="113">
        <v>0</v>
      </c>
      <c r="O26" s="113">
        <v>0</v>
      </c>
      <c r="P26" s="113">
        <v>0</v>
      </c>
      <c r="Q26" s="113">
        <f>SUM(Q27)</f>
        <v>20273000</v>
      </c>
      <c r="R26" s="114">
        <f>SUM(R27)</f>
        <v>20273000</v>
      </c>
    </row>
    <row r="27" spans="2:18" ht="15.75" thickBot="1">
      <c r="B27" s="802"/>
      <c r="C27" s="383"/>
      <c r="D27" s="383">
        <v>19</v>
      </c>
      <c r="E27" s="380"/>
      <c r="F27" s="380" t="s">
        <v>1136</v>
      </c>
      <c r="G27" s="381">
        <f>SUM(G28+G31+G38+G41)</f>
        <v>20273000</v>
      </c>
      <c r="H27" s="381">
        <f>SUM(H28+H31+H38+H41)</f>
        <v>20273000</v>
      </c>
      <c r="I27" s="381">
        <v>0</v>
      </c>
      <c r="J27" s="381">
        <v>0</v>
      </c>
      <c r="K27" s="381">
        <v>0</v>
      </c>
      <c r="L27" s="381">
        <v>0</v>
      </c>
      <c r="M27" s="381">
        <v>0</v>
      </c>
      <c r="N27" s="381">
        <v>0</v>
      </c>
      <c r="O27" s="381">
        <v>0</v>
      </c>
      <c r="P27" s="381">
        <v>0</v>
      </c>
      <c r="Q27" s="381">
        <f>SUM(Q28+Q31+Q38+Q41)</f>
        <v>20273000</v>
      </c>
      <c r="R27" s="382">
        <f>SUM(R28+R31+R38+R41)</f>
        <v>20273000</v>
      </c>
    </row>
    <row r="28" spans="2:18">
      <c r="B28" s="802"/>
      <c r="C28" s="253"/>
      <c r="D28" s="253">
        <v>40</v>
      </c>
      <c r="E28" s="355"/>
      <c r="F28" s="355" t="s">
        <v>391</v>
      </c>
      <c r="G28" s="286">
        <f>SUM(G29:G30)</f>
        <v>15288000</v>
      </c>
      <c r="H28" s="286">
        <f>SUM(H29:H30)</f>
        <v>15288000</v>
      </c>
      <c r="I28" s="286">
        <v>0</v>
      </c>
      <c r="J28" s="286">
        <v>0</v>
      </c>
      <c r="K28" s="286">
        <v>0</v>
      </c>
      <c r="L28" s="286">
        <v>0</v>
      </c>
      <c r="M28" s="286">
        <v>0</v>
      </c>
      <c r="N28" s="286">
        <v>0</v>
      </c>
      <c r="O28" s="286">
        <v>0</v>
      </c>
      <c r="P28" s="286">
        <v>0</v>
      </c>
      <c r="Q28" s="286">
        <f>SUM(Q29:Q30)</f>
        <v>15288000</v>
      </c>
      <c r="R28" s="286">
        <f>SUM(R29:R30)</f>
        <v>15288000</v>
      </c>
    </row>
    <row r="29" spans="2:18">
      <c r="B29" s="802"/>
      <c r="C29" s="211"/>
      <c r="D29" s="600"/>
      <c r="E29" s="212">
        <v>401</v>
      </c>
      <c r="F29" s="213" t="s">
        <v>399</v>
      </c>
      <c r="G29" s="223">
        <v>11188000</v>
      </c>
      <c r="H29" s="223">
        <v>11188000</v>
      </c>
      <c r="I29" s="223">
        <v>0</v>
      </c>
      <c r="J29" s="223">
        <v>0</v>
      </c>
      <c r="K29" s="223">
        <v>0</v>
      </c>
      <c r="L29" s="223">
        <v>0</v>
      </c>
      <c r="M29" s="223">
        <v>0</v>
      </c>
      <c r="N29" s="223">
        <v>0</v>
      </c>
      <c r="O29" s="223">
        <v>0</v>
      </c>
      <c r="P29" s="223">
        <v>0</v>
      </c>
      <c r="Q29" s="223">
        <v>11188000</v>
      </c>
      <c r="R29" s="223">
        <v>11188000</v>
      </c>
    </row>
    <row r="30" spans="2:18">
      <c r="B30" s="802"/>
      <c r="C30" s="304"/>
      <c r="D30" s="599"/>
      <c r="E30" s="58">
        <v>402</v>
      </c>
      <c r="F30" s="68" t="s">
        <v>361</v>
      </c>
      <c r="G30" s="60">
        <v>4100000</v>
      </c>
      <c r="H30" s="60">
        <v>4100000</v>
      </c>
      <c r="I30" s="60">
        <v>0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4100000</v>
      </c>
      <c r="R30" s="60">
        <v>4100000</v>
      </c>
    </row>
    <row r="31" spans="2:18">
      <c r="B31" s="802"/>
      <c r="C31" s="162"/>
      <c r="D31" s="162">
        <v>42</v>
      </c>
      <c r="E31" s="99"/>
      <c r="F31" s="99" t="s">
        <v>394</v>
      </c>
      <c r="G31" s="103">
        <f>SUM(G32:G37)</f>
        <v>4150000</v>
      </c>
      <c r="H31" s="103">
        <f>SUM(H32:H37)</f>
        <v>4036000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4150000</v>
      </c>
      <c r="R31" s="103">
        <f>SUM(R32:R37)</f>
        <v>4036000</v>
      </c>
    </row>
    <row r="32" spans="2:18">
      <c r="B32" s="802"/>
      <c r="C32" s="211"/>
      <c r="D32" s="600"/>
      <c r="E32" s="212">
        <v>420</v>
      </c>
      <c r="F32" s="213" t="s">
        <v>400</v>
      </c>
      <c r="G32" s="223">
        <v>500000</v>
      </c>
      <c r="H32" s="223">
        <v>500000</v>
      </c>
      <c r="I32" s="223">
        <v>0</v>
      </c>
      <c r="J32" s="223">
        <v>0</v>
      </c>
      <c r="K32" s="223">
        <v>0</v>
      </c>
      <c r="L32" s="223">
        <v>0</v>
      </c>
      <c r="M32" s="223">
        <v>0</v>
      </c>
      <c r="N32" s="223">
        <v>0</v>
      </c>
      <c r="O32" s="223">
        <v>0</v>
      </c>
      <c r="P32" s="223">
        <v>0</v>
      </c>
      <c r="Q32" s="223">
        <v>500000</v>
      </c>
      <c r="R32" s="223">
        <v>500000</v>
      </c>
    </row>
    <row r="33" spans="2:18" ht="30">
      <c r="B33" s="802"/>
      <c r="C33" s="166"/>
      <c r="D33" s="166"/>
      <c r="E33" s="2">
        <v>421</v>
      </c>
      <c r="F33" s="14" t="s">
        <v>401</v>
      </c>
      <c r="G33" s="4">
        <v>2200000</v>
      </c>
      <c r="H33" s="4">
        <v>2200000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2200000</v>
      </c>
      <c r="R33" s="4">
        <v>2200000</v>
      </c>
    </row>
    <row r="34" spans="2:18">
      <c r="B34" s="802"/>
      <c r="C34" s="166"/>
      <c r="D34" s="166"/>
      <c r="E34" s="2">
        <v>423</v>
      </c>
      <c r="F34" s="1" t="s">
        <v>402</v>
      </c>
      <c r="G34" s="4">
        <v>300000</v>
      </c>
      <c r="H34" s="4">
        <v>250000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300000</v>
      </c>
      <c r="R34" s="4">
        <v>250000</v>
      </c>
    </row>
    <row r="35" spans="2:18">
      <c r="B35" s="802"/>
      <c r="C35" s="166"/>
      <c r="D35" s="166"/>
      <c r="E35" s="2">
        <v>424</v>
      </c>
      <c r="F35" s="1" t="s">
        <v>403</v>
      </c>
      <c r="G35" s="4">
        <v>700000</v>
      </c>
      <c r="H35" s="4">
        <v>636000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700000</v>
      </c>
      <c r="R35" s="4">
        <v>636000</v>
      </c>
    </row>
    <row r="36" spans="2:18">
      <c r="B36" s="802"/>
      <c r="C36" s="166"/>
      <c r="D36" s="166"/>
      <c r="E36" s="2">
        <v>425</v>
      </c>
      <c r="F36" s="1" t="s">
        <v>404</v>
      </c>
      <c r="G36" s="4">
        <v>300000</v>
      </c>
      <c r="H36" s="4">
        <v>300000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300000</v>
      </c>
      <c r="R36" s="4">
        <v>300000</v>
      </c>
    </row>
    <row r="37" spans="2:18">
      <c r="B37" s="802"/>
      <c r="C37" s="304"/>
      <c r="D37" s="599"/>
      <c r="E37" s="58">
        <v>426</v>
      </c>
      <c r="F37" s="68" t="s">
        <v>405</v>
      </c>
      <c r="G37" s="60">
        <v>150000</v>
      </c>
      <c r="H37" s="60">
        <v>150000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150000</v>
      </c>
      <c r="R37" s="60">
        <v>150000</v>
      </c>
    </row>
    <row r="38" spans="2:18">
      <c r="B38" s="802"/>
      <c r="C38" s="162"/>
      <c r="D38" s="162">
        <v>46</v>
      </c>
      <c r="E38" s="99"/>
      <c r="F38" s="99" t="s">
        <v>396</v>
      </c>
      <c r="G38" s="103">
        <v>0</v>
      </c>
      <c r="H38" s="103">
        <f>SUM(H39:H40)</f>
        <v>84000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f>SUM(R39:R40)</f>
        <v>84000</v>
      </c>
    </row>
    <row r="39" spans="2:18">
      <c r="B39" s="802"/>
      <c r="C39" s="211"/>
      <c r="D39" s="600"/>
      <c r="E39" s="212">
        <v>464</v>
      </c>
      <c r="F39" s="213" t="s">
        <v>423</v>
      </c>
      <c r="G39" s="223">
        <v>0</v>
      </c>
      <c r="H39" s="223">
        <v>50000</v>
      </c>
      <c r="I39" s="223">
        <v>0</v>
      </c>
      <c r="J39" s="223">
        <v>0</v>
      </c>
      <c r="K39" s="223">
        <v>0</v>
      </c>
      <c r="L39" s="223">
        <v>0</v>
      </c>
      <c r="M39" s="223">
        <v>0</v>
      </c>
      <c r="N39" s="223">
        <v>0</v>
      </c>
      <c r="O39" s="223">
        <v>0</v>
      </c>
      <c r="P39" s="223">
        <v>0</v>
      </c>
      <c r="Q39" s="223">
        <v>0</v>
      </c>
      <c r="R39" s="223">
        <v>50000</v>
      </c>
    </row>
    <row r="40" spans="2:18">
      <c r="B40" s="802"/>
      <c r="C40" s="166"/>
      <c r="D40" s="166"/>
      <c r="E40" s="2">
        <v>465</v>
      </c>
      <c r="F40" s="1" t="s">
        <v>424</v>
      </c>
      <c r="G40" s="4">
        <v>0</v>
      </c>
      <c r="H40" s="4">
        <v>34000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34000</v>
      </c>
    </row>
    <row r="41" spans="2:18">
      <c r="B41" s="802"/>
      <c r="C41" s="162"/>
      <c r="D41" s="162">
        <v>48</v>
      </c>
      <c r="E41" s="99"/>
      <c r="F41" s="99" t="s">
        <v>430</v>
      </c>
      <c r="G41" s="103">
        <f>SUM(G42:G44)</f>
        <v>835000</v>
      </c>
      <c r="H41" s="103">
        <f>SUM(H42:H44)</f>
        <v>865000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SUM(Q42:Q44)</f>
        <v>835000</v>
      </c>
      <c r="R41" s="103">
        <f>SUM(R42:R44)</f>
        <v>865000</v>
      </c>
    </row>
    <row r="42" spans="2:18">
      <c r="B42" s="802"/>
      <c r="C42" s="166"/>
      <c r="D42" s="166"/>
      <c r="E42" s="2">
        <v>480</v>
      </c>
      <c r="F42" s="1" t="s">
        <v>431</v>
      </c>
      <c r="G42" s="4">
        <v>300000</v>
      </c>
      <c r="H42" s="4">
        <v>300000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300000</v>
      </c>
      <c r="R42" s="4">
        <v>300000</v>
      </c>
    </row>
    <row r="43" spans="2:18">
      <c r="B43" s="802"/>
      <c r="C43" s="166"/>
      <c r="D43" s="166"/>
      <c r="E43" s="2">
        <v>483</v>
      </c>
      <c r="F43" s="1" t="s">
        <v>434</v>
      </c>
      <c r="G43" s="4">
        <v>535000</v>
      </c>
      <c r="H43" s="4">
        <v>535000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535000</v>
      </c>
      <c r="R43" s="4">
        <v>535000</v>
      </c>
    </row>
    <row r="44" spans="2:18" ht="15.75" thickBot="1">
      <c r="B44" s="802"/>
      <c r="C44" s="166"/>
      <c r="D44" s="166"/>
      <c r="E44" s="2">
        <v>485</v>
      </c>
      <c r="F44" s="1" t="s">
        <v>436</v>
      </c>
      <c r="G44" s="4">
        <v>0</v>
      </c>
      <c r="H44" s="4">
        <v>30000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30000</v>
      </c>
    </row>
    <row r="45" spans="2:18" ht="15.75" thickBot="1">
      <c r="B45" s="802"/>
      <c r="C45" s="800" t="s">
        <v>604</v>
      </c>
      <c r="D45" s="801"/>
      <c r="E45" s="766" t="s">
        <v>543</v>
      </c>
      <c r="F45" s="801"/>
      <c r="G45" s="193">
        <f>SUM(G26)</f>
        <v>20273000</v>
      </c>
      <c r="H45" s="164">
        <f>SUM(H26)</f>
        <v>20273000</v>
      </c>
      <c r="I45" s="164">
        <f t="shared" ref="I45:J45" si="1">SUM(I27)</f>
        <v>0</v>
      </c>
      <c r="J45" s="164">
        <f t="shared" si="1"/>
        <v>0</v>
      </c>
      <c r="K45" s="164">
        <f>SUM(K31+K19)</f>
        <v>0</v>
      </c>
      <c r="L45" s="164">
        <f>SUM(L31+L19)</f>
        <v>0</v>
      </c>
      <c r="M45" s="164">
        <v>0</v>
      </c>
      <c r="N45" s="164">
        <v>0</v>
      </c>
      <c r="O45" s="164">
        <v>0</v>
      </c>
      <c r="P45" s="164">
        <v>0</v>
      </c>
      <c r="Q45" s="164">
        <f>SUM(Q26)</f>
        <v>20273000</v>
      </c>
      <c r="R45" s="165">
        <f>SUM(R26)</f>
        <v>20273000</v>
      </c>
    </row>
  </sheetData>
  <mergeCells count="15">
    <mergeCell ref="B7:B45"/>
    <mergeCell ref="C45:D45"/>
    <mergeCell ref="E45:F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B2:R41"/>
  <sheetViews>
    <sheetView workbookViewId="0">
      <selection activeCell="D2" sqref="D2"/>
    </sheetView>
  </sheetViews>
  <sheetFormatPr defaultRowHeight="15"/>
  <cols>
    <col min="2" max="2" width="11.5703125" customWidth="1"/>
    <col min="3" max="3" width="13.140625" customWidth="1"/>
    <col min="4" max="4" width="14.5703125" customWidth="1"/>
    <col min="5" max="5" width="23.28515625" customWidth="1"/>
    <col min="6" max="6" width="35.140625" customWidth="1"/>
    <col min="7" max="18" width="18" customWidth="1"/>
  </cols>
  <sheetData>
    <row r="2" spans="2:18">
      <c r="B2" s="678" t="s">
        <v>1175</v>
      </c>
      <c r="C2" s="679"/>
      <c r="D2" s="679"/>
      <c r="E2" s="680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4" t="s">
        <v>356</v>
      </c>
      <c r="H5" s="384" t="s">
        <v>444</v>
      </c>
      <c r="I5" s="384" t="s">
        <v>358</v>
      </c>
      <c r="J5" s="384" t="s">
        <v>444</v>
      </c>
      <c r="K5" s="384" t="s">
        <v>356</v>
      </c>
      <c r="L5" s="384" t="s">
        <v>444</v>
      </c>
      <c r="M5" s="384" t="s">
        <v>356</v>
      </c>
      <c r="N5" s="384" t="s">
        <v>444</v>
      </c>
      <c r="O5" s="384" t="s">
        <v>356</v>
      </c>
      <c r="P5" s="384" t="s">
        <v>444</v>
      </c>
      <c r="Q5" s="384" t="s">
        <v>356</v>
      </c>
      <c r="R5" s="384" t="s">
        <v>444</v>
      </c>
    </row>
    <row r="6" spans="2:18" ht="15.75" thickBot="1">
      <c r="B6" s="385">
        <v>11002</v>
      </c>
      <c r="C6" s="823" t="s">
        <v>1175</v>
      </c>
      <c r="D6" s="823"/>
      <c r="E6" s="823"/>
      <c r="F6" s="823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 ht="30">
      <c r="B7" s="802"/>
      <c r="C7" s="140">
        <v>2</v>
      </c>
      <c r="D7" s="230"/>
      <c r="E7" s="122"/>
      <c r="F7" s="122" t="s">
        <v>1176</v>
      </c>
      <c r="G7" s="124">
        <v>0</v>
      </c>
      <c r="H7" s="124">
        <v>0</v>
      </c>
      <c r="I7" s="124">
        <v>0</v>
      </c>
      <c r="J7" s="124">
        <v>0</v>
      </c>
      <c r="K7" s="124">
        <f>SUM(K8)</f>
        <v>35786000</v>
      </c>
      <c r="L7" s="124">
        <f>SUM(L8)</f>
        <v>35786000</v>
      </c>
      <c r="M7" s="124">
        <v>0</v>
      </c>
      <c r="N7" s="124">
        <v>0</v>
      </c>
      <c r="O7" s="124">
        <f>SUM(O8)</f>
        <v>7000000</v>
      </c>
      <c r="P7" s="124">
        <f>SUM(P8)</f>
        <v>7000000</v>
      </c>
      <c r="Q7" s="124">
        <f>SUM(Q8)</f>
        <v>42786000</v>
      </c>
      <c r="R7" s="125">
        <f>SUM(R8)</f>
        <v>42786000</v>
      </c>
    </row>
    <row r="8" spans="2:18" ht="30.75" thickBot="1">
      <c r="B8" s="802"/>
      <c r="C8" s="167"/>
      <c r="D8" s="106">
        <v>20</v>
      </c>
      <c r="E8" s="104"/>
      <c r="F8" s="378" t="s">
        <v>1176</v>
      </c>
      <c r="G8" s="110">
        <v>0</v>
      </c>
      <c r="H8" s="110">
        <v>0</v>
      </c>
      <c r="I8" s="110">
        <v>0</v>
      </c>
      <c r="J8" s="110">
        <v>0</v>
      </c>
      <c r="K8" s="110">
        <v>35786000</v>
      </c>
      <c r="L8" s="110">
        <v>35786000</v>
      </c>
      <c r="M8" s="110">
        <v>0</v>
      </c>
      <c r="N8" s="110">
        <v>0</v>
      </c>
      <c r="O8" s="110">
        <v>7000000</v>
      </c>
      <c r="P8" s="110">
        <v>7000000</v>
      </c>
      <c r="Q8" s="110">
        <v>42786000</v>
      </c>
      <c r="R8" s="111">
        <v>42786000</v>
      </c>
    </row>
    <row r="9" spans="2:18">
      <c r="B9" s="802"/>
      <c r="C9" s="253"/>
      <c r="D9" s="253">
        <v>40</v>
      </c>
      <c r="E9" s="355"/>
      <c r="F9" s="355" t="s">
        <v>391</v>
      </c>
      <c r="G9" s="286">
        <v>0</v>
      </c>
      <c r="H9" s="286">
        <v>0</v>
      </c>
      <c r="I9" s="286">
        <v>0</v>
      </c>
      <c r="J9" s="286">
        <v>0</v>
      </c>
      <c r="K9" s="286">
        <f>SUM(K10:K11)</f>
        <v>16986000</v>
      </c>
      <c r="L9" s="286">
        <f>SUM(L10:L11)</f>
        <v>16986000</v>
      </c>
      <c r="M9" s="286">
        <v>0</v>
      </c>
      <c r="N9" s="286">
        <v>0</v>
      </c>
      <c r="O9" s="286">
        <v>0</v>
      </c>
      <c r="P9" s="286">
        <v>0</v>
      </c>
      <c r="Q9" s="286">
        <f>SUM(Q10:Q11)</f>
        <v>16986000</v>
      </c>
      <c r="R9" s="286">
        <f>SUM(R10:R11)</f>
        <v>16986000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0</v>
      </c>
      <c r="H10" s="4">
        <v>0</v>
      </c>
      <c r="I10" s="4">
        <v>0</v>
      </c>
      <c r="J10" s="4">
        <v>0</v>
      </c>
      <c r="K10" s="4">
        <v>12400000</v>
      </c>
      <c r="L10" s="4">
        <v>12400000</v>
      </c>
      <c r="M10" s="4">
        <v>0</v>
      </c>
      <c r="N10" s="4">
        <v>0</v>
      </c>
      <c r="O10" s="4">
        <v>0</v>
      </c>
      <c r="P10" s="4">
        <v>0</v>
      </c>
      <c r="Q10" s="4">
        <v>12400000</v>
      </c>
      <c r="R10" s="4">
        <v>12400000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0</v>
      </c>
      <c r="H11" s="4">
        <v>0</v>
      </c>
      <c r="I11" s="4">
        <v>0</v>
      </c>
      <c r="J11" s="4">
        <v>0</v>
      </c>
      <c r="K11" s="4">
        <v>4586000</v>
      </c>
      <c r="L11" s="4">
        <v>4586000</v>
      </c>
      <c r="M11" s="4">
        <v>0</v>
      </c>
      <c r="N11" s="4">
        <v>0</v>
      </c>
      <c r="O11" s="4">
        <v>0</v>
      </c>
      <c r="P11" s="4">
        <v>0</v>
      </c>
      <c r="Q11" s="4">
        <v>4586000</v>
      </c>
      <c r="R11" s="4">
        <v>4586000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v>0</v>
      </c>
      <c r="H12" s="103">
        <v>0</v>
      </c>
      <c r="I12" s="103">
        <v>0</v>
      </c>
      <c r="J12" s="103">
        <v>0</v>
      </c>
      <c r="K12" s="103">
        <f>SUM(K13:K18)</f>
        <v>16580000</v>
      </c>
      <c r="L12" s="103">
        <f>SUM(L13:L18)</f>
        <v>16580000</v>
      </c>
      <c r="M12" s="103">
        <v>0</v>
      </c>
      <c r="N12" s="103">
        <v>0</v>
      </c>
      <c r="O12" s="103">
        <f>SUM(O13:O18)</f>
        <v>5100000</v>
      </c>
      <c r="P12" s="103">
        <f>SUM(P13:P18)</f>
        <v>5100000</v>
      </c>
      <c r="Q12" s="103">
        <f>SUM(Q13:Q18)</f>
        <v>21680000</v>
      </c>
      <c r="R12" s="103">
        <f>SUM(R13:R18)</f>
        <v>21680000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0</v>
      </c>
      <c r="H13" s="4">
        <v>0</v>
      </c>
      <c r="I13" s="4">
        <v>0</v>
      </c>
      <c r="J13" s="4">
        <v>0</v>
      </c>
      <c r="K13" s="4">
        <v>1500000</v>
      </c>
      <c r="L13" s="4">
        <v>1800000</v>
      </c>
      <c r="M13" s="4">
        <v>0</v>
      </c>
      <c r="N13" s="4">
        <v>0</v>
      </c>
      <c r="O13" s="4">
        <v>0</v>
      </c>
      <c r="P13" s="4">
        <v>0</v>
      </c>
      <c r="Q13" s="4">
        <v>1500000</v>
      </c>
      <c r="R13" s="4">
        <v>1800000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0</v>
      </c>
      <c r="H14" s="4">
        <v>0</v>
      </c>
      <c r="I14" s="4">
        <v>0</v>
      </c>
      <c r="J14" s="4">
        <v>0</v>
      </c>
      <c r="K14" s="4">
        <v>2870000</v>
      </c>
      <c r="L14" s="4">
        <v>2570000</v>
      </c>
      <c r="M14" s="4">
        <v>0</v>
      </c>
      <c r="N14" s="4">
        <v>0</v>
      </c>
      <c r="O14" s="4">
        <v>0</v>
      </c>
      <c r="P14" s="4">
        <v>0</v>
      </c>
      <c r="Q14" s="4">
        <v>2870000</v>
      </c>
      <c r="R14" s="4">
        <v>2570000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0</v>
      </c>
      <c r="H15" s="4">
        <v>0</v>
      </c>
      <c r="I15" s="4">
        <v>0</v>
      </c>
      <c r="J15" s="4">
        <v>0</v>
      </c>
      <c r="K15" s="4">
        <v>1000000</v>
      </c>
      <c r="L15" s="4">
        <v>1000000</v>
      </c>
      <c r="M15" s="4">
        <v>0</v>
      </c>
      <c r="N15" s="4">
        <v>0</v>
      </c>
      <c r="O15" s="4">
        <v>0</v>
      </c>
      <c r="P15" s="4">
        <v>0</v>
      </c>
      <c r="Q15" s="4">
        <v>1000000</v>
      </c>
      <c r="R15" s="4">
        <v>1000000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0</v>
      </c>
      <c r="H16" s="4">
        <v>0</v>
      </c>
      <c r="I16" s="4">
        <v>0</v>
      </c>
      <c r="J16" s="4">
        <v>0</v>
      </c>
      <c r="K16" s="4">
        <v>1280000</v>
      </c>
      <c r="L16" s="4">
        <v>1280000</v>
      </c>
      <c r="M16" s="4">
        <v>0</v>
      </c>
      <c r="N16" s="4">
        <v>0</v>
      </c>
      <c r="O16" s="4">
        <v>0</v>
      </c>
      <c r="P16" s="4">
        <v>0</v>
      </c>
      <c r="Q16" s="4">
        <v>1280000</v>
      </c>
      <c r="R16" s="4">
        <v>1280000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0</v>
      </c>
      <c r="H17" s="4">
        <v>0</v>
      </c>
      <c r="I17" s="4">
        <v>0</v>
      </c>
      <c r="J17" s="4">
        <v>0</v>
      </c>
      <c r="K17" s="4">
        <v>7830000</v>
      </c>
      <c r="L17" s="4">
        <v>7830000</v>
      </c>
      <c r="M17" s="4">
        <v>0</v>
      </c>
      <c r="N17" s="4">
        <v>0</v>
      </c>
      <c r="O17" s="4">
        <v>5100000</v>
      </c>
      <c r="P17" s="4">
        <v>5100000</v>
      </c>
      <c r="Q17" s="4">
        <v>12930000</v>
      </c>
      <c r="R17" s="4">
        <v>12930000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0</v>
      </c>
      <c r="H18" s="4">
        <v>0</v>
      </c>
      <c r="I18" s="4">
        <v>0</v>
      </c>
      <c r="J18" s="4">
        <v>0</v>
      </c>
      <c r="K18" s="4">
        <v>2100000</v>
      </c>
      <c r="L18" s="4">
        <v>2100000</v>
      </c>
      <c r="M18" s="4">
        <v>0</v>
      </c>
      <c r="N18" s="4">
        <v>0</v>
      </c>
      <c r="O18" s="4">
        <v>0</v>
      </c>
      <c r="P18" s="4">
        <v>0</v>
      </c>
      <c r="Q18" s="4">
        <v>2100000</v>
      </c>
      <c r="R18" s="4">
        <v>2100000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v>0</v>
      </c>
      <c r="H19" s="103">
        <v>0</v>
      </c>
      <c r="I19" s="103">
        <v>0</v>
      </c>
      <c r="J19" s="103">
        <v>0</v>
      </c>
      <c r="K19" s="103">
        <f>SUM(K20)</f>
        <v>1420000</v>
      </c>
      <c r="L19" s="103">
        <f>SUM(L20)</f>
        <v>1420000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1420000</v>
      </c>
      <c r="R19" s="103">
        <f>SUM(R20)</f>
        <v>1420000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0</v>
      </c>
      <c r="H20" s="4">
        <v>0</v>
      </c>
      <c r="I20" s="4">
        <v>0</v>
      </c>
      <c r="J20" s="4">
        <v>0</v>
      </c>
      <c r="K20" s="4">
        <v>1420000</v>
      </c>
      <c r="L20" s="4">
        <v>1420000</v>
      </c>
      <c r="M20" s="4">
        <v>0</v>
      </c>
      <c r="N20" s="4">
        <v>0</v>
      </c>
      <c r="O20" s="4">
        <v>0</v>
      </c>
      <c r="P20" s="4">
        <v>0</v>
      </c>
      <c r="Q20" s="4">
        <v>1420000</v>
      </c>
      <c r="R20" s="4">
        <v>1420000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v>0</v>
      </c>
      <c r="H21" s="103">
        <v>0</v>
      </c>
      <c r="I21" s="103">
        <v>0</v>
      </c>
      <c r="J21" s="103">
        <v>0</v>
      </c>
      <c r="K21" s="103">
        <f>SUM(K22:K23)</f>
        <v>800000</v>
      </c>
      <c r="L21" s="103">
        <f>SUM(L22:L23)</f>
        <v>800000</v>
      </c>
      <c r="M21" s="103">
        <v>0</v>
      </c>
      <c r="N21" s="103">
        <v>0</v>
      </c>
      <c r="O21" s="103">
        <f>SUM(O22:O23)</f>
        <v>1900000</v>
      </c>
      <c r="P21" s="103">
        <f>SUM(P22:P23)</f>
        <v>1900000</v>
      </c>
      <c r="Q21" s="103">
        <f>SUM(Q22:Q23)</f>
        <v>2700000</v>
      </c>
      <c r="R21" s="103">
        <f>SUM(R22:R23)</f>
        <v>2700000</v>
      </c>
    </row>
    <row r="22" spans="2:18">
      <c r="B22" s="802"/>
      <c r="C22" s="166"/>
      <c r="D22" s="166"/>
      <c r="E22" s="2">
        <v>480</v>
      </c>
      <c r="F22" s="1" t="s">
        <v>431</v>
      </c>
      <c r="G22" s="4">
        <v>0</v>
      </c>
      <c r="H22" s="4">
        <v>0</v>
      </c>
      <c r="I22" s="4">
        <v>0</v>
      </c>
      <c r="J22" s="4">
        <v>0</v>
      </c>
      <c r="K22" s="4">
        <v>500000</v>
      </c>
      <c r="L22" s="4">
        <v>500000</v>
      </c>
      <c r="M22" s="4">
        <v>0</v>
      </c>
      <c r="N22" s="4">
        <v>0</v>
      </c>
      <c r="O22" s="4">
        <v>1900000</v>
      </c>
      <c r="P22" s="4">
        <v>1900000</v>
      </c>
      <c r="Q22" s="4">
        <v>2400000</v>
      </c>
      <c r="R22" s="4">
        <v>2400000</v>
      </c>
    </row>
    <row r="23" spans="2:18">
      <c r="B23" s="802"/>
      <c r="C23" s="166"/>
      <c r="D23" s="166"/>
      <c r="E23" s="2">
        <v>485</v>
      </c>
      <c r="F23" s="1" t="s">
        <v>436</v>
      </c>
      <c r="G23" s="4">
        <v>0</v>
      </c>
      <c r="H23" s="4">
        <v>0</v>
      </c>
      <c r="I23" s="4">
        <v>0</v>
      </c>
      <c r="J23" s="4">
        <v>0</v>
      </c>
      <c r="K23" s="4">
        <v>300000</v>
      </c>
      <c r="L23" s="4">
        <v>300000</v>
      </c>
      <c r="M23" s="4">
        <v>0</v>
      </c>
      <c r="N23" s="4">
        <v>0</v>
      </c>
      <c r="O23" s="4">
        <v>0</v>
      </c>
      <c r="P23" s="4">
        <v>0</v>
      </c>
      <c r="Q23" s="4">
        <v>300000</v>
      </c>
      <c r="R23" s="4">
        <v>300000</v>
      </c>
    </row>
    <row r="24" spans="2:18" ht="30">
      <c r="B24" s="802"/>
      <c r="C24" s="587">
        <v>2</v>
      </c>
      <c r="D24" s="587"/>
      <c r="E24" s="592"/>
      <c r="F24" s="590" t="s">
        <v>1176</v>
      </c>
      <c r="G24" s="102">
        <v>0</v>
      </c>
      <c r="H24" s="102">
        <v>0</v>
      </c>
      <c r="I24" s="102">
        <v>0</v>
      </c>
      <c r="J24" s="102">
        <v>0</v>
      </c>
      <c r="K24" s="102">
        <f>SUM(K25)</f>
        <v>35786000</v>
      </c>
      <c r="L24" s="102">
        <f>SUM(L25)</f>
        <v>35786000</v>
      </c>
      <c r="M24" s="102">
        <v>0</v>
      </c>
      <c r="N24" s="102">
        <v>0</v>
      </c>
      <c r="O24" s="102">
        <f>SUM(O25)</f>
        <v>7000000</v>
      </c>
      <c r="P24" s="102">
        <f>SUM(P25)</f>
        <v>7000000</v>
      </c>
      <c r="Q24" s="102">
        <f>SUM(Q25)</f>
        <v>42786000</v>
      </c>
      <c r="R24" s="102">
        <f>SUM(R25)</f>
        <v>42786000</v>
      </c>
    </row>
    <row r="25" spans="2:18" ht="30">
      <c r="B25" s="802"/>
      <c r="C25" s="150"/>
      <c r="D25" s="150">
        <v>20</v>
      </c>
      <c r="E25" s="33"/>
      <c r="F25" s="36" t="s">
        <v>1176</v>
      </c>
      <c r="G25" s="34">
        <v>0</v>
      </c>
      <c r="H25" s="34">
        <v>0</v>
      </c>
      <c r="I25" s="34">
        <v>0</v>
      </c>
      <c r="J25" s="34">
        <v>0</v>
      </c>
      <c r="K25" s="34">
        <f>SUM(K26+K29+K36+K38)</f>
        <v>35786000</v>
      </c>
      <c r="L25" s="34">
        <f>SUM(L26+L29+L36+L38)</f>
        <v>35786000</v>
      </c>
      <c r="M25" s="34">
        <v>0</v>
      </c>
      <c r="N25" s="34">
        <v>0</v>
      </c>
      <c r="O25" s="34">
        <f>SUM(O26+O29+O36+O38)</f>
        <v>7000000</v>
      </c>
      <c r="P25" s="34">
        <f>SUM(P26+P29+P36+P38)</f>
        <v>7000000</v>
      </c>
      <c r="Q25" s="34">
        <f>SUM(Q26+Q29+Q36+Q38)</f>
        <v>42786000</v>
      </c>
      <c r="R25" s="34">
        <f>SUM(R26+R29+R36+R38)</f>
        <v>42786000</v>
      </c>
    </row>
    <row r="26" spans="2:18">
      <c r="B26" s="802"/>
      <c r="C26" s="162"/>
      <c r="D26" s="162">
        <v>40</v>
      </c>
      <c r="E26" s="99"/>
      <c r="F26" s="99" t="s">
        <v>391</v>
      </c>
      <c r="G26" s="103">
        <v>0</v>
      </c>
      <c r="H26" s="103">
        <v>0</v>
      </c>
      <c r="I26" s="103">
        <v>0</v>
      </c>
      <c r="J26" s="103">
        <v>0</v>
      </c>
      <c r="K26" s="103">
        <f>SUM(K27:K28)</f>
        <v>16986000</v>
      </c>
      <c r="L26" s="103">
        <f>SUM(L27:L28)</f>
        <v>16986000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SUM(Q27:Q28)</f>
        <v>16986000</v>
      </c>
      <c r="R26" s="103">
        <f>SUM(R27:R28)</f>
        <v>16986000</v>
      </c>
    </row>
    <row r="27" spans="2:18">
      <c r="B27" s="802"/>
      <c r="C27" s="166"/>
      <c r="D27" s="166"/>
      <c r="E27" s="2">
        <v>401</v>
      </c>
      <c r="F27" s="1" t="s">
        <v>399</v>
      </c>
      <c r="G27" s="4">
        <v>0</v>
      </c>
      <c r="H27" s="4">
        <v>0</v>
      </c>
      <c r="I27" s="4">
        <v>0</v>
      </c>
      <c r="J27" s="4">
        <v>0</v>
      </c>
      <c r="K27" s="4">
        <v>12400000</v>
      </c>
      <c r="L27" s="4">
        <v>12400000</v>
      </c>
      <c r="M27" s="4">
        <v>0</v>
      </c>
      <c r="N27" s="4">
        <v>0</v>
      </c>
      <c r="O27" s="4">
        <v>0</v>
      </c>
      <c r="P27" s="4">
        <v>0</v>
      </c>
      <c r="Q27" s="4">
        <v>12400000</v>
      </c>
      <c r="R27" s="4">
        <v>12400000</v>
      </c>
    </row>
    <row r="28" spans="2:18">
      <c r="B28" s="802"/>
      <c r="C28" s="166"/>
      <c r="D28" s="166"/>
      <c r="E28" s="2">
        <v>402</v>
      </c>
      <c r="F28" s="1" t="s">
        <v>361</v>
      </c>
      <c r="G28" s="4">
        <v>0</v>
      </c>
      <c r="H28" s="4">
        <v>0</v>
      </c>
      <c r="I28" s="4">
        <v>0</v>
      </c>
      <c r="J28" s="4">
        <v>0</v>
      </c>
      <c r="K28" s="4">
        <v>4586000</v>
      </c>
      <c r="L28" s="4">
        <v>4586000</v>
      </c>
      <c r="M28" s="4">
        <v>0</v>
      </c>
      <c r="N28" s="4">
        <v>0</v>
      </c>
      <c r="O28" s="4">
        <v>0</v>
      </c>
      <c r="P28" s="4">
        <v>0</v>
      </c>
      <c r="Q28" s="4">
        <v>4586000</v>
      </c>
      <c r="R28" s="4">
        <v>4586000</v>
      </c>
    </row>
    <row r="29" spans="2:18">
      <c r="B29" s="802"/>
      <c r="C29" s="162"/>
      <c r="D29" s="162">
        <v>42</v>
      </c>
      <c r="E29" s="99"/>
      <c r="F29" s="99" t="s">
        <v>394</v>
      </c>
      <c r="G29" s="103">
        <v>0</v>
      </c>
      <c r="H29" s="103">
        <v>0</v>
      </c>
      <c r="I29" s="103">
        <v>0</v>
      </c>
      <c r="J29" s="103">
        <v>0</v>
      </c>
      <c r="K29" s="103">
        <f>SUM(K30:K35)</f>
        <v>16580000</v>
      </c>
      <c r="L29" s="103">
        <f>SUM(L30:L35)</f>
        <v>16580000</v>
      </c>
      <c r="M29" s="103">
        <v>0</v>
      </c>
      <c r="N29" s="103">
        <v>0</v>
      </c>
      <c r="O29" s="103">
        <f>SUM(O30:O35)</f>
        <v>5100000</v>
      </c>
      <c r="P29" s="103">
        <f>SUM(P30:P35)</f>
        <v>5100000</v>
      </c>
      <c r="Q29" s="103">
        <f>SUM(Q30:Q35)</f>
        <v>21680000</v>
      </c>
      <c r="R29" s="103">
        <f>SUM(R30:R35)</f>
        <v>21680000</v>
      </c>
    </row>
    <row r="30" spans="2:18">
      <c r="B30" s="802"/>
      <c r="C30" s="166"/>
      <c r="D30" s="166"/>
      <c r="E30" s="2">
        <v>420</v>
      </c>
      <c r="F30" s="1" t="s">
        <v>400</v>
      </c>
      <c r="G30" s="4">
        <v>0</v>
      </c>
      <c r="H30" s="4">
        <v>0</v>
      </c>
      <c r="I30" s="4">
        <v>0</v>
      </c>
      <c r="J30" s="4">
        <v>0</v>
      </c>
      <c r="K30" s="4">
        <v>1500000</v>
      </c>
      <c r="L30" s="4">
        <v>1800000</v>
      </c>
      <c r="M30" s="4">
        <v>0</v>
      </c>
      <c r="N30" s="4">
        <v>0</v>
      </c>
      <c r="O30" s="4">
        <v>0</v>
      </c>
      <c r="P30" s="4">
        <v>0</v>
      </c>
      <c r="Q30" s="4">
        <v>1500000</v>
      </c>
      <c r="R30" s="4">
        <v>1800000</v>
      </c>
    </row>
    <row r="31" spans="2:18" ht="30">
      <c r="B31" s="802"/>
      <c r="C31" s="166"/>
      <c r="D31" s="166"/>
      <c r="E31" s="2">
        <v>421</v>
      </c>
      <c r="F31" s="14" t="s">
        <v>401</v>
      </c>
      <c r="G31" s="4">
        <v>0</v>
      </c>
      <c r="H31" s="4">
        <v>0</v>
      </c>
      <c r="I31" s="4">
        <v>0</v>
      </c>
      <c r="J31" s="4">
        <v>0</v>
      </c>
      <c r="K31" s="4">
        <v>2870000</v>
      </c>
      <c r="L31" s="4">
        <v>2570000</v>
      </c>
      <c r="M31" s="4">
        <v>0</v>
      </c>
      <c r="N31" s="4">
        <v>0</v>
      </c>
      <c r="O31" s="4">
        <v>0</v>
      </c>
      <c r="P31" s="4">
        <v>0</v>
      </c>
      <c r="Q31" s="4">
        <v>2870000</v>
      </c>
      <c r="R31" s="4">
        <v>2570000</v>
      </c>
    </row>
    <row r="32" spans="2:18">
      <c r="B32" s="802"/>
      <c r="C32" s="166"/>
      <c r="D32" s="166"/>
      <c r="E32" s="2">
        <v>423</v>
      </c>
      <c r="F32" s="1" t="s">
        <v>402</v>
      </c>
      <c r="G32" s="4">
        <v>0</v>
      </c>
      <c r="H32" s="4">
        <v>0</v>
      </c>
      <c r="I32" s="4">
        <v>0</v>
      </c>
      <c r="J32" s="4">
        <v>0</v>
      </c>
      <c r="K32" s="4">
        <v>1000000</v>
      </c>
      <c r="L32" s="4">
        <v>1000000</v>
      </c>
      <c r="M32" s="4">
        <v>0</v>
      </c>
      <c r="N32" s="4">
        <v>0</v>
      </c>
      <c r="O32" s="4">
        <v>0</v>
      </c>
      <c r="P32" s="4">
        <v>0</v>
      </c>
      <c r="Q32" s="4">
        <v>1000000</v>
      </c>
      <c r="R32" s="4">
        <v>1000000</v>
      </c>
    </row>
    <row r="33" spans="2:18">
      <c r="B33" s="802"/>
      <c r="C33" s="166"/>
      <c r="D33" s="166"/>
      <c r="E33" s="2">
        <v>424</v>
      </c>
      <c r="F33" s="1" t="s">
        <v>403</v>
      </c>
      <c r="G33" s="4">
        <v>0</v>
      </c>
      <c r="H33" s="4">
        <v>0</v>
      </c>
      <c r="I33" s="4">
        <v>0</v>
      </c>
      <c r="J33" s="4">
        <v>0</v>
      </c>
      <c r="K33" s="4">
        <v>1280000</v>
      </c>
      <c r="L33" s="4">
        <v>1280000</v>
      </c>
      <c r="M33" s="4">
        <v>0</v>
      </c>
      <c r="N33" s="4">
        <v>0</v>
      </c>
      <c r="O33" s="4">
        <v>0</v>
      </c>
      <c r="P33" s="4">
        <v>0</v>
      </c>
      <c r="Q33" s="4">
        <v>1280000</v>
      </c>
      <c r="R33" s="4">
        <v>1280000</v>
      </c>
    </row>
    <row r="34" spans="2:18">
      <c r="B34" s="802"/>
      <c r="C34" s="166"/>
      <c r="D34" s="166"/>
      <c r="E34" s="2">
        <v>425</v>
      </c>
      <c r="F34" s="1" t="s">
        <v>404</v>
      </c>
      <c r="G34" s="4">
        <v>0</v>
      </c>
      <c r="H34" s="4">
        <v>0</v>
      </c>
      <c r="I34" s="4">
        <v>0</v>
      </c>
      <c r="J34" s="4">
        <v>0</v>
      </c>
      <c r="K34" s="4">
        <v>7830000</v>
      </c>
      <c r="L34" s="4">
        <v>7830000</v>
      </c>
      <c r="M34" s="4">
        <v>0</v>
      </c>
      <c r="N34" s="4">
        <v>0</v>
      </c>
      <c r="O34" s="4">
        <v>5100000</v>
      </c>
      <c r="P34" s="4">
        <v>5100000</v>
      </c>
      <c r="Q34" s="4">
        <v>12930000</v>
      </c>
      <c r="R34" s="4">
        <v>12930000</v>
      </c>
    </row>
    <row r="35" spans="2:18">
      <c r="B35" s="802"/>
      <c r="C35" s="166"/>
      <c r="D35" s="166"/>
      <c r="E35" s="2">
        <v>426</v>
      </c>
      <c r="F35" s="1" t="s">
        <v>405</v>
      </c>
      <c r="G35" s="4">
        <v>0</v>
      </c>
      <c r="H35" s="4">
        <v>0</v>
      </c>
      <c r="I35" s="4">
        <v>0</v>
      </c>
      <c r="J35" s="4">
        <v>0</v>
      </c>
      <c r="K35" s="4">
        <v>2100000</v>
      </c>
      <c r="L35" s="4">
        <v>2100000</v>
      </c>
      <c r="M35" s="4">
        <v>0</v>
      </c>
      <c r="N35" s="4">
        <v>0</v>
      </c>
      <c r="O35" s="4">
        <v>0</v>
      </c>
      <c r="P35" s="4">
        <v>0</v>
      </c>
      <c r="Q35" s="4">
        <v>2100000</v>
      </c>
      <c r="R35" s="4">
        <v>2100000</v>
      </c>
    </row>
    <row r="36" spans="2:18">
      <c r="B36" s="802"/>
      <c r="C36" s="162"/>
      <c r="D36" s="162">
        <v>46</v>
      </c>
      <c r="E36" s="99"/>
      <c r="F36" s="99" t="s">
        <v>396</v>
      </c>
      <c r="G36" s="103">
        <v>0</v>
      </c>
      <c r="H36" s="103">
        <v>0</v>
      </c>
      <c r="I36" s="103">
        <v>0</v>
      </c>
      <c r="J36" s="103">
        <v>0</v>
      </c>
      <c r="K36" s="103">
        <f>SUM(K37)</f>
        <v>1420000</v>
      </c>
      <c r="L36" s="103">
        <f>SUM(L37)</f>
        <v>1420000</v>
      </c>
      <c r="M36" s="103">
        <v>0</v>
      </c>
      <c r="N36" s="103">
        <v>0</v>
      </c>
      <c r="O36" s="103">
        <v>0</v>
      </c>
      <c r="P36" s="103">
        <v>0</v>
      </c>
      <c r="Q36" s="103">
        <f>SUM(Q37)</f>
        <v>1420000</v>
      </c>
      <c r="R36" s="103">
        <f>SUM(R37)</f>
        <v>1420000</v>
      </c>
    </row>
    <row r="37" spans="2:18">
      <c r="B37" s="802"/>
      <c r="C37" s="166"/>
      <c r="D37" s="166"/>
      <c r="E37" s="2">
        <v>464</v>
      </c>
      <c r="F37" s="1" t="s">
        <v>423</v>
      </c>
      <c r="G37" s="4">
        <v>0</v>
      </c>
      <c r="H37" s="4">
        <v>0</v>
      </c>
      <c r="I37" s="4">
        <v>0</v>
      </c>
      <c r="J37" s="4">
        <v>0</v>
      </c>
      <c r="K37" s="4">
        <v>1420000</v>
      </c>
      <c r="L37" s="4">
        <v>1420000</v>
      </c>
      <c r="M37" s="4">
        <v>0</v>
      </c>
      <c r="N37" s="4">
        <v>0</v>
      </c>
      <c r="O37" s="4">
        <v>0</v>
      </c>
      <c r="P37" s="4">
        <v>0</v>
      </c>
      <c r="Q37" s="4">
        <v>1420000</v>
      </c>
      <c r="R37" s="4">
        <v>1420000</v>
      </c>
    </row>
    <row r="38" spans="2:18">
      <c r="B38" s="802"/>
      <c r="C38" s="162"/>
      <c r="D38" s="162">
        <v>48</v>
      </c>
      <c r="E38" s="99"/>
      <c r="F38" s="99" t="s">
        <v>430</v>
      </c>
      <c r="G38" s="103">
        <v>0</v>
      </c>
      <c r="H38" s="103">
        <v>0</v>
      </c>
      <c r="I38" s="103">
        <v>0</v>
      </c>
      <c r="J38" s="103">
        <v>0</v>
      </c>
      <c r="K38" s="103">
        <f>SUM(K39:K40)</f>
        <v>800000</v>
      </c>
      <c r="L38" s="103">
        <f>SUM(L39:L40)</f>
        <v>800000</v>
      </c>
      <c r="M38" s="103">
        <v>0</v>
      </c>
      <c r="N38" s="103">
        <v>0</v>
      </c>
      <c r="O38" s="103">
        <f>SUM(O39:O40)</f>
        <v>1900000</v>
      </c>
      <c r="P38" s="103">
        <f>SUM(P39:P40)</f>
        <v>1900000</v>
      </c>
      <c r="Q38" s="103">
        <f>SUM(Q39:Q40)</f>
        <v>2700000</v>
      </c>
      <c r="R38" s="103">
        <f>SUM(R39:R40)</f>
        <v>2700000</v>
      </c>
    </row>
    <row r="39" spans="2:18">
      <c r="B39" s="802"/>
      <c r="C39" s="166"/>
      <c r="D39" s="166"/>
      <c r="E39" s="2">
        <v>480</v>
      </c>
      <c r="F39" s="1" t="s">
        <v>431</v>
      </c>
      <c r="G39" s="4">
        <v>0</v>
      </c>
      <c r="H39" s="4">
        <v>0</v>
      </c>
      <c r="I39" s="4">
        <v>0</v>
      </c>
      <c r="J39" s="4">
        <v>0</v>
      </c>
      <c r="K39" s="4">
        <v>500000</v>
      </c>
      <c r="L39" s="4">
        <v>500000</v>
      </c>
      <c r="M39" s="4">
        <v>0</v>
      </c>
      <c r="N39" s="4">
        <v>0</v>
      </c>
      <c r="O39" s="4">
        <v>1900000</v>
      </c>
      <c r="P39" s="4">
        <v>1900000</v>
      </c>
      <c r="Q39" s="4">
        <v>2400000</v>
      </c>
      <c r="R39" s="4">
        <v>2400000</v>
      </c>
    </row>
    <row r="40" spans="2:18" ht="15.75" thickBot="1">
      <c r="B40" s="802"/>
      <c r="C40" s="166"/>
      <c r="D40" s="166"/>
      <c r="E40" s="2">
        <v>485</v>
      </c>
      <c r="F40" s="1" t="s">
        <v>436</v>
      </c>
      <c r="G40" s="4">
        <v>0</v>
      </c>
      <c r="H40" s="4">
        <v>0</v>
      </c>
      <c r="I40" s="4">
        <v>0</v>
      </c>
      <c r="J40" s="4">
        <v>0</v>
      </c>
      <c r="K40" s="4">
        <v>300000</v>
      </c>
      <c r="L40" s="4">
        <v>300000</v>
      </c>
      <c r="M40" s="4">
        <v>0</v>
      </c>
      <c r="N40" s="4">
        <v>0</v>
      </c>
      <c r="O40" s="4">
        <v>0</v>
      </c>
      <c r="P40" s="4">
        <v>0</v>
      </c>
      <c r="Q40" s="4">
        <v>300000</v>
      </c>
      <c r="R40" s="4">
        <v>300000</v>
      </c>
    </row>
    <row r="41" spans="2:18" ht="33.75" customHeight="1" thickBot="1">
      <c r="B41" s="802"/>
      <c r="C41" s="800" t="s">
        <v>604</v>
      </c>
      <c r="D41" s="801"/>
      <c r="E41" s="766" t="s">
        <v>1177</v>
      </c>
      <c r="F41" s="801"/>
      <c r="G41" s="193">
        <f>SUM(G22)</f>
        <v>0</v>
      </c>
      <c r="H41" s="164">
        <f>SUM(H22)</f>
        <v>0</v>
      </c>
      <c r="I41" s="164">
        <f t="shared" ref="I41:J41" si="0">SUM(I23)</f>
        <v>0</v>
      </c>
      <c r="J41" s="164">
        <f t="shared" si="0"/>
        <v>0</v>
      </c>
      <c r="K41" s="164">
        <f>SUM(K24)</f>
        <v>35786000</v>
      </c>
      <c r="L41" s="164">
        <f>SUM(L24)</f>
        <v>35786000</v>
      </c>
      <c r="M41" s="164">
        <v>0</v>
      </c>
      <c r="N41" s="164">
        <v>0</v>
      </c>
      <c r="O41" s="164">
        <f>SUM(O24)</f>
        <v>7000000</v>
      </c>
      <c r="P41" s="164">
        <f>SUM(P24)</f>
        <v>7000000</v>
      </c>
      <c r="Q41" s="164">
        <f>SUM(Q24)</f>
        <v>42786000</v>
      </c>
      <c r="R41" s="165">
        <f>SUM(R24)</f>
        <v>42786000</v>
      </c>
    </row>
  </sheetData>
  <mergeCells count="15">
    <mergeCell ref="C41:D41"/>
    <mergeCell ref="E41:F41"/>
    <mergeCell ref="B7:B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B2:R140"/>
  <sheetViews>
    <sheetView workbookViewId="0">
      <selection activeCell="D2" sqref="D2"/>
    </sheetView>
  </sheetViews>
  <sheetFormatPr defaultRowHeight="15"/>
  <cols>
    <col min="2" max="2" width="11.5703125" customWidth="1"/>
    <col min="3" max="3" width="13.5703125" customWidth="1"/>
    <col min="4" max="4" width="14.42578125" customWidth="1"/>
    <col min="5" max="5" width="21.5703125" customWidth="1"/>
    <col min="6" max="6" width="35.140625" customWidth="1"/>
    <col min="7" max="18" width="17.42578125" customWidth="1"/>
  </cols>
  <sheetData>
    <row r="2" spans="2:18" ht="15" customHeight="1">
      <c r="B2" s="603" t="s">
        <v>486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4" t="s">
        <v>356</v>
      </c>
      <c r="H5" s="384" t="s">
        <v>444</v>
      </c>
      <c r="I5" s="384" t="s">
        <v>358</v>
      </c>
      <c r="J5" s="384" t="s">
        <v>444</v>
      </c>
      <c r="K5" s="384" t="s">
        <v>356</v>
      </c>
      <c r="L5" s="384" t="s">
        <v>444</v>
      </c>
      <c r="M5" s="384" t="s">
        <v>356</v>
      </c>
      <c r="N5" s="384" t="s">
        <v>444</v>
      </c>
      <c r="O5" s="384" t="s">
        <v>356</v>
      </c>
      <c r="P5" s="384" t="s">
        <v>444</v>
      </c>
      <c r="Q5" s="384" t="s">
        <v>356</v>
      </c>
      <c r="R5" s="384" t="s">
        <v>444</v>
      </c>
    </row>
    <row r="6" spans="2:18" ht="15.75" thickBot="1">
      <c r="B6" s="385">
        <v>12101</v>
      </c>
      <c r="C6" s="805" t="s">
        <v>486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40696000</v>
      </c>
      <c r="H7" s="124">
        <f>SUM(H8)</f>
        <v>44296000</v>
      </c>
      <c r="I7" s="124">
        <f>SUM(I8)</f>
        <v>500000</v>
      </c>
      <c r="J7" s="124">
        <f>SUM(J8)</f>
        <v>500000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41196000</v>
      </c>
      <c r="R7" s="125">
        <f>SUM(R8)</f>
        <v>44796000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40696000</v>
      </c>
      <c r="H8" s="4">
        <v>44296000</v>
      </c>
      <c r="I8" s="4">
        <v>500000</v>
      </c>
      <c r="J8" s="4">
        <v>500000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41196000</v>
      </c>
      <c r="R8" s="109">
        <v>44796000</v>
      </c>
    </row>
    <row r="9" spans="2:18">
      <c r="B9" s="802"/>
      <c r="C9" s="150">
        <v>2</v>
      </c>
      <c r="D9" s="33"/>
      <c r="E9" s="36"/>
      <c r="F9" s="33" t="s">
        <v>1178</v>
      </c>
      <c r="G9" s="34">
        <f>SUM(G10:G14)</f>
        <v>329797000</v>
      </c>
      <c r="H9" s="34">
        <f>SUM(H10:H14)</f>
        <v>329797000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f>SUM(O10:O14)</f>
        <v>20200000</v>
      </c>
      <c r="P9" s="34">
        <f>SUM(P10:P14)</f>
        <v>82800000</v>
      </c>
      <c r="Q9" s="34">
        <f>SUM(Q10:Q14)</f>
        <v>349997000</v>
      </c>
      <c r="R9" s="128">
        <f>SUM(R10:R14)</f>
        <v>412597000</v>
      </c>
    </row>
    <row r="10" spans="2:18" ht="30">
      <c r="B10" s="802"/>
      <c r="C10" s="166"/>
      <c r="D10" s="2">
        <v>21</v>
      </c>
      <c r="E10" s="1"/>
      <c r="F10" s="14" t="s">
        <v>1179</v>
      </c>
      <c r="G10" s="4">
        <v>49850000</v>
      </c>
      <c r="H10" s="4">
        <v>53850000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3200000</v>
      </c>
      <c r="P10" s="4">
        <v>65800000</v>
      </c>
      <c r="Q10" s="4">
        <v>53050000</v>
      </c>
      <c r="R10" s="109">
        <v>119650000</v>
      </c>
    </row>
    <row r="11" spans="2:18" ht="31.5" customHeight="1">
      <c r="B11" s="802"/>
      <c r="C11" s="166"/>
      <c r="D11" s="2">
        <v>22</v>
      </c>
      <c r="E11" s="1"/>
      <c r="F11" s="14" t="s">
        <v>1180</v>
      </c>
      <c r="G11" s="4">
        <v>71897000</v>
      </c>
      <c r="H11" s="4">
        <v>71897000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71897000</v>
      </c>
      <c r="R11" s="109">
        <v>71897000</v>
      </c>
    </row>
    <row r="12" spans="2:18" ht="30">
      <c r="B12" s="802"/>
      <c r="C12" s="166"/>
      <c r="D12" s="2" t="s">
        <v>711</v>
      </c>
      <c r="E12" s="1"/>
      <c r="F12" s="14" t="s">
        <v>743</v>
      </c>
      <c r="G12" s="4">
        <v>55500000</v>
      </c>
      <c r="H12" s="4">
        <v>55500000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17000000</v>
      </c>
      <c r="P12" s="4">
        <v>17000000</v>
      </c>
      <c r="Q12" s="4">
        <v>72500000</v>
      </c>
      <c r="R12" s="109">
        <v>72500000</v>
      </c>
    </row>
    <row r="13" spans="2:18">
      <c r="B13" s="802"/>
      <c r="C13" s="166"/>
      <c r="D13" s="2" t="s">
        <v>713</v>
      </c>
      <c r="E13" s="1"/>
      <c r="F13" s="1" t="s">
        <v>745</v>
      </c>
      <c r="G13" s="4">
        <v>38150000</v>
      </c>
      <c r="H13" s="4">
        <v>34150000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38150000</v>
      </c>
      <c r="R13" s="109">
        <v>34150000</v>
      </c>
    </row>
    <row r="14" spans="2:18" ht="33.75" customHeight="1">
      <c r="B14" s="802"/>
      <c r="C14" s="166"/>
      <c r="D14" s="2" t="s">
        <v>1181</v>
      </c>
      <c r="E14" s="1"/>
      <c r="F14" s="14" t="s">
        <v>747</v>
      </c>
      <c r="G14" s="4">
        <v>114400000</v>
      </c>
      <c r="H14" s="4">
        <v>114400000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114400000</v>
      </c>
      <c r="R14" s="109">
        <v>114400000</v>
      </c>
    </row>
    <row r="15" spans="2:18">
      <c r="B15" s="802"/>
      <c r="C15" s="150">
        <v>3</v>
      </c>
      <c r="D15" s="33"/>
      <c r="E15" s="36"/>
      <c r="F15" s="33" t="s">
        <v>1182</v>
      </c>
      <c r="G15" s="34">
        <f>SUM(G16)</f>
        <v>7532000</v>
      </c>
      <c r="H15" s="34">
        <f>SUM(H16)</f>
        <v>7532000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f>SUM(Q16)</f>
        <v>7532000</v>
      </c>
      <c r="R15" s="128">
        <f>SUM(R16)</f>
        <v>7532000</v>
      </c>
    </row>
    <row r="16" spans="2:18">
      <c r="B16" s="802"/>
      <c r="C16" s="166"/>
      <c r="D16" s="2">
        <v>30</v>
      </c>
      <c r="E16" s="1"/>
      <c r="F16" s="1" t="s">
        <v>1182</v>
      </c>
      <c r="G16" s="4">
        <v>7532000</v>
      </c>
      <c r="H16" s="4">
        <v>7532000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7532000</v>
      </c>
      <c r="R16" s="109">
        <v>7532000</v>
      </c>
    </row>
    <row r="17" spans="2:18">
      <c r="B17" s="802"/>
      <c r="C17" s="150">
        <v>4</v>
      </c>
      <c r="D17" s="33"/>
      <c r="E17" s="33"/>
      <c r="F17" s="33" t="s">
        <v>1183</v>
      </c>
      <c r="G17" s="34">
        <f>SUM(G18)</f>
        <v>9794000</v>
      </c>
      <c r="H17" s="34">
        <f>SUM(H18)</f>
        <v>9794000</v>
      </c>
      <c r="I17" s="34">
        <v>0</v>
      </c>
      <c r="J17" s="34">
        <v>0</v>
      </c>
      <c r="K17" s="34">
        <f>SUM(K18)</f>
        <v>10000000</v>
      </c>
      <c r="L17" s="34">
        <f>SUM(L18)</f>
        <v>10000000</v>
      </c>
      <c r="M17" s="34">
        <v>0</v>
      </c>
      <c r="N17" s="34">
        <v>0</v>
      </c>
      <c r="O17" s="34">
        <v>0</v>
      </c>
      <c r="P17" s="34">
        <v>0</v>
      </c>
      <c r="Q17" s="34">
        <f>SUM(Q18)</f>
        <v>19794000</v>
      </c>
      <c r="R17" s="128">
        <f>SUM(R18)</f>
        <v>19794000</v>
      </c>
    </row>
    <row r="18" spans="2:18">
      <c r="B18" s="802"/>
      <c r="C18" s="166"/>
      <c r="D18" s="2">
        <v>40</v>
      </c>
      <c r="E18" s="1"/>
      <c r="F18" s="1" t="s">
        <v>1183</v>
      </c>
      <c r="G18" s="4">
        <v>9794000</v>
      </c>
      <c r="H18" s="4">
        <v>9794000</v>
      </c>
      <c r="I18" s="4">
        <v>0</v>
      </c>
      <c r="J18" s="4">
        <v>0</v>
      </c>
      <c r="K18" s="4">
        <v>10000000</v>
      </c>
      <c r="L18" s="4">
        <v>10000000</v>
      </c>
      <c r="M18" s="4">
        <v>0</v>
      </c>
      <c r="N18" s="4">
        <v>0</v>
      </c>
      <c r="O18" s="4">
        <v>0</v>
      </c>
      <c r="P18" s="4">
        <v>0</v>
      </c>
      <c r="Q18" s="4">
        <v>19794000</v>
      </c>
      <c r="R18" s="109">
        <v>19794000</v>
      </c>
    </row>
    <row r="19" spans="2:18">
      <c r="B19" s="802"/>
      <c r="C19" s="150">
        <v>6</v>
      </c>
      <c r="D19" s="33"/>
      <c r="E19" s="67"/>
      <c r="F19" s="33" t="s">
        <v>1184</v>
      </c>
      <c r="G19" s="34">
        <f>SUM(G20)</f>
        <v>24865000</v>
      </c>
      <c r="H19" s="34">
        <f>SUM(H20)</f>
        <v>38865000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f>SUM(Q20)</f>
        <v>24865000</v>
      </c>
      <c r="R19" s="128">
        <f>SUM(R20)</f>
        <v>38865000</v>
      </c>
    </row>
    <row r="20" spans="2:18">
      <c r="B20" s="802"/>
      <c r="C20" s="166"/>
      <c r="D20" s="2">
        <v>60</v>
      </c>
      <c r="E20" s="1"/>
      <c r="F20" s="1" t="s">
        <v>1184</v>
      </c>
      <c r="G20" s="4">
        <v>24865000</v>
      </c>
      <c r="H20" s="4">
        <v>38865000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24865000</v>
      </c>
      <c r="R20" s="109">
        <v>38865000</v>
      </c>
    </row>
    <row r="21" spans="2:18" ht="30">
      <c r="B21" s="802"/>
      <c r="C21" s="150" t="s">
        <v>682</v>
      </c>
      <c r="D21" s="33"/>
      <c r="E21" s="36"/>
      <c r="F21" s="36" t="s">
        <v>694</v>
      </c>
      <c r="G21" s="34">
        <f>SUM(G22)</f>
        <v>62245000</v>
      </c>
      <c r="H21" s="34">
        <f>SUM(H22)</f>
        <v>62245000</v>
      </c>
      <c r="I21" s="34">
        <f>SUM(I22)</f>
        <v>122300000</v>
      </c>
      <c r="J21" s="34">
        <f>SUM(J22)</f>
        <v>122300000</v>
      </c>
      <c r="K21" s="34">
        <v>0</v>
      </c>
      <c r="L21" s="34">
        <v>0</v>
      </c>
      <c r="M21" s="34">
        <v>0</v>
      </c>
      <c r="N21" s="34">
        <v>0</v>
      </c>
      <c r="O21" s="34">
        <f>SUM(O22)</f>
        <v>29800000</v>
      </c>
      <c r="P21" s="34">
        <f>SUM(P22)</f>
        <v>29800000</v>
      </c>
      <c r="Q21" s="34">
        <f>SUM(Q22)</f>
        <v>214345000</v>
      </c>
      <c r="R21" s="128">
        <f>SUM(R22)</f>
        <v>214345000</v>
      </c>
    </row>
    <row r="22" spans="2:18" ht="30.75" thickBot="1">
      <c r="B22" s="802"/>
      <c r="C22" s="167"/>
      <c r="D22" s="106" t="s">
        <v>683</v>
      </c>
      <c r="E22" s="104"/>
      <c r="F22" s="231" t="s">
        <v>694</v>
      </c>
      <c r="G22" s="110">
        <v>62245000</v>
      </c>
      <c r="H22" s="110">
        <v>62245000</v>
      </c>
      <c r="I22" s="110">
        <v>122300000</v>
      </c>
      <c r="J22" s="110">
        <v>122300000</v>
      </c>
      <c r="K22" s="110">
        <v>0</v>
      </c>
      <c r="L22" s="110">
        <v>0</v>
      </c>
      <c r="M22" s="110">
        <v>0</v>
      </c>
      <c r="N22" s="110">
        <v>0</v>
      </c>
      <c r="O22" s="110">
        <v>29800000</v>
      </c>
      <c r="P22" s="110">
        <v>29800000</v>
      </c>
      <c r="Q22" s="110">
        <v>214345000</v>
      </c>
      <c r="R22" s="111">
        <v>214345000</v>
      </c>
    </row>
    <row r="23" spans="2:18">
      <c r="B23" s="802"/>
      <c r="C23" s="255"/>
      <c r="D23" s="255">
        <v>40</v>
      </c>
      <c r="E23" s="232"/>
      <c r="F23" s="232" t="s">
        <v>391</v>
      </c>
      <c r="G23" s="234">
        <f>SUM(G24:G25)</f>
        <v>98000000</v>
      </c>
      <c r="H23" s="234">
        <f>SUM(H24:H25)</f>
        <v>101600000</v>
      </c>
      <c r="I23" s="234">
        <v>0</v>
      </c>
      <c r="J23" s="234">
        <v>0</v>
      </c>
      <c r="K23" s="234">
        <v>0</v>
      </c>
      <c r="L23" s="234">
        <v>0</v>
      </c>
      <c r="M23" s="234">
        <v>0</v>
      </c>
      <c r="N23" s="234">
        <v>0</v>
      </c>
      <c r="O23" s="234">
        <v>0</v>
      </c>
      <c r="P23" s="234">
        <v>0</v>
      </c>
      <c r="Q23" s="234">
        <f>SUM(Q24:Q25)</f>
        <v>98000000</v>
      </c>
      <c r="R23" s="235">
        <f>SUM(R24:R25)</f>
        <v>101600000</v>
      </c>
    </row>
    <row r="24" spans="2:18">
      <c r="B24" s="802"/>
      <c r="C24" s="166"/>
      <c r="D24" s="166"/>
      <c r="E24" s="2">
        <v>401</v>
      </c>
      <c r="F24" s="1" t="s">
        <v>399</v>
      </c>
      <c r="G24" s="4">
        <v>71500000</v>
      </c>
      <c r="H24" s="4">
        <v>73950000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71500000</v>
      </c>
      <c r="R24" s="109">
        <v>73950000</v>
      </c>
    </row>
    <row r="25" spans="2:18">
      <c r="B25" s="802"/>
      <c r="C25" s="166"/>
      <c r="D25" s="166"/>
      <c r="E25" s="2">
        <v>402</v>
      </c>
      <c r="F25" s="1" t="s">
        <v>361</v>
      </c>
      <c r="G25" s="4">
        <v>26500000</v>
      </c>
      <c r="H25" s="4">
        <v>27650000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26500000</v>
      </c>
      <c r="R25" s="109">
        <v>27650000</v>
      </c>
    </row>
    <row r="26" spans="2:18">
      <c r="B26" s="802"/>
      <c r="C26" s="162"/>
      <c r="D26" s="162">
        <v>42</v>
      </c>
      <c r="E26" s="99"/>
      <c r="F26" s="99" t="s">
        <v>394</v>
      </c>
      <c r="G26" s="103">
        <f t="shared" ref="G26:L26" si="0">SUM(G27:G33)</f>
        <v>69282000</v>
      </c>
      <c r="H26" s="103">
        <f t="shared" si="0"/>
        <v>77898000</v>
      </c>
      <c r="I26" s="103">
        <f t="shared" si="0"/>
        <v>23100000</v>
      </c>
      <c r="J26" s="103">
        <f t="shared" si="0"/>
        <v>21906000</v>
      </c>
      <c r="K26" s="103">
        <f t="shared" si="0"/>
        <v>7100000</v>
      </c>
      <c r="L26" s="103">
        <f t="shared" si="0"/>
        <v>7100000</v>
      </c>
      <c r="M26" s="103">
        <v>0</v>
      </c>
      <c r="N26" s="103">
        <v>0</v>
      </c>
      <c r="O26" s="103">
        <f>SUM(O27:O33)</f>
        <v>24900000</v>
      </c>
      <c r="P26" s="103">
        <f>SUM(P27:P33)</f>
        <v>24900000</v>
      </c>
      <c r="Q26" s="103">
        <f>SUM(Q27:Q33)</f>
        <v>124382000</v>
      </c>
      <c r="R26" s="108">
        <f>SUM(R27:R33)</f>
        <v>131804000</v>
      </c>
    </row>
    <row r="27" spans="2:18">
      <c r="B27" s="802"/>
      <c r="C27" s="166"/>
      <c r="D27" s="166"/>
      <c r="E27" s="2">
        <v>420</v>
      </c>
      <c r="F27" s="1" t="s">
        <v>400</v>
      </c>
      <c r="G27" s="4">
        <v>515000</v>
      </c>
      <c r="H27" s="4">
        <v>515000</v>
      </c>
      <c r="I27" s="4">
        <v>1000000</v>
      </c>
      <c r="J27" s="4">
        <v>1000000</v>
      </c>
      <c r="K27" s="4">
        <v>500000</v>
      </c>
      <c r="L27" s="4">
        <v>500000</v>
      </c>
      <c r="M27" s="4">
        <v>0</v>
      </c>
      <c r="N27" s="4">
        <v>0</v>
      </c>
      <c r="O27" s="4">
        <v>2000000</v>
      </c>
      <c r="P27" s="4">
        <v>2000000</v>
      </c>
      <c r="Q27" s="4">
        <v>4015000</v>
      </c>
      <c r="R27" s="109">
        <v>4015000</v>
      </c>
    </row>
    <row r="28" spans="2:18" ht="30">
      <c r="B28" s="802"/>
      <c r="C28" s="166"/>
      <c r="D28" s="166"/>
      <c r="E28" s="2">
        <v>421</v>
      </c>
      <c r="F28" s="14" t="s">
        <v>401</v>
      </c>
      <c r="G28" s="4">
        <v>46838000</v>
      </c>
      <c r="H28" s="4">
        <v>41805000</v>
      </c>
      <c r="I28" s="4">
        <v>1000000</v>
      </c>
      <c r="J28" s="4">
        <v>1000000</v>
      </c>
      <c r="K28" s="4">
        <v>3000000</v>
      </c>
      <c r="L28" s="4">
        <v>3000000</v>
      </c>
      <c r="M28" s="4">
        <v>0</v>
      </c>
      <c r="N28" s="4">
        <v>0</v>
      </c>
      <c r="O28" s="4">
        <v>600000</v>
      </c>
      <c r="P28" s="4">
        <v>600000</v>
      </c>
      <c r="Q28" s="4">
        <v>51438000</v>
      </c>
      <c r="R28" s="109">
        <v>46405000</v>
      </c>
    </row>
    <row r="29" spans="2:18">
      <c r="B29" s="802"/>
      <c r="C29" s="166"/>
      <c r="D29" s="166"/>
      <c r="E29" s="2">
        <v>423</v>
      </c>
      <c r="F29" s="1" t="s">
        <v>402</v>
      </c>
      <c r="G29" s="4">
        <v>535000</v>
      </c>
      <c r="H29" s="4">
        <v>535000</v>
      </c>
      <c r="I29" s="4">
        <v>100000</v>
      </c>
      <c r="J29" s="4">
        <v>100000</v>
      </c>
      <c r="K29" s="4">
        <v>800000</v>
      </c>
      <c r="L29" s="4">
        <v>800000</v>
      </c>
      <c r="M29" s="4">
        <v>0</v>
      </c>
      <c r="N29" s="4">
        <v>0</v>
      </c>
      <c r="O29" s="4">
        <v>1000000</v>
      </c>
      <c r="P29" s="4">
        <v>1000000</v>
      </c>
      <c r="Q29" s="4">
        <v>2435000</v>
      </c>
      <c r="R29" s="109">
        <v>2435000</v>
      </c>
    </row>
    <row r="30" spans="2:18">
      <c r="B30" s="802"/>
      <c r="C30" s="166"/>
      <c r="D30" s="166"/>
      <c r="E30" s="2">
        <v>424</v>
      </c>
      <c r="F30" s="1" t="s">
        <v>403</v>
      </c>
      <c r="G30" s="4">
        <v>800000</v>
      </c>
      <c r="H30" s="4">
        <v>800000</v>
      </c>
      <c r="I30" s="4">
        <v>100000</v>
      </c>
      <c r="J30" s="4">
        <v>100000</v>
      </c>
      <c r="K30" s="4">
        <v>800000</v>
      </c>
      <c r="L30" s="4">
        <v>800000</v>
      </c>
      <c r="M30" s="4">
        <v>0</v>
      </c>
      <c r="N30" s="4">
        <v>0</v>
      </c>
      <c r="O30" s="4">
        <v>500000</v>
      </c>
      <c r="P30" s="4">
        <v>500000</v>
      </c>
      <c r="Q30" s="4">
        <v>2200000</v>
      </c>
      <c r="R30" s="109">
        <v>2200000</v>
      </c>
    </row>
    <row r="31" spans="2:18">
      <c r="B31" s="802"/>
      <c r="C31" s="166"/>
      <c r="D31" s="166"/>
      <c r="E31" s="2">
        <v>425</v>
      </c>
      <c r="F31" s="1" t="s">
        <v>404</v>
      </c>
      <c r="G31" s="4">
        <v>17934000</v>
      </c>
      <c r="H31" s="4">
        <v>31583000</v>
      </c>
      <c r="I31" s="4">
        <v>20500000</v>
      </c>
      <c r="J31" s="4">
        <v>19306000</v>
      </c>
      <c r="K31" s="4">
        <v>1500000</v>
      </c>
      <c r="L31" s="4">
        <v>1500000</v>
      </c>
      <c r="M31" s="4">
        <v>0</v>
      </c>
      <c r="N31" s="4">
        <v>0</v>
      </c>
      <c r="O31" s="4">
        <v>13800000</v>
      </c>
      <c r="P31" s="4">
        <v>13800000</v>
      </c>
      <c r="Q31" s="4">
        <v>53734000</v>
      </c>
      <c r="R31" s="109">
        <v>66189000</v>
      </c>
    </row>
    <row r="32" spans="2:18">
      <c r="B32" s="802"/>
      <c r="C32" s="166"/>
      <c r="D32" s="166"/>
      <c r="E32" s="2">
        <v>426</v>
      </c>
      <c r="F32" s="1" t="s">
        <v>405</v>
      </c>
      <c r="G32" s="4">
        <v>860000</v>
      </c>
      <c r="H32" s="4">
        <v>860000</v>
      </c>
      <c r="I32" s="4">
        <v>400000</v>
      </c>
      <c r="J32" s="4">
        <v>400000</v>
      </c>
      <c r="K32" s="4">
        <v>500000</v>
      </c>
      <c r="L32" s="4">
        <v>500000</v>
      </c>
      <c r="M32" s="4">
        <v>0</v>
      </c>
      <c r="N32" s="4">
        <v>0</v>
      </c>
      <c r="O32" s="4">
        <v>7000000</v>
      </c>
      <c r="P32" s="4">
        <v>7000000</v>
      </c>
      <c r="Q32" s="4">
        <v>8760000</v>
      </c>
      <c r="R32" s="109">
        <v>8760000</v>
      </c>
    </row>
    <row r="33" spans="2:18">
      <c r="B33" s="802"/>
      <c r="C33" s="166"/>
      <c r="D33" s="166"/>
      <c r="E33" s="2">
        <v>427</v>
      </c>
      <c r="F33" s="1" t="s">
        <v>406</v>
      </c>
      <c r="G33" s="4">
        <v>1800000</v>
      </c>
      <c r="H33" s="4">
        <v>1800000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1800000</v>
      </c>
      <c r="R33" s="109">
        <v>1800000</v>
      </c>
    </row>
    <row r="34" spans="2:18">
      <c r="B34" s="802"/>
      <c r="C34" s="162"/>
      <c r="D34" s="162">
        <v>46</v>
      </c>
      <c r="E34" s="99"/>
      <c r="F34" s="99" t="s">
        <v>396</v>
      </c>
      <c r="G34" s="103">
        <f>SUM(G35:G37)</f>
        <v>1000000</v>
      </c>
      <c r="H34" s="103">
        <f>SUM(H35:H37)</f>
        <v>2384000</v>
      </c>
      <c r="I34" s="103">
        <f>SUM(I35:I37)</f>
        <v>20000000</v>
      </c>
      <c r="J34" s="103">
        <f>SUM(J35:J37)</f>
        <v>21194000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SUM(Q35:Q37)</f>
        <v>21000000</v>
      </c>
      <c r="R34" s="108">
        <f>SUM(R35:R37)</f>
        <v>23578000</v>
      </c>
    </row>
    <row r="35" spans="2:18" ht="30">
      <c r="B35" s="802"/>
      <c r="C35" s="166"/>
      <c r="D35" s="166"/>
      <c r="E35" s="2">
        <v>463</v>
      </c>
      <c r="F35" s="14" t="s">
        <v>415</v>
      </c>
      <c r="G35" s="4">
        <v>0</v>
      </c>
      <c r="H35" s="4">
        <v>0</v>
      </c>
      <c r="I35" s="4">
        <v>20000000</v>
      </c>
      <c r="J35" s="4">
        <v>20000000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20000000</v>
      </c>
      <c r="R35" s="109">
        <v>20000000</v>
      </c>
    </row>
    <row r="36" spans="2:18">
      <c r="B36" s="802"/>
      <c r="C36" s="166"/>
      <c r="D36" s="166"/>
      <c r="E36" s="2">
        <v>464</v>
      </c>
      <c r="F36" s="1" t="s">
        <v>423</v>
      </c>
      <c r="G36" s="4">
        <v>1000000</v>
      </c>
      <c r="H36" s="4">
        <v>1000000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1000000</v>
      </c>
      <c r="R36" s="109">
        <v>1000000</v>
      </c>
    </row>
    <row r="37" spans="2:18">
      <c r="B37" s="802"/>
      <c r="C37" s="166"/>
      <c r="D37" s="166"/>
      <c r="E37" s="2">
        <v>465</v>
      </c>
      <c r="F37" s="1" t="s">
        <v>424</v>
      </c>
      <c r="G37" s="4">
        <v>0</v>
      </c>
      <c r="H37" s="4">
        <v>1384000</v>
      </c>
      <c r="I37" s="4">
        <v>0</v>
      </c>
      <c r="J37" s="4">
        <v>1194000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109">
        <v>2578000</v>
      </c>
    </row>
    <row r="38" spans="2:18">
      <c r="B38" s="802"/>
      <c r="C38" s="162"/>
      <c r="D38" s="162">
        <v>48</v>
      </c>
      <c r="E38" s="99"/>
      <c r="F38" s="99" t="s">
        <v>430</v>
      </c>
      <c r="G38" s="103">
        <f t="shared" ref="G38:L38" si="1">SUM(G39:G44)</f>
        <v>306647000</v>
      </c>
      <c r="H38" s="103">
        <f t="shared" si="1"/>
        <v>310647000</v>
      </c>
      <c r="I38" s="103">
        <f t="shared" si="1"/>
        <v>79700000</v>
      </c>
      <c r="J38" s="103">
        <f t="shared" si="1"/>
        <v>79700000</v>
      </c>
      <c r="K38" s="103">
        <f t="shared" si="1"/>
        <v>2900000</v>
      </c>
      <c r="L38" s="103">
        <f t="shared" si="1"/>
        <v>2900000</v>
      </c>
      <c r="M38" s="103">
        <v>0</v>
      </c>
      <c r="N38" s="103">
        <v>0</v>
      </c>
      <c r="O38" s="103">
        <f>SUM(O39:O44)</f>
        <v>25100000</v>
      </c>
      <c r="P38" s="103">
        <f>SUM(P39:P44)</f>
        <v>87700000</v>
      </c>
      <c r="Q38" s="103">
        <f>SUM(Q39:Q44)</f>
        <v>414347000</v>
      </c>
      <c r="R38" s="108">
        <f>SUM(R39:R44)</f>
        <v>480947000</v>
      </c>
    </row>
    <row r="39" spans="2:18">
      <c r="B39" s="802"/>
      <c r="C39" s="166"/>
      <c r="D39" s="166"/>
      <c r="E39" s="2">
        <v>480</v>
      </c>
      <c r="F39" s="1" t="s">
        <v>431</v>
      </c>
      <c r="G39" s="4">
        <v>9100000</v>
      </c>
      <c r="H39" s="4">
        <v>9100000</v>
      </c>
      <c r="I39" s="4">
        <v>300000</v>
      </c>
      <c r="J39" s="4">
        <v>300000</v>
      </c>
      <c r="K39" s="4">
        <v>2600000</v>
      </c>
      <c r="L39" s="4">
        <v>2600000</v>
      </c>
      <c r="M39" s="4">
        <v>0</v>
      </c>
      <c r="N39" s="4">
        <v>0</v>
      </c>
      <c r="O39" s="4">
        <v>5000000</v>
      </c>
      <c r="P39" s="4">
        <v>5000000</v>
      </c>
      <c r="Q39" s="4">
        <v>17000000</v>
      </c>
      <c r="R39" s="109">
        <v>17000000</v>
      </c>
    </row>
    <row r="40" spans="2:18">
      <c r="B40" s="802"/>
      <c r="C40" s="166"/>
      <c r="D40" s="166"/>
      <c r="E40" s="2">
        <v>482</v>
      </c>
      <c r="F40" s="1" t="s">
        <v>433</v>
      </c>
      <c r="G40" s="4">
        <v>265797000</v>
      </c>
      <c r="H40" s="4">
        <v>269797000</v>
      </c>
      <c r="I40" s="4">
        <v>60000000</v>
      </c>
      <c r="J40" s="4">
        <v>60000000</v>
      </c>
      <c r="K40" s="4">
        <v>0</v>
      </c>
      <c r="L40" s="4">
        <v>0</v>
      </c>
      <c r="M40" s="4">
        <v>0</v>
      </c>
      <c r="N40" s="4">
        <v>0</v>
      </c>
      <c r="O40" s="4">
        <v>19400000</v>
      </c>
      <c r="P40" s="4">
        <v>82000000</v>
      </c>
      <c r="Q40" s="4">
        <v>345197000</v>
      </c>
      <c r="R40" s="109">
        <v>411797000</v>
      </c>
    </row>
    <row r="41" spans="2:18">
      <c r="B41" s="802"/>
      <c r="C41" s="166"/>
      <c r="D41" s="166"/>
      <c r="E41" s="2">
        <v>483</v>
      </c>
      <c r="F41" s="1" t="s">
        <v>434</v>
      </c>
      <c r="G41" s="4">
        <v>0</v>
      </c>
      <c r="H41" s="4">
        <v>0</v>
      </c>
      <c r="I41" s="4">
        <v>200000</v>
      </c>
      <c r="J41" s="4">
        <v>200000</v>
      </c>
      <c r="K41" s="4">
        <v>300000</v>
      </c>
      <c r="L41" s="4">
        <v>300000</v>
      </c>
      <c r="M41" s="4">
        <v>0</v>
      </c>
      <c r="N41" s="4">
        <v>0</v>
      </c>
      <c r="O41" s="4">
        <v>300000</v>
      </c>
      <c r="P41" s="4">
        <v>300000</v>
      </c>
      <c r="Q41" s="4">
        <v>800000</v>
      </c>
      <c r="R41" s="109">
        <v>800000</v>
      </c>
    </row>
    <row r="42" spans="2:18">
      <c r="B42" s="802"/>
      <c r="C42" s="166"/>
      <c r="D42" s="166"/>
      <c r="E42" s="2">
        <v>485</v>
      </c>
      <c r="F42" s="1" t="s">
        <v>436</v>
      </c>
      <c r="G42" s="4">
        <v>0</v>
      </c>
      <c r="H42" s="4">
        <v>0</v>
      </c>
      <c r="I42" s="4">
        <v>19200000</v>
      </c>
      <c r="J42" s="4">
        <v>19200000</v>
      </c>
      <c r="K42" s="4">
        <v>0</v>
      </c>
      <c r="L42" s="4">
        <v>0</v>
      </c>
      <c r="M42" s="4">
        <v>0</v>
      </c>
      <c r="N42" s="4">
        <v>0</v>
      </c>
      <c r="O42" s="4">
        <v>400000</v>
      </c>
      <c r="P42" s="4">
        <v>400000</v>
      </c>
      <c r="Q42" s="4">
        <v>19600000</v>
      </c>
      <c r="R42" s="109">
        <v>19600000</v>
      </c>
    </row>
    <row r="43" spans="2:18">
      <c r="B43" s="802"/>
      <c r="C43" s="166"/>
      <c r="D43" s="166"/>
      <c r="E43" s="2">
        <v>486</v>
      </c>
      <c r="F43" s="1" t="s">
        <v>437</v>
      </c>
      <c r="G43" s="4">
        <v>900000</v>
      </c>
      <c r="H43" s="4">
        <v>900000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900000</v>
      </c>
      <c r="R43" s="109">
        <v>900000</v>
      </c>
    </row>
    <row r="44" spans="2:18" ht="15.75" thickBot="1">
      <c r="B44" s="802"/>
      <c r="C44" s="167"/>
      <c r="D44" s="167"/>
      <c r="E44" s="106">
        <v>488</v>
      </c>
      <c r="F44" s="104" t="s">
        <v>438</v>
      </c>
      <c r="G44" s="110">
        <v>30850000</v>
      </c>
      <c r="H44" s="110">
        <v>30850000</v>
      </c>
      <c r="I44" s="110">
        <v>0</v>
      </c>
      <c r="J44" s="110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  <c r="P44" s="110">
        <v>0</v>
      </c>
      <c r="Q44" s="110">
        <v>30850000</v>
      </c>
      <c r="R44" s="111">
        <v>30850000</v>
      </c>
    </row>
    <row r="45" spans="2:18">
      <c r="B45" s="802"/>
      <c r="C45" s="169">
        <v>1</v>
      </c>
      <c r="D45" s="169"/>
      <c r="E45" s="170"/>
      <c r="F45" s="170" t="s">
        <v>820</v>
      </c>
      <c r="G45" s="172">
        <f>SUM(G46)</f>
        <v>40696000</v>
      </c>
      <c r="H45" s="172">
        <f>SUM(H46)</f>
        <v>44296000</v>
      </c>
      <c r="I45" s="172">
        <f>SUM(I46)</f>
        <v>500000</v>
      </c>
      <c r="J45" s="172">
        <f>SUM(J46)</f>
        <v>500000</v>
      </c>
      <c r="K45" s="172">
        <v>0</v>
      </c>
      <c r="L45" s="172">
        <v>0</v>
      </c>
      <c r="M45" s="172">
        <v>0</v>
      </c>
      <c r="N45" s="172">
        <v>0</v>
      </c>
      <c r="O45" s="172">
        <v>0</v>
      </c>
      <c r="P45" s="172">
        <v>0</v>
      </c>
      <c r="Q45" s="172">
        <f>SUM(Q46)</f>
        <v>41196000</v>
      </c>
      <c r="R45" s="172">
        <f>SUM(R46)</f>
        <v>44796000</v>
      </c>
    </row>
    <row r="46" spans="2:18">
      <c r="B46" s="802"/>
      <c r="C46" s="150"/>
      <c r="D46" s="150">
        <v>10</v>
      </c>
      <c r="E46" s="33"/>
      <c r="F46" s="33" t="s">
        <v>820</v>
      </c>
      <c r="G46" s="34">
        <f>SUM(G47+G50+G57+G60)</f>
        <v>40696000</v>
      </c>
      <c r="H46" s="34">
        <f>SUM(H47+H50+H57+H60)</f>
        <v>44296000</v>
      </c>
      <c r="I46" s="34">
        <f>SUM(I47+I50+I57+I60)</f>
        <v>500000</v>
      </c>
      <c r="J46" s="34">
        <f>SUM(J47+J50+J57+J60)</f>
        <v>500000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f>SUM(Q47+Q50+Q57+Q60)</f>
        <v>41196000</v>
      </c>
      <c r="R46" s="34">
        <f>SUM(R47+R50+R57+R60)</f>
        <v>44796000</v>
      </c>
    </row>
    <row r="47" spans="2:18">
      <c r="B47" s="802"/>
      <c r="C47" s="162"/>
      <c r="D47" s="162">
        <v>40</v>
      </c>
      <c r="E47" s="99"/>
      <c r="F47" s="99" t="s">
        <v>391</v>
      </c>
      <c r="G47" s="103">
        <f>SUM(G48:G49)</f>
        <v>27000000</v>
      </c>
      <c r="H47" s="103">
        <f>SUM(H48:H49)</f>
        <v>30600000</v>
      </c>
      <c r="I47" s="103">
        <v>0</v>
      </c>
      <c r="J47" s="103">
        <v>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SUM(Q48:Q49)</f>
        <v>27000000</v>
      </c>
      <c r="R47" s="103">
        <f>SUM(R48:R49)</f>
        <v>30600000</v>
      </c>
    </row>
    <row r="48" spans="2:18">
      <c r="B48" s="802"/>
      <c r="C48" s="166"/>
      <c r="D48" s="166"/>
      <c r="E48" s="2">
        <v>401</v>
      </c>
      <c r="F48" s="1" t="s">
        <v>399</v>
      </c>
      <c r="G48" s="4">
        <v>20000000</v>
      </c>
      <c r="H48" s="4">
        <v>22450000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20000000</v>
      </c>
      <c r="R48" s="4">
        <v>22450000</v>
      </c>
    </row>
    <row r="49" spans="2:18" ht="30">
      <c r="B49" s="802"/>
      <c r="C49" s="166"/>
      <c r="D49" s="166"/>
      <c r="E49" s="2">
        <v>402</v>
      </c>
      <c r="F49" s="14" t="s">
        <v>361</v>
      </c>
      <c r="G49" s="4">
        <v>7000000</v>
      </c>
      <c r="H49" s="4">
        <v>8150000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7000000</v>
      </c>
      <c r="R49" s="4">
        <v>8150000</v>
      </c>
    </row>
    <row r="50" spans="2:18">
      <c r="B50" s="802"/>
      <c r="C50" s="162"/>
      <c r="D50" s="162">
        <v>42</v>
      </c>
      <c r="E50" s="99"/>
      <c r="F50" s="99" t="s">
        <v>394</v>
      </c>
      <c r="G50" s="103">
        <f>SUM(G51:G56)</f>
        <v>12596000</v>
      </c>
      <c r="H50" s="103">
        <f>SUM(H51:H56)</f>
        <v>11212000</v>
      </c>
      <c r="I50" s="103">
        <f>SUM(I51:I56)</f>
        <v>500000</v>
      </c>
      <c r="J50" s="103">
        <f>SUM(J51:J56)</f>
        <v>500000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f>SUM(Q51:Q56)</f>
        <v>13096000</v>
      </c>
      <c r="R50" s="103">
        <f>SUM(R51:R56)</f>
        <v>11712000</v>
      </c>
    </row>
    <row r="51" spans="2:18">
      <c r="B51" s="802"/>
      <c r="C51" s="166"/>
      <c r="D51" s="166"/>
      <c r="E51" s="2">
        <v>420</v>
      </c>
      <c r="F51" s="1" t="s">
        <v>400</v>
      </c>
      <c r="G51" s="4">
        <v>300000</v>
      </c>
      <c r="H51" s="4">
        <v>300000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300000</v>
      </c>
      <c r="R51" s="4">
        <v>300000</v>
      </c>
    </row>
    <row r="52" spans="2:18" ht="30">
      <c r="B52" s="802"/>
      <c r="C52" s="166"/>
      <c r="D52" s="166"/>
      <c r="E52" s="2">
        <v>421</v>
      </c>
      <c r="F52" s="14" t="s">
        <v>401</v>
      </c>
      <c r="G52" s="4">
        <v>10635000</v>
      </c>
      <c r="H52" s="4">
        <v>9602000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10635000</v>
      </c>
      <c r="R52" s="4">
        <v>9602000</v>
      </c>
    </row>
    <row r="53" spans="2:18">
      <c r="B53" s="802"/>
      <c r="C53" s="166"/>
      <c r="D53" s="166"/>
      <c r="E53" s="2">
        <v>423</v>
      </c>
      <c r="F53" s="1" t="s">
        <v>402</v>
      </c>
      <c r="G53" s="4">
        <v>340000</v>
      </c>
      <c r="H53" s="4">
        <v>340000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340000</v>
      </c>
      <c r="R53" s="4">
        <v>340000</v>
      </c>
    </row>
    <row r="54" spans="2:18">
      <c r="B54" s="802"/>
      <c r="C54" s="166"/>
      <c r="D54" s="166"/>
      <c r="E54" s="2">
        <v>424</v>
      </c>
      <c r="F54" s="1" t="s">
        <v>1185</v>
      </c>
      <c r="G54" s="4">
        <v>350000</v>
      </c>
      <c r="H54" s="4">
        <v>350000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350000</v>
      </c>
      <c r="R54" s="4">
        <v>350000</v>
      </c>
    </row>
    <row r="55" spans="2:18">
      <c r="B55" s="802"/>
      <c r="C55" s="166"/>
      <c r="D55" s="166"/>
      <c r="E55" s="2">
        <v>425</v>
      </c>
      <c r="F55" s="1" t="s">
        <v>404</v>
      </c>
      <c r="G55" s="4">
        <v>521000</v>
      </c>
      <c r="H55" s="4">
        <v>170000</v>
      </c>
      <c r="I55" s="4">
        <v>500000</v>
      </c>
      <c r="J55" s="4">
        <v>500000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1021000</v>
      </c>
      <c r="R55" s="4">
        <v>670000</v>
      </c>
    </row>
    <row r="56" spans="2:18">
      <c r="B56" s="802"/>
      <c r="C56" s="166"/>
      <c r="D56" s="166"/>
      <c r="E56" s="2">
        <v>426</v>
      </c>
      <c r="F56" s="1" t="s">
        <v>1068</v>
      </c>
      <c r="G56" s="4">
        <v>450000</v>
      </c>
      <c r="H56" s="4">
        <v>450000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450000</v>
      </c>
      <c r="R56" s="4">
        <v>450000</v>
      </c>
    </row>
    <row r="57" spans="2:18">
      <c r="B57" s="802"/>
      <c r="C57" s="162"/>
      <c r="D57" s="162">
        <v>46</v>
      </c>
      <c r="E57" s="99"/>
      <c r="F57" s="99" t="s">
        <v>396</v>
      </c>
      <c r="G57" s="103">
        <f>SUM(G58:G59)</f>
        <v>200000</v>
      </c>
      <c r="H57" s="103">
        <f>SUM(H58:H59)</f>
        <v>1584000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SUM(Q58:Q59)</f>
        <v>200000</v>
      </c>
      <c r="R57" s="103">
        <f>SUM(R58:R59)</f>
        <v>1584000</v>
      </c>
    </row>
    <row r="58" spans="2:18">
      <c r="B58" s="802"/>
      <c r="C58" s="166"/>
      <c r="D58" s="166"/>
      <c r="E58" s="2">
        <v>464</v>
      </c>
      <c r="F58" s="1" t="s">
        <v>423</v>
      </c>
      <c r="G58" s="4">
        <v>200000</v>
      </c>
      <c r="H58" s="4">
        <v>200000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200000</v>
      </c>
      <c r="R58" s="4">
        <v>200000</v>
      </c>
    </row>
    <row r="59" spans="2:18">
      <c r="B59" s="802"/>
      <c r="C59" s="166"/>
      <c r="D59" s="166"/>
      <c r="E59" s="2">
        <v>465</v>
      </c>
      <c r="F59" s="1" t="s">
        <v>424</v>
      </c>
      <c r="G59" s="4">
        <v>0</v>
      </c>
      <c r="H59" s="4">
        <v>1384000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1384000</v>
      </c>
    </row>
    <row r="60" spans="2:18">
      <c r="B60" s="802"/>
      <c r="C60" s="162"/>
      <c r="D60" s="162">
        <v>48</v>
      </c>
      <c r="E60" s="99"/>
      <c r="F60" s="99" t="s">
        <v>430</v>
      </c>
      <c r="G60" s="103">
        <f>SUM(G61)</f>
        <v>900000</v>
      </c>
      <c r="H60" s="103">
        <f>SUM(H61)</f>
        <v>900000</v>
      </c>
      <c r="I60" s="103">
        <v>0</v>
      </c>
      <c r="J60" s="103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f>SUM(Q61)</f>
        <v>900000</v>
      </c>
      <c r="R60" s="103">
        <f>SUM(R61)</f>
        <v>900000</v>
      </c>
    </row>
    <row r="61" spans="2:18">
      <c r="B61" s="802"/>
      <c r="C61" s="166"/>
      <c r="D61" s="166"/>
      <c r="E61" s="2">
        <v>486</v>
      </c>
      <c r="F61" s="1" t="s">
        <v>437</v>
      </c>
      <c r="G61" s="4">
        <v>900000</v>
      </c>
      <c r="H61" s="4">
        <v>900000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900000</v>
      </c>
      <c r="R61" s="4">
        <v>900000</v>
      </c>
    </row>
    <row r="62" spans="2:18">
      <c r="B62" s="802"/>
      <c r="C62" s="587">
        <v>2</v>
      </c>
      <c r="D62" s="587"/>
      <c r="E62" s="592"/>
      <c r="F62" s="592" t="s">
        <v>1178</v>
      </c>
      <c r="G62" s="102">
        <f>SUM(G63+G69+G72+G75+G82)</f>
        <v>329797000</v>
      </c>
      <c r="H62" s="102">
        <f>SUM(H63+H69+H72+H75+H82)</f>
        <v>329797000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f>SUM(O63+O69+O72+O75+O82)</f>
        <v>20200000</v>
      </c>
      <c r="P62" s="102">
        <f>SUM(P63+P69+P72+P75+P82)</f>
        <v>82800000</v>
      </c>
      <c r="Q62" s="102">
        <f>SUM(Q63+Q69+Q72+Q75+Q82)</f>
        <v>349997000</v>
      </c>
      <c r="R62" s="102">
        <f>SUM(R63+R69+R72+R75+R82)</f>
        <v>412597000</v>
      </c>
    </row>
    <row r="63" spans="2:18" ht="30">
      <c r="B63" s="802"/>
      <c r="C63" s="150"/>
      <c r="D63" s="150">
        <v>21</v>
      </c>
      <c r="E63" s="33"/>
      <c r="F63" s="36" t="s">
        <v>1186</v>
      </c>
      <c r="G63" s="34">
        <f>SUM(G64+G66)</f>
        <v>49850000</v>
      </c>
      <c r="H63" s="34">
        <f>SUM(H64+H66)</f>
        <v>53850000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f>SUM(O64+O66)</f>
        <v>3200000</v>
      </c>
      <c r="P63" s="34">
        <f>SUM(P64+P66)</f>
        <v>65800000</v>
      </c>
      <c r="Q63" s="34">
        <f>SUM(Q64+Q66)</f>
        <v>53050000</v>
      </c>
      <c r="R63" s="34">
        <f>SUM(R64+R66)</f>
        <v>119650000</v>
      </c>
    </row>
    <row r="64" spans="2:18">
      <c r="B64" s="802"/>
      <c r="C64" s="162"/>
      <c r="D64" s="162">
        <v>42</v>
      </c>
      <c r="E64" s="99"/>
      <c r="F64" s="99" t="s">
        <v>394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f>SUM(O65)</f>
        <v>800000</v>
      </c>
      <c r="P64" s="103">
        <f>SUM(P65)</f>
        <v>800000</v>
      </c>
      <c r="Q64" s="103">
        <f>SUM(Q65)</f>
        <v>800000</v>
      </c>
      <c r="R64" s="103">
        <f>SUM(R65)</f>
        <v>800000</v>
      </c>
    </row>
    <row r="65" spans="2:18">
      <c r="B65" s="802"/>
      <c r="C65" s="166"/>
      <c r="D65" s="166"/>
      <c r="E65" s="2">
        <v>425</v>
      </c>
      <c r="F65" s="1" t="s">
        <v>404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800000</v>
      </c>
      <c r="P65" s="4">
        <v>800000</v>
      </c>
      <c r="Q65" s="4">
        <v>800000</v>
      </c>
      <c r="R65" s="4">
        <v>800000</v>
      </c>
    </row>
    <row r="66" spans="2:18">
      <c r="B66" s="802"/>
      <c r="C66" s="162"/>
      <c r="D66" s="162">
        <v>48</v>
      </c>
      <c r="E66" s="99"/>
      <c r="F66" s="99" t="s">
        <v>1010</v>
      </c>
      <c r="G66" s="103">
        <f>SUM(G67:G68)</f>
        <v>49850000</v>
      </c>
      <c r="H66" s="103">
        <f>SUM(H67:H68)</f>
        <v>53850000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f>SUM(O67:O68)</f>
        <v>2400000</v>
      </c>
      <c r="P66" s="103">
        <f>SUM(P67:P68)</f>
        <v>65000000</v>
      </c>
      <c r="Q66" s="103">
        <f>SUM(Q67:Q68)</f>
        <v>52250000</v>
      </c>
      <c r="R66" s="103">
        <f>SUM(R67:R68)</f>
        <v>118850000</v>
      </c>
    </row>
    <row r="67" spans="2:18">
      <c r="B67" s="802"/>
      <c r="C67" s="166"/>
      <c r="D67" s="166"/>
      <c r="E67" s="2">
        <v>482</v>
      </c>
      <c r="F67" s="1" t="s">
        <v>433</v>
      </c>
      <c r="G67" s="4">
        <v>19000000</v>
      </c>
      <c r="H67" s="4">
        <v>23000000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2400000</v>
      </c>
      <c r="P67" s="4">
        <v>65000000</v>
      </c>
      <c r="Q67" s="4">
        <v>21400000</v>
      </c>
      <c r="R67" s="4">
        <v>88000000</v>
      </c>
    </row>
    <row r="68" spans="2:18">
      <c r="B68" s="802"/>
      <c r="C68" s="166"/>
      <c r="D68" s="166"/>
      <c r="E68" s="2">
        <v>488</v>
      </c>
      <c r="F68" s="1" t="s">
        <v>438</v>
      </c>
      <c r="G68" s="4">
        <v>30850000</v>
      </c>
      <c r="H68" s="4">
        <v>30850000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30850000</v>
      </c>
      <c r="R68" s="4">
        <v>30850000</v>
      </c>
    </row>
    <row r="69" spans="2:18" ht="30">
      <c r="B69" s="802"/>
      <c r="C69" s="150"/>
      <c r="D69" s="150">
        <v>22</v>
      </c>
      <c r="E69" s="33"/>
      <c r="F69" s="36" t="s">
        <v>1180</v>
      </c>
      <c r="G69" s="34">
        <f>SUM(G70)</f>
        <v>71897000</v>
      </c>
      <c r="H69" s="34">
        <f>SUM(H70)</f>
        <v>71897000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f>SUM(Q70)</f>
        <v>71897000</v>
      </c>
      <c r="R69" s="34">
        <f>SUM(R70)</f>
        <v>71897000</v>
      </c>
    </row>
    <row r="70" spans="2:18">
      <c r="B70" s="802"/>
      <c r="C70" s="162"/>
      <c r="D70" s="162">
        <v>48</v>
      </c>
      <c r="E70" s="99"/>
      <c r="F70" s="99" t="s">
        <v>430</v>
      </c>
      <c r="G70" s="103">
        <f>SUM(G71)</f>
        <v>71897000</v>
      </c>
      <c r="H70" s="103">
        <f>SUM(H71)</f>
        <v>71897000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f>SUM(Q71)</f>
        <v>71897000</v>
      </c>
      <c r="R70" s="103">
        <f>SUM(R71)</f>
        <v>71897000</v>
      </c>
    </row>
    <row r="71" spans="2:18">
      <c r="B71" s="802"/>
      <c r="C71" s="166"/>
      <c r="D71" s="1"/>
      <c r="E71" s="166">
        <v>482</v>
      </c>
      <c r="F71" s="1" t="s">
        <v>433</v>
      </c>
      <c r="G71" s="4">
        <v>71897000</v>
      </c>
      <c r="H71" s="4">
        <v>71897000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71897000</v>
      </c>
      <c r="R71" s="4">
        <v>71897000</v>
      </c>
    </row>
    <row r="72" spans="2:18" ht="30">
      <c r="B72" s="802"/>
      <c r="C72" s="150"/>
      <c r="D72" s="150" t="s">
        <v>952</v>
      </c>
      <c r="E72" s="33"/>
      <c r="F72" s="36" t="s">
        <v>743</v>
      </c>
      <c r="G72" s="34">
        <f>SUM(G73)</f>
        <v>55500000</v>
      </c>
      <c r="H72" s="34">
        <f>SUM(H73)</f>
        <v>55500000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f t="shared" ref="O72:R73" si="2">SUM(O73)</f>
        <v>17000000</v>
      </c>
      <c r="P72" s="34">
        <f t="shared" si="2"/>
        <v>17000000</v>
      </c>
      <c r="Q72" s="34">
        <f t="shared" si="2"/>
        <v>72500000</v>
      </c>
      <c r="R72" s="34">
        <f t="shared" si="2"/>
        <v>72500000</v>
      </c>
    </row>
    <row r="73" spans="2:18">
      <c r="B73" s="802"/>
      <c r="C73" s="162"/>
      <c r="D73" s="162">
        <v>48</v>
      </c>
      <c r="E73" s="99"/>
      <c r="F73" s="99" t="s">
        <v>430</v>
      </c>
      <c r="G73" s="103">
        <f>SUM(G74)</f>
        <v>55500000</v>
      </c>
      <c r="H73" s="103">
        <f>SUM(H74)</f>
        <v>55500000</v>
      </c>
      <c r="I73" s="103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f t="shared" si="2"/>
        <v>17000000</v>
      </c>
      <c r="P73" s="103">
        <f t="shared" si="2"/>
        <v>17000000</v>
      </c>
      <c r="Q73" s="103">
        <f t="shared" si="2"/>
        <v>72500000</v>
      </c>
      <c r="R73" s="103">
        <f t="shared" si="2"/>
        <v>72500000</v>
      </c>
    </row>
    <row r="74" spans="2:18">
      <c r="B74" s="802"/>
      <c r="C74" s="166"/>
      <c r="D74" s="166"/>
      <c r="E74" s="2">
        <v>482</v>
      </c>
      <c r="F74" s="1" t="s">
        <v>433</v>
      </c>
      <c r="G74" s="4">
        <v>55500000</v>
      </c>
      <c r="H74" s="4">
        <v>55500000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17000000</v>
      </c>
      <c r="P74" s="4">
        <v>17000000</v>
      </c>
      <c r="Q74" s="4">
        <v>72500000</v>
      </c>
      <c r="R74" s="4">
        <v>72500000</v>
      </c>
    </row>
    <row r="75" spans="2:18">
      <c r="B75" s="802"/>
      <c r="C75" s="150"/>
      <c r="D75" s="150" t="s">
        <v>713</v>
      </c>
      <c r="E75" s="36" t="s">
        <v>1745</v>
      </c>
      <c r="F75" s="33" t="s">
        <v>1187</v>
      </c>
      <c r="G75" s="34">
        <f>SUM(G76+G79)</f>
        <v>38150000</v>
      </c>
      <c r="H75" s="34">
        <f>SUM(H76+H79)</f>
        <v>34150000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f>SUM(Q76+Q79)</f>
        <v>38150000</v>
      </c>
      <c r="R75" s="34">
        <f>SUM(R76+R79)</f>
        <v>34150000</v>
      </c>
    </row>
    <row r="76" spans="2:18">
      <c r="B76" s="802"/>
      <c r="C76" s="162"/>
      <c r="D76" s="162">
        <v>42</v>
      </c>
      <c r="E76" s="99"/>
      <c r="F76" s="99" t="s">
        <v>394</v>
      </c>
      <c r="G76" s="103">
        <f>SUM(G77:G78)</f>
        <v>31550000</v>
      </c>
      <c r="H76" s="103">
        <f>SUM(H77:H78)</f>
        <v>27550000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SUM(Q77:Q78)</f>
        <v>31550000</v>
      </c>
      <c r="R76" s="103">
        <f>SUM(R77:R78)</f>
        <v>27550000</v>
      </c>
    </row>
    <row r="77" spans="2:18" ht="30">
      <c r="B77" s="802"/>
      <c r="C77" s="166"/>
      <c r="D77" s="166"/>
      <c r="E77" s="593">
        <v>421</v>
      </c>
      <c r="F77" s="14" t="s">
        <v>1017</v>
      </c>
      <c r="G77" s="4">
        <v>31450000</v>
      </c>
      <c r="H77" s="4">
        <v>27450000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31450000</v>
      </c>
      <c r="R77" s="4">
        <v>27450000</v>
      </c>
    </row>
    <row r="78" spans="2:18">
      <c r="B78" s="802"/>
      <c r="C78" s="166"/>
      <c r="D78" s="166"/>
      <c r="E78" s="593">
        <v>424</v>
      </c>
      <c r="F78" s="1" t="s">
        <v>1016</v>
      </c>
      <c r="G78" s="4">
        <v>100000</v>
      </c>
      <c r="H78" s="4">
        <v>100000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100000</v>
      </c>
      <c r="R78" s="4">
        <v>100000</v>
      </c>
    </row>
    <row r="79" spans="2:18">
      <c r="B79" s="802"/>
      <c r="C79" s="162"/>
      <c r="D79" s="162">
        <v>48</v>
      </c>
      <c r="E79" s="99"/>
      <c r="F79" s="99" t="s">
        <v>430</v>
      </c>
      <c r="G79" s="103">
        <f>SUM(G80:G81)</f>
        <v>6600000</v>
      </c>
      <c r="H79" s="103">
        <f>SUM(H80:H81)</f>
        <v>6600000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03">
        <f>SUM(Q80:Q81)</f>
        <v>6600000</v>
      </c>
      <c r="R79" s="103">
        <f>SUM(R80:R81)</f>
        <v>6600000</v>
      </c>
    </row>
    <row r="80" spans="2:18">
      <c r="B80" s="802"/>
      <c r="C80" s="166"/>
      <c r="D80" s="166"/>
      <c r="E80" s="593">
        <v>480</v>
      </c>
      <c r="F80" s="1" t="s">
        <v>1189</v>
      </c>
      <c r="G80" s="4">
        <v>3600000</v>
      </c>
      <c r="H80" s="4">
        <v>3600000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3600000</v>
      </c>
      <c r="R80" s="4">
        <v>3600000</v>
      </c>
    </row>
    <row r="81" spans="2:18">
      <c r="B81" s="802"/>
      <c r="C81" s="166"/>
      <c r="D81" s="166"/>
      <c r="E81" s="2">
        <v>482</v>
      </c>
      <c r="F81" s="1" t="s">
        <v>433</v>
      </c>
      <c r="G81" s="4">
        <v>3000000</v>
      </c>
      <c r="H81" s="4">
        <v>3000000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3000000</v>
      </c>
      <c r="R81" s="4">
        <v>3000000</v>
      </c>
    </row>
    <row r="82" spans="2:18" ht="30">
      <c r="B82" s="802"/>
      <c r="C82" s="150"/>
      <c r="D82" s="150" t="s">
        <v>1181</v>
      </c>
      <c r="E82" s="36" t="s">
        <v>1703</v>
      </c>
      <c r="F82" s="36" t="s">
        <v>1190</v>
      </c>
      <c r="G82" s="34">
        <f>SUM(G83)</f>
        <v>114400000</v>
      </c>
      <c r="H82" s="34">
        <f>SUM(H83)</f>
        <v>114400000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f t="shared" ref="Q82:R83" si="3">SUM(Q83)</f>
        <v>114400000</v>
      </c>
      <c r="R82" s="34">
        <f t="shared" si="3"/>
        <v>114400000</v>
      </c>
    </row>
    <row r="83" spans="2:18">
      <c r="B83" s="802"/>
      <c r="C83" s="162"/>
      <c r="D83" s="162">
        <v>48</v>
      </c>
      <c r="E83" s="99"/>
      <c r="F83" s="99" t="s">
        <v>430</v>
      </c>
      <c r="G83" s="103">
        <f>SUM(G84)</f>
        <v>114400000</v>
      </c>
      <c r="H83" s="103">
        <f>SUM(H84)</f>
        <v>114400000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f t="shared" si="3"/>
        <v>114400000</v>
      </c>
      <c r="R83" s="103">
        <f t="shared" si="3"/>
        <v>114400000</v>
      </c>
    </row>
    <row r="84" spans="2:18">
      <c r="B84" s="802"/>
      <c r="C84" s="166"/>
      <c r="D84" s="166"/>
      <c r="E84" s="2">
        <v>482</v>
      </c>
      <c r="F84" s="1" t="s">
        <v>433</v>
      </c>
      <c r="G84" s="4">
        <v>114400000</v>
      </c>
      <c r="H84" s="4">
        <v>114400000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114400000</v>
      </c>
      <c r="R84" s="4">
        <v>114400000</v>
      </c>
    </row>
    <row r="85" spans="2:18">
      <c r="B85" s="802"/>
      <c r="C85" s="587">
        <v>3</v>
      </c>
      <c r="D85" s="587"/>
      <c r="E85" s="592"/>
      <c r="F85" s="592" t="s">
        <v>1182</v>
      </c>
      <c r="G85" s="102">
        <f>SUM(G86)</f>
        <v>7532000</v>
      </c>
      <c r="H85" s="102">
        <f>SUM(H86)</f>
        <v>7532000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0</v>
      </c>
      <c r="P85" s="102">
        <v>0</v>
      </c>
      <c r="Q85" s="102">
        <f>SUM(Q86)</f>
        <v>7532000</v>
      </c>
      <c r="R85" s="102">
        <f>SUM(R86)</f>
        <v>7532000</v>
      </c>
    </row>
    <row r="86" spans="2:18">
      <c r="B86" s="802"/>
      <c r="C86" s="150"/>
      <c r="D86" s="150">
        <v>30</v>
      </c>
      <c r="E86" s="33"/>
      <c r="F86" s="33" t="s">
        <v>1182</v>
      </c>
      <c r="G86" s="34">
        <f>SUM(G87+G90)</f>
        <v>7532000</v>
      </c>
      <c r="H86" s="34">
        <f>SUM(H87+H90)</f>
        <v>7532000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f>SUM(Q87+Q90)</f>
        <v>7532000</v>
      </c>
      <c r="R86" s="34">
        <f>SUM(R87+R90)</f>
        <v>7532000</v>
      </c>
    </row>
    <row r="87" spans="2:18">
      <c r="B87" s="802"/>
      <c r="C87" s="162"/>
      <c r="D87" s="162">
        <v>40</v>
      </c>
      <c r="E87" s="99"/>
      <c r="F87" s="99" t="s">
        <v>391</v>
      </c>
      <c r="G87" s="103">
        <f>SUM(G88:G89)</f>
        <v>4700000</v>
      </c>
      <c r="H87" s="103">
        <f>SUM(H88:H89)</f>
        <v>4700000</v>
      </c>
      <c r="I87" s="103">
        <v>0</v>
      </c>
      <c r="J87" s="103">
        <v>0</v>
      </c>
      <c r="K87" s="103">
        <v>0</v>
      </c>
      <c r="L87" s="103">
        <v>0</v>
      </c>
      <c r="M87" s="103">
        <v>0</v>
      </c>
      <c r="N87" s="103">
        <v>0</v>
      </c>
      <c r="O87" s="103">
        <v>0</v>
      </c>
      <c r="P87" s="103">
        <v>0</v>
      </c>
      <c r="Q87" s="103">
        <f>SUM(Q88:Q89)</f>
        <v>4700000</v>
      </c>
      <c r="R87" s="103">
        <f>SUM(R88:R89)</f>
        <v>4700000</v>
      </c>
    </row>
    <row r="88" spans="2:18">
      <c r="B88" s="802"/>
      <c r="C88" s="166"/>
      <c r="D88" s="166"/>
      <c r="E88" s="2">
        <v>401</v>
      </c>
      <c r="F88" s="1" t="s">
        <v>399</v>
      </c>
      <c r="G88" s="4">
        <v>3500000</v>
      </c>
      <c r="H88" s="4">
        <v>3500000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3500000</v>
      </c>
      <c r="R88" s="4">
        <v>3500000</v>
      </c>
    </row>
    <row r="89" spans="2:18">
      <c r="B89" s="802"/>
      <c r="C89" s="166"/>
      <c r="D89" s="166"/>
      <c r="E89" s="593">
        <v>402</v>
      </c>
      <c r="F89" s="1" t="s">
        <v>1014</v>
      </c>
      <c r="G89" s="4">
        <v>1200000</v>
      </c>
      <c r="H89" s="4">
        <v>1200000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1200000</v>
      </c>
      <c r="R89" s="4">
        <v>1200000</v>
      </c>
    </row>
    <row r="90" spans="2:18">
      <c r="B90" s="802"/>
      <c r="C90" s="162"/>
      <c r="D90" s="162">
        <v>42</v>
      </c>
      <c r="E90" s="99"/>
      <c r="F90" s="99" t="s">
        <v>394</v>
      </c>
      <c r="G90" s="103">
        <f>SUM(G91:G94)</f>
        <v>2832000</v>
      </c>
      <c r="H90" s="103">
        <f>SUM(H91:H94)</f>
        <v>2832000</v>
      </c>
      <c r="I90" s="103">
        <v>0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v>0</v>
      </c>
      <c r="P90" s="103">
        <v>0</v>
      </c>
      <c r="Q90" s="103">
        <f>SUM(Q91:Q94)</f>
        <v>2832000</v>
      </c>
      <c r="R90" s="103">
        <f>SUM(R91:R94)</f>
        <v>2832000</v>
      </c>
    </row>
    <row r="91" spans="2:18" ht="15" customHeight="1">
      <c r="B91" s="802"/>
      <c r="C91" s="166"/>
      <c r="D91" s="166"/>
      <c r="E91" s="2">
        <v>420</v>
      </c>
      <c r="F91" s="1" t="s">
        <v>400</v>
      </c>
      <c r="G91" s="4">
        <v>15000</v>
      </c>
      <c r="H91" s="4">
        <v>15000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15000</v>
      </c>
      <c r="R91" s="4">
        <v>15000</v>
      </c>
    </row>
    <row r="92" spans="2:18" ht="35.25" customHeight="1">
      <c r="B92" s="802"/>
      <c r="C92" s="166"/>
      <c r="D92" s="166"/>
      <c r="E92" s="2">
        <v>421</v>
      </c>
      <c r="F92" s="14" t="s">
        <v>401</v>
      </c>
      <c r="G92" s="4">
        <v>177000</v>
      </c>
      <c r="H92" s="4">
        <v>177000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177000</v>
      </c>
      <c r="R92" s="4">
        <v>177000</v>
      </c>
    </row>
    <row r="93" spans="2:18">
      <c r="B93" s="802"/>
      <c r="C93" s="166"/>
      <c r="D93" s="166"/>
      <c r="E93" s="2">
        <v>424</v>
      </c>
      <c r="F93" s="1" t="s">
        <v>403</v>
      </c>
      <c r="G93" s="4">
        <v>140000</v>
      </c>
      <c r="H93" s="4">
        <v>140000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140000</v>
      </c>
      <c r="R93" s="4">
        <v>140000</v>
      </c>
    </row>
    <row r="94" spans="2:18">
      <c r="B94" s="802"/>
      <c r="C94" s="166"/>
      <c r="D94" s="166"/>
      <c r="E94" s="2">
        <v>425</v>
      </c>
      <c r="F94" s="1" t="s">
        <v>404</v>
      </c>
      <c r="G94" s="4">
        <v>2500000</v>
      </c>
      <c r="H94" s="4">
        <v>2500000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2500000</v>
      </c>
      <c r="R94" s="4">
        <v>2500000</v>
      </c>
    </row>
    <row r="95" spans="2:18">
      <c r="B95" s="802"/>
      <c r="C95" s="587">
        <v>4</v>
      </c>
      <c r="D95" s="587"/>
      <c r="E95" s="592"/>
      <c r="F95" s="592" t="s">
        <v>1183</v>
      </c>
      <c r="G95" s="102">
        <f>SUM(G96)</f>
        <v>9794000</v>
      </c>
      <c r="H95" s="102">
        <f>SUM(H96)</f>
        <v>9794000</v>
      </c>
      <c r="I95" s="102">
        <v>0</v>
      </c>
      <c r="J95" s="102">
        <v>0</v>
      </c>
      <c r="K95" s="102">
        <f>SUM(K96)</f>
        <v>10000000</v>
      </c>
      <c r="L95" s="102">
        <f>SUM(L96)</f>
        <v>10000000</v>
      </c>
      <c r="M95" s="102">
        <v>0</v>
      </c>
      <c r="N95" s="102">
        <v>0</v>
      </c>
      <c r="O95" s="102">
        <v>0</v>
      </c>
      <c r="P95" s="102">
        <v>0</v>
      </c>
      <c r="Q95" s="102">
        <f>SUM(Q96)</f>
        <v>19794000</v>
      </c>
      <c r="R95" s="102">
        <f>SUM(R96)</f>
        <v>19794000</v>
      </c>
    </row>
    <row r="96" spans="2:18">
      <c r="B96" s="802"/>
      <c r="C96" s="150"/>
      <c r="D96" s="150">
        <v>40</v>
      </c>
      <c r="E96" s="33"/>
      <c r="F96" s="33" t="s">
        <v>1183</v>
      </c>
      <c r="G96" s="34">
        <f>SUM(G97+G104)</f>
        <v>9794000</v>
      </c>
      <c r="H96" s="34">
        <f>SUM(H97+H104)</f>
        <v>9794000</v>
      </c>
      <c r="I96" s="34">
        <v>0</v>
      </c>
      <c r="J96" s="34">
        <v>0</v>
      </c>
      <c r="K96" s="34">
        <f>SUM(K97+K104)</f>
        <v>10000000</v>
      </c>
      <c r="L96" s="34">
        <f>SUM(L97+L104)</f>
        <v>10000000</v>
      </c>
      <c r="M96" s="34">
        <v>0</v>
      </c>
      <c r="N96" s="34">
        <v>0</v>
      </c>
      <c r="O96" s="34">
        <v>0</v>
      </c>
      <c r="P96" s="34">
        <v>0</v>
      </c>
      <c r="Q96" s="34">
        <f>SUM(Q97+Q104)</f>
        <v>19794000</v>
      </c>
      <c r="R96" s="34">
        <f>SUM(R97+R104)</f>
        <v>19794000</v>
      </c>
    </row>
    <row r="97" spans="2:18">
      <c r="B97" s="802"/>
      <c r="C97" s="162"/>
      <c r="D97" s="162">
        <v>42</v>
      </c>
      <c r="E97" s="99"/>
      <c r="F97" s="99" t="s">
        <v>394</v>
      </c>
      <c r="G97" s="103">
        <f>SUM(G98:G103)</f>
        <v>4294000</v>
      </c>
      <c r="H97" s="103">
        <f>SUM(H98:H103)</f>
        <v>4294000</v>
      </c>
      <c r="I97" s="103">
        <v>0</v>
      </c>
      <c r="J97" s="103">
        <v>0</v>
      </c>
      <c r="K97" s="103">
        <f>SUM(K98:K103)</f>
        <v>7100000</v>
      </c>
      <c r="L97" s="103">
        <f>SUM(L98:L103)</f>
        <v>7100000</v>
      </c>
      <c r="M97" s="103">
        <v>0</v>
      </c>
      <c r="N97" s="103">
        <v>0</v>
      </c>
      <c r="O97" s="103">
        <v>0</v>
      </c>
      <c r="P97" s="103">
        <v>0</v>
      </c>
      <c r="Q97" s="103">
        <f>SUM(Q98:Q103)</f>
        <v>11394000</v>
      </c>
      <c r="R97" s="103">
        <f>SUM(R98:R103)</f>
        <v>11394000</v>
      </c>
    </row>
    <row r="98" spans="2:18">
      <c r="B98" s="802"/>
      <c r="C98" s="166"/>
      <c r="D98" s="166"/>
      <c r="E98" s="2">
        <v>420</v>
      </c>
      <c r="F98" s="1" t="s">
        <v>400</v>
      </c>
      <c r="G98" s="4">
        <v>40000</v>
      </c>
      <c r="H98" s="4">
        <v>40000</v>
      </c>
      <c r="I98" s="4">
        <v>0</v>
      </c>
      <c r="J98" s="4">
        <v>0</v>
      </c>
      <c r="K98" s="4">
        <v>500000</v>
      </c>
      <c r="L98" s="4">
        <v>500000</v>
      </c>
      <c r="M98" s="4">
        <v>0</v>
      </c>
      <c r="N98" s="4">
        <v>0</v>
      </c>
      <c r="O98" s="4">
        <v>0</v>
      </c>
      <c r="P98" s="4">
        <v>0</v>
      </c>
      <c r="Q98" s="4">
        <v>540000</v>
      </c>
      <c r="R98" s="4">
        <v>540000</v>
      </c>
    </row>
    <row r="99" spans="2:18" ht="30">
      <c r="B99" s="802"/>
      <c r="C99" s="166"/>
      <c r="D99" s="166"/>
      <c r="E99" s="2">
        <v>421</v>
      </c>
      <c r="F99" s="14" t="s">
        <v>401</v>
      </c>
      <c r="G99" s="4">
        <v>3186000</v>
      </c>
      <c r="H99" s="4">
        <v>3186000</v>
      </c>
      <c r="I99" s="4">
        <v>0</v>
      </c>
      <c r="J99" s="4">
        <v>0</v>
      </c>
      <c r="K99" s="4">
        <v>3000000</v>
      </c>
      <c r="L99" s="4">
        <v>3000000</v>
      </c>
      <c r="M99" s="4">
        <v>0</v>
      </c>
      <c r="N99" s="4">
        <v>0</v>
      </c>
      <c r="O99" s="4">
        <v>0</v>
      </c>
      <c r="P99" s="4">
        <v>0</v>
      </c>
      <c r="Q99" s="4">
        <v>6186000</v>
      </c>
      <c r="R99" s="4">
        <v>6186000</v>
      </c>
    </row>
    <row r="100" spans="2:18">
      <c r="B100" s="802"/>
      <c r="C100" s="166"/>
      <c r="D100" s="166"/>
      <c r="E100" s="2">
        <v>423</v>
      </c>
      <c r="F100" s="1" t="s">
        <v>402</v>
      </c>
      <c r="G100" s="4">
        <v>65000</v>
      </c>
      <c r="H100" s="4">
        <v>65000</v>
      </c>
      <c r="I100" s="4">
        <v>0</v>
      </c>
      <c r="J100" s="4">
        <v>0</v>
      </c>
      <c r="K100" s="4">
        <v>800000</v>
      </c>
      <c r="L100" s="4">
        <v>800000</v>
      </c>
      <c r="M100" s="4">
        <v>0</v>
      </c>
      <c r="N100" s="4">
        <v>0</v>
      </c>
      <c r="O100" s="4">
        <v>0</v>
      </c>
      <c r="P100" s="4">
        <v>0</v>
      </c>
      <c r="Q100" s="4">
        <v>865000</v>
      </c>
      <c r="R100" s="4">
        <v>865000</v>
      </c>
    </row>
    <row r="101" spans="2:18">
      <c r="B101" s="802"/>
      <c r="C101" s="166"/>
      <c r="D101" s="166"/>
      <c r="E101" s="2">
        <v>424</v>
      </c>
      <c r="F101" s="1" t="s">
        <v>403</v>
      </c>
      <c r="G101" s="4">
        <v>210000</v>
      </c>
      <c r="H101" s="4">
        <v>210000</v>
      </c>
      <c r="I101" s="4">
        <v>0</v>
      </c>
      <c r="J101" s="4">
        <v>0</v>
      </c>
      <c r="K101" s="4">
        <v>800000</v>
      </c>
      <c r="L101" s="4">
        <v>800000</v>
      </c>
      <c r="M101" s="4">
        <v>0</v>
      </c>
      <c r="N101" s="4">
        <v>0</v>
      </c>
      <c r="O101" s="4">
        <v>0</v>
      </c>
      <c r="P101" s="4">
        <v>0</v>
      </c>
      <c r="Q101" s="4">
        <v>1010000</v>
      </c>
      <c r="R101" s="4">
        <v>1010000</v>
      </c>
    </row>
    <row r="102" spans="2:18">
      <c r="B102" s="802"/>
      <c r="C102" s="166"/>
      <c r="D102" s="166"/>
      <c r="E102" s="2">
        <v>425</v>
      </c>
      <c r="F102" s="1" t="s">
        <v>404</v>
      </c>
      <c r="G102" s="4">
        <v>773000</v>
      </c>
      <c r="H102" s="4">
        <v>773000</v>
      </c>
      <c r="I102" s="4">
        <v>0</v>
      </c>
      <c r="J102" s="4">
        <v>0</v>
      </c>
      <c r="K102" s="4">
        <v>1500000</v>
      </c>
      <c r="L102" s="4">
        <v>1500000</v>
      </c>
      <c r="M102" s="4">
        <v>0</v>
      </c>
      <c r="N102" s="4">
        <v>0</v>
      </c>
      <c r="O102" s="4">
        <v>0</v>
      </c>
      <c r="P102" s="4">
        <v>0</v>
      </c>
      <c r="Q102" s="4">
        <v>2273000</v>
      </c>
      <c r="R102" s="4">
        <v>2273000</v>
      </c>
    </row>
    <row r="103" spans="2:18">
      <c r="B103" s="802"/>
      <c r="C103" s="166"/>
      <c r="D103" s="166"/>
      <c r="E103" s="2">
        <v>426</v>
      </c>
      <c r="F103" s="1" t="s">
        <v>405</v>
      </c>
      <c r="G103" s="4">
        <v>20000</v>
      </c>
      <c r="H103" s="4">
        <v>20000</v>
      </c>
      <c r="I103" s="4">
        <v>0</v>
      </c>
      <c r="J103" s="4">
        <v>0</v>
      </c>
      <c r="K103" s="4">
        <v>500000</v>
      </c>
      <c r="L103" s="4">
        <v>500000</v>
      </c>
      <c r="M103" s="4">
        <v>0</v>
      </c>
      <c r="N103" s="4">
        <v>0</v>
      </c>
      <c r="O103" s="4">
        <v>0</v>
      </c>
      <c r="P103" s="4">
        <v>0</v>
      </c>
      <c r="Q103" s="4">
        <v>520000</v>
      </c>
      <c r="R103" s="4">
        <v>520000</v>
      </c>
    </row>
    <row r="104" spans="2:18">
      <c r="B104" s="802"/>
      <c r="C104" s="162"/>
      <c r="D104" s="162">
        <v>48</v>
      </c>
      <c r="E104" s="99"/>
      <c r="F104" s="99" t="s">
        <v>430</v>
      </c>
      <c r="G104" s="103">
        <f>SUM(G105:G106)</f>
        <v>5500000</v>
      </c>
      <c r="H104" s="103">
        <f>SUM(H105:H106)</f>
        <v>5500000</v>
      </c>
      <c r="I104" s="103">
        <v>0</v>
      </c>
      <c r="J104" s="103">
        <v>0</v>
      </c>
      <c r="K104" s="103">
        <f>SUM(K105:K106)</f>
        <v>2900000</v>
      </c>
      <c r="L104" s="103">
        <f>SUM(L105:L106)</f>
        <v>2900000</v>
      </c>
      <c r="M104" s="103">
        <v>0</v>
      </c>
      <c r="N104" s="103">
        <v>0</v>
      </c>
      <c r="O104" s="103">
        <v>0</v>
      </c>
      <c r="P104" s="103">
        <v>0</v>
      </c>
      <c r="Q104" s="103">
        <f>SUM(Q105:Q106)</f>
        <v>8400000</v>
      </c>
      <c r="R104" s="103">
        <f>SUM(R105:R106)</f>
        <v>8400000</v>
      </c>
    </row>
    <row r="105" spans="2:18">
      <c r="B105" s="802"/>
      <c r="C105" s="166"/>
      <c r="D105" s="166"/>
      <c r="E105" s="2">
        <v>480</v>
      </c>
      <c r="F105" s="1" t="s">
        <v>431</v>
      </c>
      <c r="G105" s="4">
        <v>5500000</v>
      </c>
      <c r="H105" s="4">
        <v>5500000</v>
      </c>
      <c r="I105" s="4">
        <v>0</v>
      </c>
      <c r="J105" s="4">
        <v>0</v>
      </c>
      <c r="K105" s="4">
        <v>2600000</v>
      </c>
      <c r="L105" s="4">
        <v>2600000</v>
      </c>
      <c r="M105" s="4">
        <v>0</v>
      </c>
      <c r="N105" s="4">
        <v>0</v>
      </c>
      <c r="O105" s="4">
        <v>0</v>
      </c>
      <c r="P105" s="4">
        <v>0</v>
      </c>
      <c r="Q105" s="4">
        <v>8100000</v>
      </c>
      <c r="R105" s="4">
        <v>8100000</v>
      </c>
    </row>
    <row r="106" spans="2:18">
      <c r="B106" s="802"/>
      <c r="C106" s="166"/>
      <c r="D106" s="166"/>
      <c r="E106" s="2">
        <v>483</v>
      </c>
      <c r="F106" s="1" t="s">
        <v>434</v>
      </c>
      <c r="G106" s="4">
        <v>0</v>
      </c>
      <c r="H106" s="4">
        <v>0</v>
      </c>
      <c r="I106" s="4">
        <v>0</v>
      </c>
      <c r="J106" s="4">
        <v>0</v>
      </c>
      <c r="K106" s="4">
        <v>300000</v>
      </c>
      <c r="L106" s="4">
        <v>300000</v>
      </c>
      <c r="M106" s="4">
        <v>0</v>
      </c>
      <c r="N106" s="4">
        <v>0</v>
      </c>
      <c r="O106" s="4">
        <v>0</v>
      </c>
      <c r="P106" s="4">
        <v>0</v>
      </c>
      <c r="Q106" s="4">
        <v>300000</v>
      </c>
      <c r="R106" s="4">
        <v>300000</v>
      </c>
    </row>
    <row r="107" spans="2:18">
      <c r="B107" s="802"/>
      <c r="C107" s="587">
        <v>6</v>
      </c>
      <c r="D107" s="587"/>
      <c r="E107" s="592"/>
      <c r="F107" s="592" t="s">
        <v>1184</v>
      </c>
      <c r="G107" s="102">
        <f>SUM(G108)</f>
        <v>24865000</v>
      </c>
      <c r="H107" s="102">
        <f>SUM(H108)</f>
        <v>38865000</v>
      </c>
      <c r="I107" s="102">
        <v>0</v>
      </c>
      <c r="J107" s="102">
        <v>0</v>
      </c>
      <c r="K107" s="102">
        <v>0</v>
      </c>
      <c r="L107" s="102">
        <v>0</v>
      </c>
      <c r="M107" s="102">
        <v>0</v>
      </c>
      <c r="N107" s="102">
        <v>0</v>
      </c>
      <c r="O107" s="102">
        <v>0</v>
      </c>
      <c r="P107" s="102">
        <v>0</v>
      </c>
      <c r="Q107" s="102">
        <f>SUM(Q108)</f>
        <v>24865000</v>
      </c>
      <c r="R107" s="102">
        <f>SUM(R108)</f>
        <v>38865000</v>
      </c>
    </row>
    <row r="108" spans="2:18">
      <c r="B108" s="802"/>
      <c r="C108" s="150"/>
      <c r="D108" s="150">
        <v>60</v>
      </c>
      <c r="E108" s="33"/>
      <c r="F108" s="33" t="s">
        <v>1184</v>
      </c>
      <c r="G108" s="34">
        <f>SUM(G109+G112)</f>
        <v>24865000</v>
      </c>
      <c r="H108" s="34">
        <f>SUM(H109+H112)</f>
        <v>38865000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f>SUM(Q109+Q112)</f>
        <v>24865000</v>
      </c>
      <c r="R108" s="34">
        <f>SUM(R109+R112)</f>
        <v>38865000</v>
      </c>
    </row>
    <row r="109" spans="2:18">
      <c r="B109" s="802"/>
      <c r="C109" s="162"/>
      <c r="D109" s="162">
        <v>40</v>
      </c>
      <c r="E109" s="99"/>
      <c r="F109" s="99" t="s">
        <v>391</v>
      </c>
      <c r="G109" s="103">
        <f>SUM(G110:G111)</f>
        <v>8800000</v>
      </c>
      <c r="H109" s="103">
        <f>SUM(H110:H111)</f>
        <v>8800000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f>SUM(Q110:Q111)</f>
        <v>8800000</v>
      </c>
      <c r="R109" s="103">
        <f>SUM(R110:R111)</f>
        <v>8800000</v>
      </c>
    </row>
    <row r="110" spans="2:18">
      <c r="B110" s="802"/>
      <c r="C110" s="166"/>
      <c r="D110" s="166"/>
      <c r="E110" s="2">
        <v>401</v>
      </c>
      <c r="F110" s="1" t="s">
        <v>399</v>
      </c>
      <c r="G110" s="4">
        <v>6500000</v>
      </c>
      <c r="H110" s="4">
        <v>6500000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6500000</v>
      </c>
      <c r="R110" s="4">
        <v>6500000</v>
      </c>
    </row>
    <row r="111" spans="2:18">
      <c r="B111" s="802"/>
      <c r="C111" s="166"/>
      <c r="D111" s="166"/>
      <c r="E111" s="2">
        <v>402</v>
      </c>
      <c r="F111" s="1" t="s">
        <v>361</v>
      </c>
      <c r="G111" s="4">
        <v>2300000</v>
      </c>
      <c r="H111" s="4">
        <v>2300000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2300000</v>
      </c>
      <c r="R111" s="4">
        <v>2300000</v>
      </c>
    </row>
    <row r="112" spans="2:18">
      <c r="B112" s="802"/>
      <c r="C112" s="162"/>
      <c r="D112" s="162">
        <v>42</v>
      </c>
      <c r="E112" s="99"/>
      <c r="F112" s="99" t="s">
        <v>394</v>
      </c>
      <c r="G112" s="103">
        <f>SUM(G113:G118)</f>
        <v>16065000</v>
      </c>
      <c r="H112" s="103">
        <f>SUM(H113:H118)</f>
        <v>30065000</v>
      </c>
      <c r="I112" s="103">
        <v>0</v>
      </c>
      <c r="J112" s="103">
        <v>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  <c r="P112" s="103">
        <v>0</v>
      </c>
      <c r="Q112" s="103">
        <f>SUM(Q113:Q118)</f>
        <v>16065000</v>
      </c>
      <c r="R112" s="103">
        <f>SUM(R113:R118)</f>
        <v>30065000</v>
      </c>
    </row>
    <row r="113" spans="2:18">
      <c r="B113" s="802"/>
      <c r="C113" s="166"/>
      <c r="D113" s="166"/>
      <c r="E113" s="2">
        <v>420</v>
      </c>
      <c r="F113" s="1" t="s">
        <v>400</v>
      </c>
      <c r="G113" s="4">
        <v>70000</v>
      </c>
      <c r="H113" s="4">
        <v>70000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70000</v>
      </c>
      <c r="R113" s="4">
        <v>70000</v>
      </c>
    </row>
    <row r="114" spans="2:18" ht="30">
      <c r="B114" s="802"/>
      <c r="C114" s="166"/>
      <c r="D114" s="166"/>
      <c r="E114" s="2">
        <v>421</v>
      </c>
      <c r="F114" s="14" t="s">
        <v>401</v>
      </c>
      <c r="G114" s="4">
        <v>310000</v>
      </c>
      <c r="H114" s="4">
        <v>310000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310000</v>
      </c>
      <c r="R114" s="4">
        <v>310000</v>
      </c>
    </row>
    <row r="115" spans="2:18">
      <c r="B115" s="802"/>
      <c r="C115" s="166"/>
      <c r="D115" s="166"/>
      <c r="E115" s="2">
        <v>423</v>
      </c>
      <c r="F115" s="1" t="s">
        <v>402</v>
      </c>
      <c r="G115" s="4">
        <v>65000</v>
      </c>
      <c r="H115" s="4">
        <v>65000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65000</v>
      </c>
      <c r="R115" s="4">
        <v>65000</v>
      </c>
    </row>
    <row r="116" spans="2:18">
      <c r="B116" s="802"/>
      <c r="C116" s="166"/>
      <c r="D116" s="166"/>
      <c r="E116" s="2">
        <v>425</v>
      </c>
      <c r="F116" s="1" t="s">
        <v>404</v>
      </c>
      <c r="G116" s="4">
        <v>13800000</v>
      </c>
      <c r="H116" s="4">
        <v>27800000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13800000</v>
      </c>
      <c r="R116" s="4">
        <v>27800000</v>
      </c>
    </row>
    <row r="117" spans="2:18">
      <c r="B117" s="802"/>
      <c r="C117" s="166"/>
      <c r="D117" s="166"/>
      <c r="E117" s="2">
        <v>426</v>
      </c>
      <c r="F117" s="1" t="s">
        <v>405</v>
      </c>
      <c r="G117" s="4">
        <v>20000</v>
      </c>
      <c r="H117" s="4">
        <v>20000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20000</v>
      </c>
      <c r="R117" s="4">
        <v>20000</v>
      </c>
    </row>
    <row r="118" spans="2:18">
      <c r="B118" s="802"/>
      <c r="C118" s="166"/>
      <c r="D118" s="166"/>
      <c r="E118" s="2">
        <v>427</v>
      </c>
      <c r="F118" s="1" t="s">
        <v>406</v>
      </c>
      <c r="G118" s="4">
        <v>1800000</v>
      </c>
      <c r="H118" s="4">
        <v>1800000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1800000</v>
      </c>
      <c r="R118" s="4">
        <v>1800000</v>
      </c>
    </row>
    <row r="119" spans="2:18" ht="30">
      <c r="B119" s="802"/>
      <c r="C119" s="587" t="s">
        <v>682</v>
      </c>
      <c r="D119" s="587"/>
      <c r="E119" s="592"/>
      <c r="F119" s="590" t="s">
        <v>694</v>
      </c>
      <c r="G119" s="102">
        <f>SUM(G120)</f>
        <v>62245000</v>
      </c>
      <c r="H119" s="102">
        <f>SUM(H120)</f>
        <v>62245000</v>
      </c>
      <c r="I119" s="102">
        <f>SUM(I120)</f>
        <v>122300000</v>
      </c>
      <c r="J119" s="102">
        <f>SUM(J120)</f>
        <v>122300000</v>
      </c>
      <c r="K119" s="102">
        <v>0</v>
      </c>
      <c r="L119" s="102">
        <v>0</v>
      </c>
      <c r="M119" s="102">
        <v>0</v>
      </c>
      <c r="N119" s="102">
        <v>0</v>
      </c>
      <c r="O119" s="102">
        <f>SUM(O120)</f>
        <v>29800000</v>
      </c>
      <c r="P119" s="102">
        <f>SUM(P120)</f>
        <v>29800000</v>
      </c>
      <c r="Q119" s="102">
        <f>SUM(Q120)</f>
        <v>214345000</v>
      </c>
      <c r="R119" s="102">
        <f>SUM(R120)</f>
        <v>214345000</v>
      </c>
    </row>
    <row r="120" spans="2:18" ht="30">
      <c r="B120" s="802"/>
      <c r="C120" s="150"/>
      <c r="D120" s="150" t="s">
        <v>683</v>
      </c>
      <c r="E120" s="33"/>
      <c r="F120" s="36" t="s">
        <v>694</v>
      </c>
      <c r="G120" s="34">
        <f>SUM(G121+G124+G131+G135)</f>
        <v>62245000</v>
      </c>
      <c r="H120" s="34">
        <f>SUM(H121+H124+H131+H135)</f>
        <v>62245000</v>
      </c>
      <c r="I120" s="34">
        <f>SUM(I121+I124+I131+I135)</f>
        <v>122300000</v>
      </c>
      <c r="J120" s="34">
        <f>SUM(J121+J124+J131+J135)</f>
        <v>122300000</v>
      </c>
      <c r="K120" s="34">
        <v>0</v>
      </c>
      <c r="L120" s="34">
        <v>0</v>
      </c>
      <c r="M120" s="34">
        <v>0</v>
      </c>
      <c r="N120" s="34">
        <v>0</v>
      </c>
      <c r="O120" s="34">
        <f>SUM(O121+O124+O131+O135)</f>
        <v>29800000</v>
      </c>
      <c r="P120" s="34">
        <f>SUM(P121+P124+P131+P135)</f>
        <v>29800000</v>
      </c>
      <c r="Q120" s="34">
        <f>SUM(Q121+Q124+Q131+Q135)</f>
        <v>214345000</v>
      </c>
      <c r="R120" s="34">
        <f>SUM(R121+R124+R131+R135)</f>
        <v>214345000</v>
      </c>
    </row>
    <row r="121" spans="2:18">
      <c r="B121" s="802"/>
      <c r="C121" s="162"/>
      <c r="D121" s="162">
        <v>40</v>
      </c>
      <c r="E121" s="99"/>
      <c r="F121" s="99" t="s">
        <v>391</v>
      </c>
      <c r="G121" s="103">
        <f>SUM(G122:G123)</f>
        <v>57500000</v>
      </c>
      <c r="H121" s="103">
        <f>SUM(H122:H123)</f>
        <v>57500000</v>
      </c>
      <c r="I121" s="103">
        <v>0</v>
      </c>
      <c r="J121" s="103">
        <v>0</v>
      </c>
      <c r="K121" s="103">
        <v>0</v>
      </c>
      <c r="L121" s="103">
        <v>0</v>
      </c>
      <c r="M121" s="103">
        <v>0</v>
      </c>
      <c r="N121" s="103">
        <v>0</v>
      </c>
      <c r="O121" s="103">
        <v>0</v>
      </c>
      <c r="P121" s="103">
        <v>0</v>
      </c>
      <c r="Q121" s="103">
        <f>SUM(Q122:Q123)</f>
        <v>57500000</v>
      </c>
      <c r="R121" s="103">
        <f>SUM(R122:R123)</f>
        <v>57500000</v>
      </c>
    </row>
    <row r="122" spans="2:18">
      <c r="B122" s="802"/>
      <c r="C122" s="166"/>
      <c r="D122" s="166"/>
      <c r="E122" s="2">
        <v>401</v>
      </c>
      <c r="F122" s="1" t="s">
        <v>399</v>
      </c>
      <c r="G122" s="4">
        <v>41500000</v>
      </c>
      <c r="H122" s="4">
        <v>41500000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41500000</v>
      </c>
      <c r="R122" s="4">
        <v>41500000</v>
      </c>
    </row>
    <row r="123" spans="2:18">
      <c r="B123" s="802"/>
      <c r="C123" s="166"/>
      <c r="D123" s="166"/>
      <c r="E123" s="2">
        <v>402</v>
      </c>
      <c r="F123" s="1" t="s">
        <v>361</v>
      </c>
      <c r="G123" s="4">
        <v>16000000</v>
      </c>
      <c r="H123" s="4">
        <v>16000000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16000000</v>
      </c>
      <c r="R123" s="4">
        <v>16000000</v>
      </c>
    </row>
    <row r="124" spans="2:18">
      <c r="B124" s="802"/>
      <c r="C124" s="162"/>
      <c r="D124" s="162">
        <v>42</v>
      </c>
      <c r="E124" s="99"/>
      <c r="F124" s="99" t="s">
        <v>394</v>
      </c>
      <c r="G124" s="103">
        <f>SUM(G125:G130)</f>
        <v>1945000</v>
      </c>
      <c r="H124" s="103">
        <f>SUM(H125:H130)</f>
        <v>1945000</v>
      </c>
      <c r="I124" s="103">
        <f>SUM(I125:I130)</f>
        <v>22600000</v>
      </c>
      <c r="J124" s="103">
        <f>SUM(J125:J130)</f>
        <v>21406000</v>
      </c>
      <c r="K124" s="103">
        <v>0</v>
      </c>
      <c r="L124" s="103">
        <v>0</v>
      </c>
      <c r="M124" s="103">
        <v>0</v>
      </c>
      <c r="N124" s="103">
        <v>0</v>
      </c>
      <c r="O124" s="103">
        <f>SUM(O125:O130)</f>
        <v>24100000</v>
      </c>
      <c r="P124" s="103">
        <f>SUM(P125:P130)</f>
        <v>24100000</v>
      </c>
      <c r="Q124" s="103">
        <f>SUM(Q125:Q130)</f>
        <v>48645000</v>
      </c>
      <c r="R124" s="103">
        <f>SUM(R125:R130)</f>
        <v>47451000</v>
      </c>
    </row>
    <row r="125" spans="2:18">
      <c r="B125" s="802"/>
      <c r="C125" s="166"/>
      <c r="D125" s="166"/>
      <c r="E125" s="2">
        <v>420</v>
      </c>
      <c r="F125" s="1" t="s">
        <v>400</v>
      </c>
      <c r="G125" s="4">
        <v>90000</v>
      </c>
      <c r="H125" s="4">
        <v>90000</v>
      </c>
      <c r="I125" s="4">
        <v>1000000</v>
      </c>
      <c r="J125" s="4">
        <v>1000000</v>
      </c>
      <c r="K125" s="4">
        <v>0</v>
      </c>
      <c r="L125" s="4">
        <v>0</v>
      </c>
      <c r="M125" s="4">
        <v>0</v>
      </c>
      <c r="N125" s="4">
        <v>0</v>
      </c>
      <c r="O125" s="4">
        <v>2000000</v>
      </c>
      <c r="P125" s="4">
        <v>2000000</v>
      </c>
      <c r="Q125" s="4">
        <v>3090000</v>
      </c>
      <c r="R125" s="4">
        <v>3090000</v>
      </c>
    </row>
    <row r="126" spans="2:18" ht="30">
      <c r="B126" s="802"/>
      <c r="C126" s="166"/>
      <c r="D126" s="166"/>
      <c r="E126" s="2">
        <v>421</v>
      </c>
      <c r="F126" s="14" t="s">
        <v>401</v>
      </c>
      <c r="G126" s="4">
        <v>1080000</v>
      </c>
      <c r="H126" s="4">
        <v>1080000</v>
      </c>
      <c r="I126" s="4">
        <v>1000000</v>
      </c>
      <c r="J126" s="4">
        <v>1000000</v>
      </c>
      <c r="K126" s="4">
        <v>0</v>
      </c>
      <c r="L126" s="4">
        <v>0</v>
      </c>
      <c r="M126" s="4">
        <v>0</v>
      </c>
      <c r="N126" s="4">
        <v>0</v>
      </c>
      <c r="O126" s="4">
        <v>600000</v>
      </c>
      <c r="P126" s="4">
        <v>600000</v>
      </c>
      <c r="Q126" s="4">
        <v>2680000</v>
      </c>
      <c r="R126" s="4">
        <v>2680000</v>
      </c>
    </row>
    <row r="127" spans="2:18">
      <c r="B127" s="802"/>
      <c r="C127" s="166"/>
      <c r="D127" s="166"/>
      <c r="E127" s="2">
        <v>423</v>
      </c>
      <c r="F127" s="1" t="s">
        <v>402</v>
      </c>
      <c r="G127" s="4">
        <v>65000</v>
      </c>
      <c r="H127" s="4">
        <v>65000</v>
      </c>
      <c r="I127" s="4">
        <v>100000</v>
      </c>
      <c r="J127" s="4">
        <v>100000</v>
      </c>
      <c r="K127" s="4">
        <v>0</v>
      </c>
      <c r="L127" s="4">
        <v>0</v>
      </c>
      <c r="M127" s="4">
        <v>0</v>
      </c>
      <c r="N127" s="4">
        <v>0</v>
      </c>
      <c r="O127" s="4">
        <v>1000000</v>
      </c>
      <c r="P127" s="4">
        <v>1000000</v>
      </c>
      <c r="Q127" s="4">
        <v>1165000</v>
      </c>
      <c r="R127" s="4">
        <v>1165000</v>
      </c>
    </row>
    <row r="128" spans="2:18">
      <c r="B128" s="802"/>
      <c r="C128" s="166"/>
      <c r="D128" s="166"/>
      <c r="E128" s="2">
        <v>424</v>
      </c>
      <c r="F128" s="1" t="s">
        <v>403</v>
      </c>
      <c r="G128" s="4">
        <v>0</v>
      </c>
      <c r="H128" s="4">
        <v>0</v>
      </c>
      <c r="I128" s="4">
        <v>100000</v>
      </c>
      <c r="J128" s="4">
        <v>100000</v>
      </c>
      <c r="K128" s="4">
        <v>0</v>
      </c>
      <c r="L128" s="4">
        <v>0</v>
      </c>
      <c r="M128" s="4">
        <v>0</v>
      </c>
      <c r="N128" s="4">
        <v>0</v>
      </c>
      <c r="O128" s="4">
        <v>500000</v>
      </c>
      <c r="P128" s="4">
        <v>500000</v>
      </c>
      <c r="Q128" s="4">
        <v>600000</v>
      </c>
      <c r="R128" s="4">
        <v>600000</v>
      </c>
    </row>
    <row r="129" spans="2:18">
      <c r="B129" s="802"/>
      <c r="C129" s="166"/>
      <c r="D129" s="166"/>
      <c r="E129" s="2">
        <v>425</v>
      </c>
      <c r="F129" s="1" t="s">
        <v>404</v>
      </c>
      <c r="G129" s="4">
        <v>340000</v>
      </c>
      <c r="H129" s="4">
        <v>340000</v>
      </c>
      <c r="I129" s="4">
        <v>20000000</v>
      </c>
      <c r="J129" s="4">
        <v>18806000</v>
      </c>
      <c r="K129" s="4">
        <v>0</v>
      </c>
      <c r="L129" s="4">
        <v>0</v>
      </c>
      <c r="M129" s="4">
        <v>0</v>
      </c>
      <c r="N129" s="4">
        <v>0</v>
      </c>
      <c r="O129" s="4">
        <v>13000000</v>
      </c>
      <c r="P129" s="4">
        <v>13000000</v>
      </c>
      <c r="Q129" s="4">
        <v>33340000</v>
      </c>
      <c r="R129" s="4">
        <v>32146000</v>
      </c>
    </row>
    <row r="130" spans="2:18">
      <c r="B130" s="802"/>
      <c r="C130" s="166"/>
      <c r="D130" s="166"/>
      <c r="E130" s="2">
        <v>426</v>
      </c>
      <c r="F130" s="1" t="s">
        <v>405</v>
      </c>
      <c r="G130" s="4">
        <v>370000</v>
      </c>
      <c r="H130" s="4">
        <v>370000</v>
      </c>
      <c r="I130" s="4">
        <v>400000</v>
      </c>
      <c r="J130" s="4">
        <v>400000</v>
      </c>
      <c r="K130" s="4">
        <v>0</v>
      </c>
      <c r="L130" s="4">
        <v>0</v>
      </c>
      <c r="M130" s="4">
        <v>0</v>
      </c>
      <c r="N130" s="4">
        <v>0</v>
      </c>
      <c r="O130" s="4">
        <v>7000000</v>
      </c>
      <c r="P130" s="4">
        <v>7000000</v>
      </c>
      <c r="Q130" s="4">
        <v>7770000</v>
      </c>
      <c r="R130" s="4">
        <v>7770000</v>
      </c>
    </row>
    <row r="131" spans="2:18">
      <c r="B131" s="802"/>
      <c r="C131" s="162"/>
      <c r="D131" s="162">
        <v>46</v>
      </c>
      <c r="E131" s="99"/>
      <c r="F131" s="99" t="s">
        <v>396</v>
      </c>
      <c r="G131" s="103">
        <f>SUM(G132:G134)</f>
        <v>800000</v>
      </c>
      <c r="H131" s="103">
        <f>SUM(H132:H134)</f>
        <v>800000</v>
      </c>
      <c r="I131" s="103">
        <f>SUM(I132:I134)</f>
        <v>20000000</v>
      </c>
      <c r="J131" s="103">
        <f>SUM(J132:J134)</f>
        <v>21194000</v>
      </c>
      <c r="K131" s="103">
        <v>0</v>
      </c>
      <c r="L131" s="103">
        <v>0</v>
      </c>
      <c r="M131" s="103">
        <v>0</v>
      </c>
      <c r="N131" s="103">
        <v>0</v>
      </c>
      <c r="O131" s="103">
        <v>0</v>
      </c>
      <c r="P131" s="103">
        <v>0</v>
      </c>
      <c r="Q131" s="103">
        <f>SUM(Q132:Q134)</f>
        <v>20800000</v>
      </c>
      <c r="R131" s="103">
        <f>SUM(R132:R134)</f>
        <v>21994000</v>
      </c>
    </row>
    <row r="132" spans="2:18" ht="30">
      <c r="B132" s="802"/>
      <c r="C132" s="166"/>
      <c r="D132" s="166"/>
      <c r="E132" s="2">
        <v>463</v>
      </c>
      <c r="F132" s="14" t="s">
        <v>415</v>
      </c>
      <c r="G132" s="4">
        <v>0</v>
      </c>
      <c r="H132" s="4">
        <v>0</v>
      </c>
      <c r="I132" s="4">
        <v>20000000</v>
      </c>
      <c r="J132" s="4">
        <v>20000000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20000000</v>
      </c>
      <c r="R132" s="4">
        <v>20000000</v>
      </c>
    </row>
    <row r="133" spans="2:18">
      <c r="B133" s="802"/>
      <c r="C133" s="166"/>
      <c r="D133" s="166"/>
      <c r="E133" s="2">
        <v>464</v>
      </c>
      <c r="F133" s="1" t="s">
        <v>423</v>
      </c>
      <c r="G133" s="4">
        <v>800000</v>
      </c>
      <c r="H133" s="4">
        <v>800000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800000</v>
      </c>
      <c r="R133" s="4">
        <v>800000</v>
      </c>
    </row>
    <row r="134" spans="2:18">
      <c r="B134" s="802"/>
      <c r="C134" s="166"/>
      <c r="D134" s="166"/>
      <c r="E134" s="2">
        <v>465</v>
      </c>
      <c r="F134" s="1" t="s">
        <v>424</v>
      </c>
      <c r="G134" s="4">
        <v>0</v>
      </c>
      <c r="H134" s="4">
        <v>0</v>
      </c>
      <c r="I134" s="4">
        <v>0</v>
      </c>
      <c r="J134" s="4">
        <v>1194000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1194000</v>
      </c>
    </row>
    <row r="135" spans="2:18">
      <c r="B135" s="802"/>
      <c r="C135" s="162"/>
      <c r="D135" s="162">
        <v>48</v>
      </c>
      <c r="E135" s="99"/>
      <c r="F135" s="99" t="s">
        <v>430</v>
      </c>
      <c r="G135" s="103">
        <f>SUM(G136:G139)</f>
        <v>2000000</v>
      </c>
      <c r="H135" s="103">
        <f>SUM(H136:H139)</f>
        <v>2000000</v>
      </c>
      <c r="I135" s="103">
        <f>SUM(I136:I139)</f>
        <v>79700000</v>
      </c>
      <c r="J135" s="103">
        <f>SUM(J136:J139)</f>
        <v>79700000</v>
      </c>
      <c r="K135" s="103">
        <v>0</v>
      </c>
      <c r="L135" s="103">
        <v>0</v>
      </c>
      <c r="M135" s="103">
        <v>0</v>
      </c>
      <c r="N135" s="103">
        <v>0</v>
      </c>
      <c r="O135" s="103">
        <f>SUM(O136:O139)</f>
        <v>5700000</v>
      </c>
      <c r="P135" s="103">
        <f>SUM(P136:P139)</f>
        <v>5700000</v>
      </c>
      <c r="Q135" s="103">
        <f>SUM(Q136:Q139)</f>
        <v>87400000</v>
      </c>
      <c r="R135" s="103">
        <f>SUM(R136:R139)</f>
        <v>87400000</v>
      </c>
    </row>
    <row r="136" spans="2:18">
      <c r="B136" s="802"/>
      <c r="C136" s="166"/>
      <c r="D136" s="166"/>
      <c r="E136" s="2">
        <v>480</v>
      </c>
      <c r="F136" s="1" t="s">
        <v>431</v>
      </c>
      <c r="G136" s="4">
        <v>0</v>
      </c>
      <c r="H136" s="4">
        <v>0</v>
      </c>
      <c r="I136" s="4">
        <v>300000</v>
      </c>
      <c r="J136" s="4">
        <v>300000</v>
      </c>
      <c r="K136" s="4">
        <v>0</v>
      </c>
      <c r="L136" s="4">
        <v>0</v>
      </c>
      <c r="M136" s="4">
        <v>0</v>
      </c>
      <c r="N136" s="4">
        <v>0</v>
      </c>
      <c r="O136" s="4">
        <v>5000000</v>
      </c>
      <c r="P136" s="4">
        <v>5000000</v>
      </c>
      <c r="Q136" s="4">
        <v>5300000</v>
      </c>
      <c r="R136" s="4">
        <v>5300000</v>
      </c>
    </row>
    <row r="137" spans="2:18">
      <c r="B137" s="802"/>
      <c r="C137" s="166"/>
      <c r="D137" s="166"/>
      <c r="E137" s="2">
        <v>482</v>
      </c>
      <c r="F137" s="1" t="s">
        <v>433</v>
      </c>
      <c r="G137" s="4">
        <v>2000000</v>
      </c>
      <c r="H137" s="4">
        <v>2000000</v>
      </c>
      <c r="I137" s="4">
        <v>60000000</v>
      </c>
      <c r="J137" s="4">
        <v>60000000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62000000</v>
      </c>
      <c r="R137" s="4">
        <v>62000000</v>
      </c>
    </row>
    <row r="138" spans="2:18">
      <c r="B138" s="802"/>
      <c r="C138" s="166"/>
      <c r="D138" s="166"/>
      <c r="E138" s="2">
        <v>483</v>
      </c>
      <c r="F138" s="1" t="s">
        <v>434</v>
      </c>
      <c r="G138" s="4">
        <v>0</v>
      </c>
      <c r="H138" s="4">
        <v>0</v>
      </c>
      <c r="I138" s="4">
        <v>200000</v>
      </c>
      <c r="J138" s="4">
        <v>200000</v>
      </c>
      <c r="K138" s="4">
        <v>0</v>
      </c>
      <c r="L138" s="4">
        <v>0</v>
      </c>
      <c r="M138" s="4">
        <v>0</v>
      </c>
      <c r="N138" s="4">
        <v>0</v>
      </c>
      <c r="O138" s="4">
        <v>300000</v>
      </c>
      <c r="P138" s="4">
        <v>300000</v>
      </c>
      <c r="Q138" s="4">
        <v>500000</v>
      </c>
      <c r="R138" s="4">
        <v>500000</v>
      </c>
    </row>
    <row r="139" spans="2:18" ht="15.75" thickBot="1">
      <c r="B139" s="802"/>
      <c r="C139" s="166"/>
      <c r="D139" s="166"/>
      <c r="E139" s="2">
        <v>485</v>
      </c>
      <c r="F139" s="1" t="s">
        <v>436</v>
      </c>
      <c r="G139" s="4">
        <v>0</v>
      </c>
      <c r="H139" s="4">
        <v>0</v>
      </c>
      <c r="I139" s="4">
        <v>19200000</v>
      </c>
      <c r="J139" s="4">
        <v>19200000</v>
      </c>
      <c r="K139" s="4">
        <v>0</v>
      </c>
      <c r="L139" s="4">
        <v>0</v>
      </c>
      <c r="M139" s="4">
        <v>0</v>
      </c>
      <c r="N139" s="4">
        <v>0</v>
      </c>
      <c r="O139" s="4">
        <v>400000</v>
      </c>
      <c r="P139" s="4">
        <v>400000</v>
      </c>
      <c r="Q139" s="4">
        <v>19600000</v>
      </c>
      <c r="R139" s="4">
        <v>19600000</v>
      </c>
    </row>
    <row r="140" spans="2:18" ht="40.5" customHeight="1" thickBot="1">
      <c r="B140" s="802"/>
      <c r="C140" s="800" t="s">
        <v>604</v>
      </c>
      <c r="D140" s="801"/>
      <c r="E140" s="766" t="s">
        <v>486</v>
      </c>
      <c r="F140" s="801"/>
      <c r="G140" s="193">
        <f t="shared" ref="G140:L140" si="4">SUM(G119+G107+G95+G85+G62+G45)</f>
        <v>474929000</v>
      </c>
      <c r="H140" s="164">
        <f t="shared" si="4"/>
        <v>492529000</v>
      </c>
      <c r="I140" s="164">
        <f t="shared" si="4"/>
        <v>122800000</v>
      </c>
      <c r="J140" s="164">
        <f t="shared" si="4"/>
        <v>122800000</v>
      </c>
      <c r="K140" s="164">
        <f t="shared" si="4"/>
        <v>10000000</v>
      </c>
      <c r="L140" s="164">
        <f t="shared" si="4"/>
        <v>10000000</v>
      </c>
      <c r="M140" s="164">
        <v>0</v>
      </c>
      <c r="N140" s="164">
        <v>0</v>
      </c>
      <c r="O140" s="164">
        <f>SUM(O119+O107+O95+O85+O62+O45)</f>
        <v>50000000</v>
      </c>
      <c r="P140" s="164">
        <f>SUM(P119+P107+P95+P85+P62+P45)</f>
        <v>112600000</v>
      </c>
      <c r="Q140" s="164">
        <f>SUM(Q119+Q107+Q95+Q85+Q62+Q45)</f>
        <v>657729000</v>
      </c>
      <c r="R140" s="165">
        <f>SUM(R119+R107+R95+R85+R62+R45)</f>
        <v>737929000</v>
      </c>
    </row>
  </sheetData>
  <mergeCells count="15">
    <mergeCell ref="C140:D140"/>
    <mergeCell ref="E140:F140"/>
    <mergeCell ref="B7:B140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B2:R31"/>
  <sheetViews>
    <sheetView workbookViewId="0">
      <selection activeCell="D2" sqref="D2"/>
    </sheetView>
  </sheetViews>
  <sheetFormatPr defaultRowHeight="15"/>
  <cols>
    <col min="2" max="2" width="11.42578125" customWidth="1"/>
    <col min="3" max="3" width="14.5703125" customWidth="1"/>
    <col min="4" max="4" width="13.7109375" customWidth="1"/>
    <col min="5" max="5" width="19.85546875" customWidth="1"/>
    <col min="6" max="6" width="36.42578125" customWidth="1"/>
    <col min="7" max="18" width="18.85546875" customWidth="1"/>
  </cols>
  <sheetData>
    <row r="2" spans="2:18" ht="15" customHeight="1">
      <c r="B2" s="603" t="s">
        <v>544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6" t="s">
        <v>356</v>
      </c>
      <c r="H5" s="386" t="s">
        <v>444</v>
      </c>
      <c r="I5" s="386" t="s">
        <v>358</v>
      </c>
      <c r="J5" s="386" t="s">
        <v>444</v>
      </c>
      <c r="K5" s="386" t="s">
        <v>356</v>
      </c>
      <c r="L5" s="386" t="s">
        <v>444</v>
      </c>
      <c r="M5" s="386" t="s">
        <v>356</v>
      </c>
      <c r="N5" s="386" t="s">
        <v>444</v>
      </c>
      <c r="O5" s="386" t="s">
        <v>356</v>
      </c>
      <c r="P5" s="386" t="s">
        <v>444</v>
      </c>
      <c r="Q5" s="386" t="s">
        <v>356</v>
      </c>
      <c r="R5" s="386" t="s">
        <v>444</v>
      </c>
    </row>
    <row r="6" spans="2:18" ht="15.75" thickBot="1">
      <c r="B6" s="387">
        <v>12102</v>
      </c>
      <c r="C6" s="805" t="s">
        <v>544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9"/>
      <c r="C7" s="140">
        <v>1</v>
      </c>
      <c r="D7" s="230"/>
      <c r="E7" s="230"/>
      <c r="F7" s="230" t="s">
        <v>1136</v>
      </c>
      <c r="G7" s="124">
        <f>SUM(G8)</f>
        <v>15118000</v>
      </c>
      <c r="H7" s="124">
        <f>SUM(H8)</f>
        <v>15618000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15118000</v>
      </c>
      <c r="R7" s="125">
        <f>SUM(R8)</f>
        <v>15618000</v>
      </c>
    </row>
    <row r="8" spans="2:18" ht="15.75" thickBot="1">
      <c r="B8" s="820"/>
      <c r="C8" s="167"/>
      <c r="D8" s="106">
        <v>19</v>
      </c>
      <c r="E8" s="104"/>
      <c r="F8" s="106" t="s">
        <v>1136</v>
      </c>
      <c r="G8" s="110">
        <v>15118000</v>
      </c>
      <c r="H8" s="110">
        <v>15618000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15118000</v>
      </c>
      <c r="R8" s="111">
        <v>15618000</v>
      </c>
    </row>
    <row r="9" spans="2:18">
      <c r="B9" s="820"/>
      <c r="C9" s="255"/>
      <c r="D9" s="255">
        <v>40</v>
      </c>
      <c r="E9" s="232"/>
      <c r="F9" s="232" t="s">
        <v>391</v>
      </c>
      <c r="G9" s="234">
        <f>SUM(G10:G11)</f>
        <v>12348000</v>
      </c>
      <c r="H9" s="234">
        <f>SUM(H10:H11)</f>
        <v>12848000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12348000</v>
      </c>
      <c r="R9" s="235">
        <f>SUM(R10:R11)</f>
        <v>12848000</v>
      </c>
    </row>
    <row r="10" spans="2:18">
      <c r="B10" s="820"/>
      <c r="C10" s="166"/>
      <c r="D10" s="166"/>
      <c r="E10" s="2">
        <v>401</v>
      </c>
      <c r="F10" s="1" t="s">
        <v>399</v>
      </c>
      <c r="G10" s="4">
        <v>9100000</v>
      </c>
      <c r="H10" s="4">
        <v>9465000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9100000</v>
      </c>
      <c r="R10" s="109">
        <v>9465000</v>
      </c>
    </row>
    <row r="11" spans="2:18">
      <c r="B11" s="820"/>
      <c r="C11" s="166"/>
      <c r="D11" s="166"/>
      <c r="E11" s="2">
        <v>402</v>
      </c>
      <c r="F11" s="1" t="s">
        <v>361</v>
      </c>
      <c r="G11" s="4">
        <v>3248000</v>
      </c>
      <c r="H11" s="4">
        <v>3383000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3248000</v>
      </c>
      <c r="R11" s="109">
        <v>3383000</v>
      </c>
    </row>
    <row r="12" spans="2:18">
      <c r="B12" s="820"/>
      <c r="C12" s="162"/>
      <c r="D12" s="162">
        <v>42</v>
      </c>
      <c r="E12" s="99"/>
      <c r="F12" s="99" t="s">
        <v>394</v>
      </c>
      <c r="G12" s="103">
        <f>SUM(G13:G18)</f>
        <v>2770000</v>
      </c>
      <c r="H12" s="103">
        <f>SUM(H13:H18)</f>
        <v>2770000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2770000</v>
      </c>
      <c r="R12" s="108">
        <f>SUM(R13:R18)</f>
        <v>2770000</v>
      </c>
    </row>
    <row r="13" spans="2:18">
      <c r="B13" s="820"/>
      <c r="C13" s="166"/>
      <c r="D13" s="166"/>
      <c r="E13" s="2">
        <v>420</v>
      </c>
      <c r="F13" s="1" t="s">
        <v>400</v>
      </c>
      <c r="G13" s="4">
        <v>60000</v>
      </c>
      <c r="H13" s="4">
        <v>160000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60000</v>
      </c>
      <c r="R13" s="109">
        <v>160000</v>
      </c>
    </row>
    <row r="14" spans="2:18" ht="30">
      <c r="B14" s="820"/>
      <c r="C14" s="166"/>
      <c r="D14" s="166"/>
      <c r="E14" s="2">
        <v>421</v>
      </c>
      <c r="F14" s="14" t="s">
        <v>401</v>
      </c>
      <c r="G14" s="4">
        <v>1060000</v>
      </c>
      <c r="H14" s="4">
        <v>1265000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1060000</v>
      </c>
      <c r="R14" s="109">
        <v>1265000</v>
      </c>
    </row>
    <row r="15" spans="2:18">
      <c r="B15" s="820"/>
      <c r="C15" s="166"/>
      <c r="D15" s="166"/>
      <c r="E15" s="2">
        <v>423</v>
      </c>
      <c r="F15" s="1" t="s">
        <v>402</v>
      </c>
      <c r="G15" s="4">
        <v>100000</v>
      </c>
      <c r="H15" s="4">
        <v>100000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100000</v>
      </c>
      <c r="R15" s="109">
        <v>100000</v>
      </c>
    </row>
    <row r="16" spans="2:18">
      <c r="B16" s="820"/>
      <c r="C16" s="166"/>
      <c r="D16" s="166"/>
      <c r="E16" s="2">
        <v>424</v>
      </c>
      <c r="F16" s="1" t="s">
        <v>403</v>
      </c>
      <c r="G16" s="4">
        <v>350000</v>
      </c>
      <c r="H16" s="4">
        <v>200000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350000</v>
      </c>
      <c r="R16" s="109">
        <v>200000</v>
      </c>
    </row>
    <row r="17" spans="2:18">
      <c r="B17" s="820"/>
      <c r="C17" s="166"/>
      <c r="D17" s="166"/>
      <c r="E17" s="2">
        <v>425</v>
      </c>
      <c r="F17" s="1" t="s">
        <v>404</v>
      </c>
      <c r="G17" s="4">
        <v>1000000</v>
      </c>
      <c r="H17" s="4">
        <v>945000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1000000</v>
      </c>
      <c r="R17" s="109">
        <v>945000</v>
      </c>
    </row>
    <row r="18" spans="2:18" ht="15.75" thickBot="1">
      <c r="B18" s="820"/>
      <c r="C18" s="167"/>
      <c r="D18" s="167"/>
      <c r="E18" s="106">
        <v>426</v>
      </c>
      <c r="F18" s="104" t="s">
        <v>405</v>
      </c>
      <c r="G18" s="110">
        <v>200000</v>
      </c>
      <c r="H18" s="110">
        <v>100000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200000</v>
      </c>
      <c r="R18" s="111">
        <v>100000</v>
      </c>
    </row>
    <row r="19" spans="2:18">
      <c r="B19" s="820"/>
      <c r="C19" s="169">
        <v>1</v>
      </c>
      <c r="D19" s="169"/>
      <c r="E19" s="170"/>
      <c r="F19" s="170" t="s">
        <v>1136</v>
      </c>
      <c r="G19" s="172">
        <f>SUM(G20)</f>
        <v>15118000</v>
      </c>
      <c r="H19" s="172">
        <f>SUM(H20)</f>
        <v>15618000</v>
      </c>
      <c r="I19" s="172">
        <v>0</v>
      </c>
      <c r="J19" s="172">
        <v>0</v>
      </c>
      <c r="K19" s="172">
        <v>0</v>
      </c>
      <c r="L19" s="172">
        <v>0</v>
      </c>
      <c r="M19" s="172">
        <v>0</v>
      </c>
      <c r="N19" s="172">
        <v>0</v>
      </c>
      <c r="O19" s="172">
        <v>0</v>
      </c>
      <c r="P19" s="172">
        <v>0</v>
      </c>
      <c r="Q19" s="172">
        <f>SUM(Q20)</f>
        <v>15118000</v>
      </c>
      <c r="R19" s="172">
        <f>SUM(R20)</f>
        <v>15618000</v>
      </c>
    </row>
    <row r="20" spans="2:18">
      <c r="B20" s="820"/>
      <c r="C20" s="150"/>
      <c r="D20" s="150">
        <v>19</v>
      </c>
      <c r="E20" s="33"/>
      <c r="F20" s="33" t="s">
        <v>1136</v>
      </c>
      <c r="G20" s="34">
        <f>SUM(G21+G24)</f>
        <v>15118000</v>
      </c>
      <c r="H20" s="34">
        <f>SUM(H21+H24)</f>
        <v>15618000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f>SUM(Q21+Q24)</f>
        <v>15118000</v>
      </c>
      <c r="R20" s="34">
        <f>SUM(R21+R24)</f>
        <v>15618000</v>
      </c>
    </row>
    <row r="21" spans="2:18">
      <c r="B21" s="820"/>
      <c r="C21" s="162"/>
      <c r="D21" s="162">
        <v>40</v>
      </c>
      <c r="E21" s="99"/>
      <c r="F21" s="99" t="s">
        <v>391</v>
      </c>
      <c r="G21" s="103">
        <f>SUM(G22:G23)</f>
        <v>12348000</v>
      </c>
      <c r="H21" s="103">
        <f>SUM(H22:H23)</f>
        <v>12848000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SUM(Q22:Q23)</f>
        <v>12348000</v>
      </c>
      <c r="R21" s="103">
        <f>SUM(R22:R23)</f>
        <v>12848000</v>
      </c>
    </row>
    <row r="22" spans="2:18">
      <c r="B22" s="820"/>
      <c r="C22" s="166"/>
      <c r="D22" s="166"/>
      <c r="E22" s="2">
        <v>401</v>
      </c>
      <c r="F22" s="1" t="s">
        <v>399</v>
      </c>
      <c r="G22" s="4">
        <v>9100000</v>
      </c>
      <c r="H22" s="4">
        <v>9465000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9100000</v>
      </c>
      <c r="R22" s="4">
        <v>9465000</v>
      </c>
    </row>
    <row r="23" spans="2:18">
      <c r="B23" s="820"/>
      <c r="C23" s="166"/>
      <c r="D23" s="166"/>
      <c r="E23" s="2">
        <v>402</v>
      </c>
      <c r="F23" s="1" t="s">
        <v>361</v>
      </c>
      <c r="G23" s="4">
        <v>3248000</v>
      </c>
      <c r="H23" s="4">
        <v>3383000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3248000</v>
      </c>
      <c r="R23" s="4">
        <v>3383000</v>
      </c>
    </row>
    <row r="24" spans="2:18">
      <c r="B24" s="820"/>
      <c r="C24" s="162"/>
      <c r="D24" s="162">
        <v>42</v>
      </c>
      <c r="E24" s="99"/>
      <c r="F24" s="99" t="s">
        <v>394</v>
      </c>
      <c r="G24" s="103">
        <f>SUM(G25:G30)</f>
        <v>2770000</v>
      </c>
      <c r="H24" s="103">
        <f>SUM(H25:H30)</f>
        <v>2770000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SUM(Q25:Q30)</f>
        <v>2770000</v>
      </c>
      <c r="R24" s="103">
        <f>SUM(R25:R30)</f>
        <v>2770000</v>
      </c>
    </row>
    <row r="25" spans="2:18">
      <c r="B25" s="820"/>
      <c r="C25" s="166"/>
      <c r="D25" s="166"/>
      <c r="E25" s="2">
        <v>420</v>
      </c>
      <c r="F25" s="1" t="s">
        <v>400</v>
      </c>
      <c r="G25" s="4">
        <v>60000</v>
      </c>
      <c r="H25" s="4">
        <v>160000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60000</v>
      </c>
      <c r="R25" s="4">
        <v>160000</v>
      </c>
    </row>
    <row r="26" spans="2:18" ht="30">
      <c r="B26" s="820"/>
      <c r="C26" s="166"/>
      <c r="D26" s="166"/>
      <c r="E26" s="2">
        <v>421</v>
      </c>
      <c r="F26" s="14" t="s">
        <v>401</v>
      </c>
      <c r="G26" s="4">
        <v>1060000</v>
      </c>
      <c r="H26" s="4">
        <v>1265000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1060000</v>
      </c>
      <c r="R26" s="4">
        <v>1265000</v>
      </c>
    </row>
    <row r="27" spans="2:18">
      <c r="B27" s="820"/>
      <c r="C27" s="166"/>
      <c r="D27" s="166"/>
      <c r="E27" s="2">
        <v>423</v>
      </c>
      <c r="F27" s="1" t="s">
        <v>402</v>
      </c>
      <c r="G27" s="4">
        <v>100000</v>
      </c>
      <c r="H27" s="4">
        <v>100000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100000</v>
      </c>
      <c r="R27" s="4">
        <v>100000</v>
      </c>
    </row>
    <row r="28" spans="2:18">
      <c r="B28" s="820"/>
      <c r="C28" s="166"/>
      <c r="D28" s="166"/>
      <c r="E28" s="2">
        <v>424</v>
      </c>
      <c r="F28" s="1" t="s">
        <v>403</v>
      </c>
      <c r="G28" s="4">
        <v>350000</v>
      </c>
      <c r="H28" s="4">
        <v>200000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350000</v>
      </c>
      <c r="R28" s="4">
        <v>200000</v>
      </c>
    </row>
    <row r="29" spans="2:18">
      <c r="B29" s="820"/>
      <c r="C29" s="166"/>
      <c r="D29" s="166"/>
      <c r="E29" s="2">
        <v>425</v>
      </c>
      <c r="F29" s="1" t="s">
        <v>404</v>
      </c>
      <c r="G29" s="4">
        <v>1000000</v>
      </c>
      <c r="H29" s="4">
        <v>945000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1000000</v>
      </c>
      <c r="R29" s="4">
        <v>945000</v>
      </c>
    </row>
    <row r="30" spans="2:18" ht="15.75" thickBot="1">
      <c r="B30" s="820"/>
      <c r="C30" s="166"/>
      <c r="D30" s="166"/>
      <c r="E30" s="2">
        <v>426</v>
      </c>
      <c r="F30" s="1" t="s">
        <v>405</v>
      </c>
      <c r="G30" s="4">
        <v>200000</v>
      </c>
      <c r="H30" s="4">
        <v>100000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200000</v>
      </c>
      <c r="R30" s="4">
        <v>100000</v>
      </c>
    </row>
    <row r="31" spans="2:18" ht="15.75" thickBot="1">
      <c r="B31" s="821"/>
      <c r="C31" s="800" t="s">
        <v>604</v>
      </c>
      <c r="D31" s="801"/>
      <c r="E31" s="766" t="s">
        <v>544</v>
      </c>
      <c r="F31" s="801"/>
      <c r="G31" s="193">
        <f>SUM(G19)</f>
        <v>15118000</v>
      </c>
      <c r="H31" s="164">
        <f>SUM(H19)</f>
        <v>15618000</v>
      </c>
      <c r="I31" s="164">
        <v>0</v>
      </c>
      <c r="J31" s="164">
        <v>0</v>
      </c>
      <c r="K31" s="164">
        <v>0</v>
      </c>
      <c r="L31" s="164">
        <v>0</v>
      </c>
      <c r="M31" s="164">
        <v>0</v>
      </c>
      <c r="N31" s="164">
        <v>0</v>
      </c>
      <c r="O31" s="164">
        <v>0</v>
      </c>
      <c r="P31" s="164">
        <v>0</v>
      </c>
      <c r="Q31" s="193">
        <f>SUM(Q19)</f>
        <v>15118000</v>
      </c>
      <c r="R31" s="164">
        <f>SUM(R19)</f>
        <v>15618000</v>
      </c>
    </row>
  </sheetData>
  <mergeCells count="15">
    <mergeCell ref="B7:B31"/>
    <mergeCell ref="C31:D31"/>
    <mergeCell ref="E31:F31"/>
    <mergeCell ref="M4:N4"/>
    <mergeCell ref="O4:P4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</mergeCells>
  <pageMargins left="0.7" right="0.7" top="0.75" bottom="0.75" header="0.3" footer="0.3"/>
  <pageSetup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B2:R168"/>
  <sheetViews>
    <sheetView workbookViewId="0">
      <selection activeCell="D2" sqref="D2"/>
    </sheetView>
  </sheetViews>
  <sheetFormatPr defaultRowHeight="15"/>
  <cols>
    <col min="1" max="1" width="9.140625" customWidth="1"/>
    <col min="2" max="2" width="12" customWidth="1"/>
    <col min="3" max="3" width="13" customWidth="1"/>
    <col min="4" max="4" width="15.85546875" customWidth="1"/>
    <col min="5" max="5" width="19.7109375" customWidth="1"/>
    <col min="6" max="6" width="42.28515625" customWidth="1"/>
    <col min="7" max="18" width="19" customWidth="1"/>
  </cols>
  <sheetData>
    <row r="2" spans="2:18">
      <c r="B2" s="603" t="s">
        <v>1191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6" t="s">
        <v>356</v>
      </c>
      <c r="H5" s="386" t="s">
        <v>444</v>
      </c>
      <c r="I5" s="386" t="s">
        <v>358</v>
      </c>
      <c r="J5" s="386" t="s">
        <v>444</v>
      </c>
      <c r="K5" s="386" t="s">
        <v>356</v>
      </c>
      <c r="L5" s="386" t="s">
        <v>444</v>
      </c>
      <c r="M5" s="386" t="s">
        <v>356</v>
      </c>
      <c r="N5" s="386" t="s">
        <v>444</v>
      </c>
      <c r="O5" s="386" t="s">
        <v>356</v>
      </c>
      <c r="P5" s="386" t="s">
        <v>444</v>
      </c>
      <c r="Q5" s="386" t="s">
        <v>356</v>
      </c>
      <c r="R5" s="386" t="s">
        <v>444</v>
      </c>
    </row>
    <row r="6" spans="2:18" ht="15.75" thickBot="1">
      <c r="B6" s="387">
        <v>13001</v>
      </c>
      <c r="C6" s="805" t="s">
        <v>1191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122"/>
      <c r="F7" s="230" t="s">
        <v>820</v>
      </c>
      <c r="G7" s="124">
        <f>SUM(G8:G10)</f>
        <v>358988000</v>
      </c>
      <c r="H7" s="124">
        <f>SUM(H8:H10)</f>
        <v>357008000</v>
      </c>
      <c r="I7" s="124">
        <f>SUM(I8:I10)</f>
        <v>10000000</v>
      </c>
      <c r="J7" s="124">
        <f>SUM(J8:J10)</f>
        <v>10000000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SUM(Q8:Q10)</f>
        <v>368988000</v>
      </c>
      <c r="R7" s="125">
        <f>SUM(R8:R10)</f>
        <v>367008000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177988000</v>
      </c>
      <c r="H8" s="4">
        <v>176008000</v>
      </c>
      <c r="I8" s="4">
        <v>10000000</v>
      </c>
      <c r="J8" s="4">
        <v>10000000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187988000</v>
      </c>
      <c r="R8" s="109">
        <v>186008000</v>
      </c>
    </row>
    <row r="9" spans="2:18" ht="30">
      <c r="B9" s="802"/>
      <c r="C9" s="166"/>
      <c r="D9" s="2">
        <v>11</v>
      </c>
      <c r="E9" s="1"/>
      <c r="F9" s="14" t="s">
        <v>846</v>
      </c>
      <c r="G9" s="4">
        <v>10000000</v>
      </c>
      <c r="H9" s="4">
        <v>10000000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10000000</v>
      </c>
      <c r="R9" s="109">
        <v>10000000</v>
      </c>
    </row>
    <row r="10" spans="2:18" ht="30">
      <c r="B10" s="802"/>
      <c r="C10" s="166"/>
      <c r="D10" s="2" t="s">
        <v>709</v>
      </c>
      <c r="E10" s="1"/>
      <c r="F10" s="14" t="s">
        <v>757</v>
      </c>
      <c r="G10" s="4">
        <v>171000000</v>
      </c>
      <c r="H10" s="4">
        <v>171000000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171000000</v>
      </c>
      <c r="R10" s="109">
        <v>171000000</v>
      </c>
    </row>
    <row r="11" spans="2:18">
      <c r="B11" s="802"/>
      <c r="C11" s="150">
        <v>2</v>
      </c>
      <c r="D11" s="33"/>
      <c r="E11" s="36"/>
      <c r="F11" s="33" t="s">
        <v>1192</v>
      </c>
      <c r="G11" s="34">
        <f>SUM(G12:G13)</f>
        <v>174128000</v>
      </c>
      <c r="H11" s="34">
        <f>SUM(H12:H13)</f>
        <v>187608000</v>
      </c>
      <c r="I11" s="34">
        <v>0</v>
      </c>
      <c r="J11" s="34">
        <v>0</v>
      </c>
      <c r="K11" s="34">
        <v>0</v>
      </c>
      <c r="L11" s="34">
        <v>0</v>
      </c>
      <c r="M11" s="34">
        <f>SUM(M12:M13)</f>
        <v>200000000</v>
      </c>
      <c r="N11" s="34">
        <f>SUM(N12:N13)</f>
        <v>200000000</v>
      </c>
      <c r="O11" s="34">
        <v>0</v>
      </c>
      <c r="P11" s="34">
        <v>0</v>
      </c>
      <c r="Q11" s="34">
        <f>SUM(Q12:Q13)</f>
        <v>374128000</v>
      </c>
      <c r="R11" s="128">
        <f>SUM(R12:R13)</f>
        <v>387608000</v>
      </c>
    </row>
    <row r="12" spans="2:18">
      <c r="B12" s="802"/>
      <c r="C12" s="166"/>
      <c r="D12" s="2">
        <v>20</v>
      </c>
      <c r="E12" s="1"/>
      <c r="F12" s="1" t="s">
        <v>1192</v>
      </c>
      <c r="G12" s="4">
        <v>174128000</v>
      </c>
      <c r="H12" s="4">
        <v>187608000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174128000</v>
      </c>
      <c r="R12" s="109">
        <v>187608000</v>
      </c>
    </row>
    <row r="13" spans="2:18">
      <c r="B13" s="802"/>
      <c r="C13" s="166"/>
      <c r="D13" s="2" t="s">
        <v>756</v>
      </c>
      <c r="E13" s="1"/>
      <c r="F13" s="1" t="s">
        <v>767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200000000</v>
      </c>
      <c r="N13" s="4">
        <v>200000000</v>
      </c>
      <c r="O13" s="4">
        <v>0</v>
      </c>
      <c r="P13" s="4">
        <v>0</v>
      </c>
      <c r="Q13" s="4">
        <v>200000000</v>
      </c>
      <c r="R13" s="109">
        <v>200000000</v>
      </c>
    </row>
    <row r="14" spans="2:18">
      <c r="B14" s="802"/>
      <c r="C14" s="150">
        <v>3</v>
      </c>
      <c r="D14" s="33"/>
      <c r="E14" s="36"/>
      <c r="F14" s="33" t="s">
        <v>1193</v>
      </c>
      <c r="G14" s="34">
        <f>SUM(G15:G25)</f>
        <v>553604000</v>
      </c>
      <c r="H14" s="34">
        <f>SUM(H15:H25)</f>
        <v>910105000</v>
      </c>
      <c r="I14" s="34">
        <v>0</v>
      </c>
      <c r="J14" s="34">
        <v>0</v>
      </c>
      <c r="K14" s="34">
        <v>0</v>
      </c>
      <c r="L14" s="34">
        <v>0</v>
      </c>
      <c r="M14" s="34">
        <f t="shared" ref="M14:R14" si="0">SUM(M15:M25)</f>
        <v>429756000</v>
      </c>
      <c r="N14" s="34">
        <f t="shared" si="0"/>
        <v>683440000</v>
      </c>
      <c r="O14" s="34">
        <f t="shared" si="0"/>
        <v>10000000</v>
      </c>
      <c r="P14" s="34">
        <f t="shared" si="0"/>
        <v>10000000</v>
      </c>
      <c r="Q14" s="34">
        <f t="shared" si="0"/>
        <v>993360000</v>
      </c>
      <c r="R14" s="128">
        <f t="shared" si="0"/>
        <v>1603545000</v>
      </c>
    </row>
    <row r="15" spans="2:18">
      <c r="B15" s="802"/>
      <c r="C15" s="166"/>
      <c r="D15" s="2">
        <v>30</v>
      </c>
      <c r="E15" s="1"/>
      <c r="F15" s="1" t="s">
        <v>1193</v>
      </c>
      <c r="G15" s="4">
        <v>182660000</v>
      </c>
      <c r="H15" s="4">
        <v>178101000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182660000</v>
      </c>
      <c r="R15" s="109">
        <v>178101000</v>
      </c>
    </row>
    <row r="16" spans="2:18">
      <c r="B16" s="802"/>
      <c r="C16" s="166"/>
      <c r="D16" s="2">
        <v>31</v>
      </c>
      <c r="E16" s="1"/>
      <c r="F16" s="1" t="s">
        <v>1194</v>
      </c>
      <c r="G16" s="4">
        <v>0</v>
      </c>
      <c r="H16" s="4">
        <v>1600000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109">
        <v>1600000</v>
      </c>
    </row>
    <row r="17" spans="2:18">
      <c r="B17" s="802"/>
      <c r="C17" s="166"/>
      <c r="D17" s="2" t="s">
        <v>723</v>
      </c>
      <c r="E17" s="1"/>
      <c r="F17" s="1" t="s">
        <v>758</v>
      </c>
      <c r="G17" s="4">
        <v>21000000</v>
      </c>
      <c r="H17" s="4">
        <v>19800000</v>
      </c>
      <c r="I17" s="4">
        <v>0</v>
      </c>
      <c r="J17" s="4">
        <v>0</v>
      </c>
      <c r="K17" s="4">
        <v>0</v>
      </c>
      <c r="L17" s="4">
        <v>0</v>
      </c>
      <c r="M17" s="4">
        <v>61500000</v>
      </c>
      <c r="N17" s="4">
        <v>61500000</v>
      </c>
      <c r="O17" s="4">
        <v>10000000</v>
      </c>
      <c r="P17" s="4">
        <v>10000000</v>
      </c>
      <c r="Q17" s="4">
        <v>92500000</v>
      </c>
      <c r="R17" s="109">
        <v>91300000</v>
      </c>
    </row>
    <row r="18" spans="2:18">
      <c r="B18" s="802"/>
      <c r="C18" s="166"/>
      <c r="D18" s="2" t="s">
        <v>748</v>
      </c>
      <c r="E18" s="1"/>
      <c r="F18" s="1" t="s">
        <v>759</v>
      </c>
      <c r="G18" s="4">
        <v>21400000</v>
      </c>
      <c r="H18" s="4">
        <v>20200000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21400000</v>
      </c>
      <c r="R18" s="109">
        <v>20200000</v>
      </c>
    </row>
    <row r="19" spans="2:18" ht="30">
      <c r="B19" s="802"/>
      <c r="C19" s="166"/>
      <c r="D19" s="2" t="s">
        <v>749</v>
      </c>
      <c r="E19" s="1"/>
      <c r="F19" s="14" t="s">
        <v>760</v>
      </c>
      <c r="G19" s="4">
        <v>58014000</v>
      </c>
      <c r="H19" s="4">
        <v>58014000</v>
      </c>
      <c r="I19" s="4">
        <v>0</v>
      </c>
      <c r="J19" s="4">
        <v>0</v>
      </c>
      <c r="K19" s="4">
        <v>0</v>
      </c>
      <c r="L19" s="4">
        <v>0</v>
      </c>
      <c r="M19" s="4">
        <v>245256000</v>
      </c>
      <c r="N19" s="4">
        <v>621940000</v>
      </c>
      <c r="O19" s="4">
        <v>0</v>
      </c>
      <c r="P19" s="4">
        <v>0</v>
      </c>
      <c r="Q19" s="4">
        <v>303270000</v>
      </c>
      <c r="R19" s="109">
        <v>679954000</v>
      </c>
    </row>
    <row r="20" spans="2:18">
      <c r="B20" s="802"/>
      <c r="C20" s="166"/>
      <c r="D20" s="2" t="s">
        <v>750</v>
      </c>
      <c r="E20" s="1"/>
      <c r="F20" s="1" t="s">
        <v>761</v>
      </c>
      <c r="G20" s="4">
        <v>129817000</v>
      </c>
      <c r="H20" s="4">
        <v>499817000</v>
      </c>
      <c r="I20" s="4">
        <v>0</v>
      </c>
      <c r="J20" s="4">
        <v>0</v>
      </c>
      <c r="K20" s="4">
        <v>0</v>
      </c>
      <c r="L20" s="4">
        <v>0</v>
      </c>
      <c r="M20" s="4">
        <v>123000000</v>
      </c>
      <c r="N20" s="4">
        <v>0</v>
      </c>
      <c r="O20" s="4">
        <v>0</v>
      </c>
      <c r="P20" s="4">
        <v>0</v>
      </c>
      <c r="Q20" s="4">
        <v>252817000</v>
      </c>
      <c r="R20" s="109">
        <v>499817000</v>
      </c>
    </row>
    <row r="21" spans="2:18">
      <c r="B21" s="802"/>
      <c r="C21" s="166"/>
      <c r="D21" s="2" t="s">
        <v>751</v>
      </c>
      <c r="E21" s="1"/>
      <c r="F21" s="1" t="s">
        <v>762</v>
      </c>
      <c r="G21" s="4">
        <v>713000</v>
      </c>
      <c r="H21" s="4">
        <v>713000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713000</v>
      </c>
      <c r="R21" s="109">
        <v>713000</v>
      </c>
    </row>
    <row r="22" spans="2:18">
      <c r="B22" s="802"/>
      <c r="C22" s="166"/>
      <c r="D22" s="2" t="s">
        <v>752</v>
      </c>
      <c r="E22" s="1"/>
      <c r="F22" s="1" t="s">
        <v>763</v>
      </c>
      <c r="G22" s="4">
        <v>25500000</v>
      </c>
      <c r="H22" s="4">
        <v>26700000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25500000</v>
      </c>
      <c r="R22" s="109">
        <v>26700000</v>
      </c>
    </row>
    <row r="23" spans="2:18" ht="45">
      <c r="B23" s="802"/>
      <c r="C23" s="166"/>
      <c r="D23" s="2" t="s">
        <v>753</v>
      </c>
      <c r="E23" s="1"/>
      <c r="F23" s="14" t="s">
        <v>764</v>
      </c>
      <c r="G23" s="4">
        <v>47500000</v>
      </c>
      <c r="H23" s="4">
        <v>47500000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47500000</v>
      </c>
      <c r="R23" s="109">
        <v>47500000</v>
      </c>
    </row>
    <row r="24" spans="2:18">
      <c r="B24" s="802"/>
      <c r="C24" s="166"/>
      <c r="D24" s="2" t="s">
        <v>754</v>
      </c>
      <c r="E24" s="1"/>
      <c r="F24" s="1" t="s">
        <v>765</v>
      </c>
      <c r="G24" s="4">
        <v>58000000</v>
      </c>
      <c r="H24" s="4">
        <v>48660000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58000000</v>
      </c>
      <c r="R24" s="109">
        <v>48660000</v>
      </c>
    </row>
    <row r="25" spans="2:18">
      <c r="B25" s="802"/>
      <c r="C25" s="166"/>
      <c r="D25" s="2" t="s">
        <v>755</v>
      </c>
      <c r="E25" s="1"/>
      <c r="F25" s="1" t="s">
        <v>766</v>
      </c>
      <c r="G25" s="4">
        <v>9000000</v>
      </c>
      <c r="H25" s="4">
        <v>9000000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9000000</v>
      </c>
      <c r="R25" s="109">
        <v>9000000</v>
      </c>
    </row>
    <row r="26" spans="2:18">
      <c r="B26" s="802"/>
      <c r="C26" s="150" t="s">
        <v>632</v>
      </c>
      <c r="D26" s="33"/>
      <c r="E26" s="36"/>
      <c r="F26" s="33" t="s">
        <v>661</v>
      </c>
      <c r="G26" s="34">
        <f>SUM(G27)</f>
        <v>465614000</v>
      </c>
      <c r="H26" s="34">
        <f>SUM(H27)</f>
        <v>590614000</v>
      </c>
      <c r="I26" s="34">
        <v>0</v>
      </c>
      <c r="J26" s="34">
        <v>0</v>
      </c>
      <c r="K26" s="34">
        <v>0</v>
      </c>
      <c r="L26" s="34">
        <v>0</v>
      </c>
      <c r="M26" s="34">
        <f>SUM(M27)</f>
        <v>1110507000</v>
      </c>
      <c r="N26" s="34">
        <f>SUM(N27)</f>
        <v>864514000</v>
      </c>
      <c r="O26" s="34">
        <v>0</v>
      </c>
      <c r="P26" s="34">
        <v>0</v>
      </c>
      <c r="Q26" s="34">
        <f>SUM(Q27)</f>
        <v>1576121000</v>
      </c>
      <c r="R26" s="128">
        <f>SUM(R27)</f>
        <v>1455128000</v>
      </c>
    </row>
    <row r="27" spans="2:18" ht="30">
      <c r="B27" s="802"/>
      <c r="C27" s="166"/>
      <c r="D27" s="2" t="s">
        <v>636</v>
      </c>
      <c r="E27" s="1"/>
      <c r="F27" s="14" t="s">
        <v>665</v>
      </c>
      <c r="G27" s="4">
        <v>465614000</v>
      </c>
      <c r="H27" s="4">
        <v>590614000</v>
      </c>
      <c r="I27" s="4">
        <v>0</v>
      </c>
      <c r="J27" s="4">
        <v>0</v>
      </c>
      <c r="K27" s="4">
        <v>0</v>
      </c>
      <c r="L27" s="4">
        <v>0</v>
      </c>
      <c r="M27" s="4">
        <v>1110507000</v>
      </c>
      <c r="N27" s="4">
        <v>864514000</v>
      </c>
      <c r="O27" s="4">
        <v>0</v>
      </c>
      <c r="P27" s="4">
        <v>0</v>
      </c>
      <c r="Q27" s="4">
        <v>1576121000</v>
      </c>
      <c r="R27" s="109">
        <v>1455128000</v>
      </c>
    </row>
    <row r="28" spans="2:18">
      <c r="B28" s="802"/>
      <c r="C28" s="150" t="s">
        <v>640</v>
      </c>
      <c r="D28" s="33"/>
      <c r="E28" s="36"/>
      <c r="F28" s="33" t="s">
        <v>669</v>
      </c>
      <c r="G28" s="34">
        <f>SUM(G29)</f>
        <v>1000000</v>
      </c>
      <c r="H28" s="34">
        <f>SUM(H29)</f>
        <v>1000000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SUM(Q29)</f>
        <v>1000000</v>
      </c>
      <c r="R28" s="128">
        <f>SUM(R29)</f>
        <v>1000000</v>
      </c>
    </row>
    <row r="29" spans="2:18" ht="15.75" thickBot="1">
      <c r="B29" s="802"/>
      <c r="C29" s="167"/>
      <c r="D29" s="106" t="s">
        <v>641</v>
      </c>
      <c r="E29" s="104"/>
      <c r="F29" s="104" t="s">
        <v>670</v>
      </c>
      <c r="G29" s="110">
        <v>1000000</v>
      </c>
      <c r="H29" s="110">
        <v>1000000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1000000</v>
      </c>
      <c r="R29" s="111">
        <v>1000000</v>
      </c>
    </row>
    <row r="30" spans="2:18">
      <c r="B30" s="802"/>
      <c r="C30" s="255"/>
      <c r="D30" s="255">
        <v>40</v>
      </c>
      <c r="E30" s="232"/>
      <c r="F30" s="232" t="s">
        <v>391</v>
      </c>
      <c r="G30" s="234">
        <f>SUM(G31:G32)</f>
        <v>117450000</v>
      </c>
      <c r="H30" s="234">
        <f>SUM(H31:H32)</f>
        <v>117450000</v>
      </c>
      <c r="I30" s="234">
        <v>0</v>
      </c>
      <c r="J30" s="234">
        <v>0</v>
      </c>
      <c r="K30" s="234">
        <v>0</v>
      </c>
      <c r="L30" s="234">
        <v>0</v>
      </c>
      <c r="M30" s="234">
        <v>0</v>
      </c>
      <c r="N30" s="234">
        <v>0</v>
      </c>
      <c r="O30" s="234">
        <v>0</v>
      </c>
      <c r="P30" s="234">
        <v>0</v>
      </c>
      <c r="Q30" s="234">
        <f>SUM(Q31:Q32)</f>
        <v>117450000</v>
      </c>
      <c r="R30" s="235">
        <f>SUM(R31:R32)</f>
        <v>117450000</v>
      </c>
    </row>
    <row r="31" spans="2:18">
      <c r="B31" s="802"/>
      <c r="C31" s="166"/>
      <c r="D31" s="166"/>
      <c r="E31" s="2">
        <v>401</v>
      </c>
      <c r="F31" s="1" t="s">
        <v>399</v>
      </c>
      <c r="G31" s="4">
        <v>87451000</v>
      </c>
      <c r="H31" s="4">
        <v>85734000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87451000</v>
      </c>
      <c r="R31" s="109">
        <v>85734000</v>
      </c>
    </row>
    <row r="32" spans="2:18">
      <c r="B32" s="802"/>
      <c r="C32" s="166"/>
      <c r="D32" s="166"/>
      <c r="E32" s="2">
        <v>402</v>
      </c>
      <c r="F32" s="1" t="s">
        <v>361</v>
      </c>
      <c r="G32" s="4">
        <v>29999000</v>
      </c>
      <c r="H32" s="4">
        <v>31716000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29999000</v>
      </c>
      <c r="R32" s="109">
        <v>31716000</v>
      </c>
    </row>
    <row r="33" spans="2:18">
      <c r="B33" s="802"/>
      <c r="C33" s="162"/>
      <c r="D33" s="162">
        <v>42</v>
      </c>
      <c r="E33" s="99"/>
      <c r="F33" s="99" t="s">
        <v>394</v>
      </c>
      <c r="G33" s="103">
        <f>SUM(G34:G39)</f>
        <v>136243000</v>
      </c>
      <c r="H33" s="103">
        <f>SUM(H34:H39)</f>
        <v>141062000</v>
      </c>
      <c r="I33" s="103">
        <f>SUM(I34:I39)</f>
        <v>9600000</v>
      </c>
      <c r="J33" s="103">
        <f>SUM(J34:J39)</f>
        <v>9388000</v>
      </c>
      <c r="K33" s="103">
        <v>0</v>
      </c>
      <c r="L33" s="103">
        <v>0</v>
      </c>
      <c r="M33" s="103">
        <f t="shared" ref="M33:R33" si="1">SUM(M34:M39)</f>
        <v>7500000</v>
      </c>
      <c r="N33" s="103">
        <f t="shared" si="1"/>
        <v>7500000</v>
      </c>
      <c r="O33" s="103">
        <f t="shared" si="1"/>
        <v>10000000</v>
      </c>
      <c r="P33" s="103">
        <f t="shared" si="1"/>
        <v>10000000</v>
      </c>
      <c r="Q33" s="103">
        <f t="shared" si="1"/>
        <v>163343000</v>
      </c>
      <c r="R33" s="108">
        <f t="shared" si="1"/>
        <v>167950000</v>
      </c>
    </row>
    <row r="34" spans="2:18">
      <c r="B34" s="802"/>
      <c r="C34" s="166"/>
      <c r="D34" s="166"/>
      <c r="E34" s="2">
        <v>420</v>
      </c>
      <c r="F34" s="1" t="s">
        <v>400</v>
      </c>
      <c r="G34" s="4">
        <v>4900000</v>
      </c>
      <c r="H34" s="4">
        <v>6500000</v>
      </c>
      <c r="I34" s="4">
        <v>700000</v>
      </c>
      <c r="J34" s="4">
        <v>700000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5600000</v>
      </c>
      <c r="R34" s="109">
        <v>7200000</v>
      </c>
    </row>
    <row r="35" spans="2:18" ht="30">
      <c r="B35" s="802"/>
      <c r="C35" s="166"/>
      <c r="D35" s="166"/>
      <c r="E35" s="2">
        <v>421</v>
      </c>
      <c r="F35" s="14" t="s">
        <v>401</v>
      </c>
      <c r="G35" s="4">
        <v>19570000</v>
      </c>
      <c r="H35" s="4">
        <v>19570000</v>
      </c>
      <c r="I35" s="4">
        <v>400000</v>
      </c>
      <c r="J35" s="4">
        <v>317000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19970000</v>
      </c>
      <c r="R35" s="109">
        <v>19887000</v>
      </c>
    </row>
    <row r="36" spans="2:18">
      <c r="B36" s="802"/>
      <c r="C36" s="166"/>
      <c r="D36" s="166"/>
      <c r="E36" s="2">
        <v>423</v>
      </c>
      <c r="F36" s="1" t="s">
        <v>402</v>
      </c>
      <c r="G36" s="4">
        <v>2500000</v>
      </c>
      <c r="H36" s="4">
        <v>2500000</v>
      </c>
      <c r="I36" s="4">
        <v>100000</v>
      </c>
      <c r="J36" s="4">
        <v>100000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2600000</v>
      </c>
      <c r="R36" s="109">
        <v>2600000</v>
      </c>
    </row>
    <row r="37" spans="2:18">
      <c r="B37" s="802"/>
      <c r="C37" s="166"/>
      <c r="D37" s="166"/>
      <c r="E37" s="2">
        <v>424</v>
      </c>
      <c r="F37" s="1" t="s">
        <v>403</v>
      </c>
      <c r="G37" s="4">
        <v>7500000</v>
      </c>
      <c r="H37" s="4">
        <v>7019000</v>
      </c>
      <c r="I37" s="4">
        <v>200000</v>
      </c>
      <c r="J37" s="4">
        <v>200000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7700000</v>
      </c>
      <c r="R37" s="109">
        <v>7219000</v>
      </c>
    </row>
    <row r="38" spans="2:18">
      <c r="B38" s="802"/>
      <c r="C38" s="166"/>
      <c r="D38" s="166"/>
      <c r="E38" s="2">
        <v>425</v>
      </c>
      <c r="F38" s="1" t="s">
        <v>404</v>
      </c>
      <c r="G38" s="4">
        <v>85128000</v>
      </c>
      <c r="H38" s="4">
        <v>90428000</v>
      </c>
      <c r="I38" s="4">
        <v>8000000</v>
      </c>
      <c r="J38" s="4">
        <v>7871000</v>
      </c>
      <c r="K38" s="4">
        <v>0</v>
      </c>
      <c r="L38" s="4">
        <v>0</v>
      </c>
      <c r="M38" s="4">
        <v>7500000</v>
      </c>
      <c r="N38" s="4">
        <v>7500000</v>
      </c>
      <c r="O38" s="4">
        <v>10000000</v>
      </c>
      <c r="P38" s="4">
        <v>10000000</v>
      </c>
      <c r="Q38" s="4">
        <v>110628000</v>
      </c>
      <c r="R38" s="109">
        <v>115799000</v>
      </c>
    </row>
    <row r="39" spans="2:18">
      <c r="B39" s="802"/>
      <c r="C39" s="166"/>
      <c r="D39" s="166"/>
      <c r="E39" s="2">
        <v>426</v>
      </c>
      <c r="F39" s="1" t="s">
        <v>405</v>
      </c>
      <c r="G39" s="4">
        <v>16645000</v>
      </c>
      <c r="H39" s="4">
        <v>15045000</v>
      </c>
      <c r="I39" s="4">
        <v>200000</v>
      </c>
      <c r="J39" s="4">
        <v>200000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16845000</v>
      </c>
      <c r="R39" s="109">
        <v>15245000</v>
      </c>
    </row>
    <row r="40" spans="2:18">
      <c r="B40" s="802"/>
      <c r="C40" s="162"/>
      <c r="D40" s="162">
        <v>46</v>
      </c>
      <c r="E40" s="99"/>
      <c r="F40" s="99" t="s">
        <v>396</v>
      </c>
      <c r="G40" s="103">
        <f>SUM(G41:G43)</f>
        <v>402220000</v>
      </c>
      <c r="H40" s="103">
        <f>SUM(H41:H43)</f>
        <v>536159000</v>
      </c>
      <c r="I40" s="103">
        <f>SUM(I41:I43)</f>
        <v>200000</v>
      </c>
      <c r="J40" s="103">
        <f>SUM(J41:J43)</f>
        <v>412000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SUM(Q41:Q43)</f>
        <v>402420000</v>
      </c>
      <c r="R40" s="108">
        <f>SUM(R41:R43)</f>
        <v>536571000</v>
      </c>
    </row>
    <row r="41" spans="2:18">
      <c r="B41" s="802"/>
      <c r="C41" s="166"/>
      <c r="D41" s="166"/>
      <c r="E41" s="2">
        <v>461</v>
      </c>
      <c r="F41" s="1" t="s">
        <v>413</v>
      </c>
      <c r="G41" s="4">
        <v>265000000</v>
      </c>
      <c r="H41" s="4">
        <v>390000000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265000000</v>
      </c>
      <c r="R41" s="109">
        <v>390000000</v>
      </c>
    </row>
    <row r="42" spans="2:18">
      <c r="B42" s="802"/>
      <c r="C42" s="166"/>
      <c r="D42" s="166"/>
      <c r="E42" s="2">
        <v>464</v>
      </c>
      <c r="F42" s="1" t="s">
        <v>423</v>
      </c>
      <c r="G42" s="4">
        <v>137220000</v>
      </c>
      <c r="H42" s="4">
        <v>132416000</v>
      </c>
      <c r="I42" s="4">
        <v>200000</v>
      </c>
      <c r="J42" s="4">
        <v>120000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137420000</v>
      </c>
      <c r="R42" s="109">
        <v>132536000</v>
      </c>
    </row>
    <row r="43" spans="2:18">
      <c r="B43" s="802"/>
      <c r="C43" s="166"/>
      <c r="D43" s="166"/>
      <c r="E43" s="2">
        <v>465</v>
      </c>
      <c r="F43" s="1" t="s">
        <v>424</v>
      </c>
      <c r="G43" s="4">
        <v>0</v>
      </c>
      <c r="H43" s="4">
        <v>13743000</v>
      </c>
      <c r="I43" s="4">
        <v>0</v>
      </c>
      <c r="J43" s="4">
        <v>292000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109">
        <v>14035000</v>
      </c>
    </row>
    <row r="44" spans="2:18">
      <c r="B44" s="802"/>
      <c r="C44" s="162"/>
      <c r="D44" s="162">
        <v>48</v>
      </c>
      <c r="E44" s="99"/>
      <c r="F44" s="99" t="s">
        <v>430</v>
      </c>
      <c r="G44" s="103">
        <f>SUM(G45:G52)</f>
        <v>897421000</v>
      </c>
      <c r="H44" s="103">
        <f>SUM(H45:H52)</f>
        <v>1251664000</v>
      </c>
      <c r="I44" s="103">
        <f>SUM(I45:I52)</f>
        <v>200000</v>
      </c>
      <c r="J44" s="103">
        <f>SUM(J45:J52)</f>
        <v>200000</v>
      </c>
      <c r="K44" s="103">
        <v>0</v>
      </c>
      <c r="L44" s="103">
        <v>0</v>
      </c>
      <c r="M44" s="103">
        <f>SUM(M45:M52)</f>
        <v>1732763000</v>
      </c>
      <c r="N44" s="103">
        <f>SUM(N45:N52)</f>
        <v>1740454000</v>
      </c>
      <c r="O44" s="103">
        <v>0</v>
      </c>
      <c r="P44" s="103">
        <v>0</v>
      </c>
      <c r="Q44" s="103">
        <f>SUM(Q45:Q52)</f>
        <v>2630384000</v>
      </c>
      <c r="R44" s="108">
        <f>SUM(R45:R52)</f>
        <v>2992318000</v>
      </c>
    </row>
    <row r="45" spans="2:18">
      <c r="B45" s="802"/>
      <c r="C45" s="166"/>
      <c r="D45" s="166"/>
      <c r="E45" s="2">
        <v>480</v>
      </c>
      <c r="F45" s="1" t="s">
        <v>431</v>
      </c>
      <c r="G45" s="4">
        <v>6238000</v>
      </c>
      <c r="H45" s="4">
        <v>10438000</v>
      </c>
      <c r="I45" s="4">
        <v>100000</v>
      </c>
      <c r="J45" s="4">
        <v>100000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6338000</v>
      </c>
      <c r="R45" s="109">
        <v>10538000</v>
      </c>
    </row>
    <row r="46" spans="2:18">
      <c r="B46" s="802"/>
      <c r="C46" s="166"/>
      <c r="D46" s="166"/>
      <c r="E46" s="2">
        <v>481</v>
      </c>
      <c r="F46" s="1" t="s">
        <v>432</v>
      </c>
      <c r="G46" s="4">
        <v>170000000</v>
      </c>
      <c r="H46" s="4">
        <v>170500000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170000000</v>
      </c>
      <c r="R46" s="109">
        <v>170500000</v>
      </c>
    </row>
    <row r="47" spans="2:18">
      <c r="B47" s="802"/>
      <c r="C47" s="166"/>
      <c r="D47" s="166"/>
      <c r="E47" s="2">
        <v>482</v>
      </c>
      <c r="F47" s="1" t="s">
        <v>433</v>
      </c>
      <c r="G47" s="4">
        <v>294033000</v>
      </c>
      <c r="H47" s="4">
        <v>657033000</v>
      </c>
      <c r="I47" s="4">
        <v>0</v>
      </c>
      <c r="J47" s="4">
        <v>0</v>
      </c>
      <c r="K47" s="4">
        <v>0</v>
      </c>
      <c r="L47" s="4">
        <v>0</v>
      </c>
      <c r="M47" s="4">
        <v>363256000</v>
      </c>
      <c r="N47" s="4">
        <v>616940000</v>
      </c>
      <c r="O47" s="4">
        <v>0</v>
      </c>
      <c r="P47" s="4">
        <v>0</v>
      </c>
      <c r="Q47" s="4">
        <v>657289000</v>
      </c>
      <c r="R47" s="109">
        <v>1273973000</v>
      </c>
    </row>
    <row r="48" spans="2:18">
      <c r="B48" s="802"/>
      <c r="C48" s="166"/>
      <c r="D48" s="166"/>
      <c r="E48" s="2">
        <v>483</v>
      </c>
      <c r="F48" s="1" t="s">
        <v>434</v>
      </c>
      <c r="G48" s="4">
        <v>7000000</v>
      </c>
      <c r="H48" s="4">
        <v>7000000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7000000</v>
      </c>
      <c r="R48" s="109">
        <v>7000000</v>
      </c>
    </row>
    <row r="49" spans="2:18">
      <c r="B49" s="802"/>
      <c r="C49" s="166"/>
      <c r="D49" s="166"/>
      <c r="E49" s="2">
        <v>485</v>
      </c>
      <c r="F49" s="1" t="s">
        <v>436</v>
      </c>
      <c r="G49" s="4">
        <v>81500000</v>
      </c>
      <c r="H49" s="4">
        <v>72443000</v>
      </c>
      <c r="I49" s="4">
        <v>100000</v>
      </c>
      <c r="J49" s="4">
        <v>100000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81600000</v>
      </c>
      <c r="R49" s="109">
        <v>72543000</v>
      </c>
    </row>
    <row r="50" spans="2:18">
      <c r="B50" s="802"/>
      <c r="C50" s="166"/>
      <c r="D50" s="166"/>
      <c r="E50" s="2">
        <v>486</v>
      </c>
      <c r="F50" s="1" t="s">
        <v>437</v>
      </c>
      <c r="G50" s="4">
        <v>1000000</v>
      </c>
      <c r="H50" s="4">
        <v>1000000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1000000</v>
      </c>
      <c r="R50" s="109">
        <v>1000000</v>
      </c>
    </row>
    <row r="51" spans="2:18">
      <c r="B51" s="802"/>
      <c r="C51" s="166"/>
      <c r="D51" s="166"/>
      <c r="E51" s="2">
        <v>488</v>
      </c>
      <c r="F51" s="1" t="s">
        <v>438</v>
      </c>
      <c r="G51" s="4">
        <v>137650000</v>
      </c>
      <c r="H51" s="4">
        <v>133250000</v>
      </c>
      <c r="I51" s="4">
        <v>0</v>
      </c>
      <c r="J51" s="4">
        <v>0</v>
      </c>
      <c r="K51" s="4">
        <v>0</v>
      </c>
      <c r="L51" s="4">
        <v>0</v>
      </c>
      <c r="M51" s="4">
        <v>59000000</v>
      </c>
      <c r="N51" s="4">
        <v>59000000</v>
      </c>
      <c r="O51" s="4">
        <v>0</v>
      </c>
      <c r="P51" s="4">
        <v>0</v>
      </c>
      <c r="Q51" s="4">
        <v>196650000</v>
      </c>
      <c r="R51" s="109">
        <v>192250000</v>
      </c>
    </row>
    <row r="52" spans="2:18" ht="30.75" thickBot="1">
      <c r="B52" s="802"/>
      <c r="C52" s="167"/>
      <c r="D52" s="167"/>
      <c r="E52" s="106">
        <v>489</v>
      </c>
      <c r="F52" s="231" t="s">
        <v>439</v>
      </c>
      <c r="G52" s="110">
        <v>200000000</v>
      </c>
      <c r="H52" s="110">
        <v>200000000</v>
      </c>
      <c r="I52" s="110">
        <v>0</v>
      </c>
      <c r="J52" s="110">
        <v>0</v>
      </c>
      <c r="K52" s="110">
        <v>0</v>
      </c>
      <c r="L52" s="110">
        <v>0</v>
      </c>
      <c r="M52" s="110">
        <v>1310507000</v>
      </c>
      <c r="N52" s="110">
        <v>1064514000</v>
      </c>
      <c r="O52" s="110">
        <v>0</v>
      </c>
      <c r="P52" s="110">
        <v>0</v>
      </c>
      <c r="Q52" s="110">
        <v>1510507000</v>
      </c>
      <c r="R52" s="111">
        <v>1264514000</v>
      </c>
    </row>
    <row r="53" spans="2:18">
      <c r="B53" s="802"/>
      <c r="C53" s="395">
        <v>1</v>
      </c>
      <c r="D53" s="395"/>
      <c r="E53" s="362"/>
      <c r="F53" s="170" t="s">
        <v>974</v>
      </c>
      <c r="G53" s="172">
        <f>SUM(G54+G73+G76)</f>
        <v>358988000</v>
      </c>
      <c r="H53" s="172">
        <f>SUM(H54+H73+H76)</f>
        <v>357008000</v>
      </c>
      <c r="I53" s="172">
        <f>SUM(I54+I73+I76)</f>
        <v>10000000</v>
      </c>
      <c r="J53" s="172">
        <f>SUM(J54+J73+J76)</f>
        <v>10000000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f>SUM(Q54+Q73+Q76)</f>
        <v>368988000</v>
      </c>
      <c r="R53" s="172">
        <f>SUM(R54+R73+R76)</f>
        <v>367008000</v>
      </c>
    </row>
    <row r="54" spans="2:18">
      <c r="B54" s="802"/>
      <c r="C54" s="321"/>
      <c r="D54" s="321">
        <v>10</v>
      </c>
      <c r="E54" s="215"/>
      <c r="F54" s="33" t="s">
        <v>820</v>
      </c>
      <c r="G54" s="34">
        <f>SUM(G55+G58+G65+G68)</f>
        <v>177988000</v>
      </c>
      <c r="H54" s="34">
        <f>SUM(H55+H58+H65+H68)</f>
        <v>176008000</v>
      </c>
      <c r="I54" s="34">
        <f>SUM(I55+I58+I65+I68)</f>
        <v>10000000</v>
      </c>
      <c r="J54" s="34">
        <f>SUM(J55+J58+J65+J68)</f>
        <v>10000000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f>SUM(Q55+Q58+Q65+Q68)</f>
        <v>187988000</v>
      </c>
      <c r="R54" s="34">
        <f>SUM(R55+R58+R65+R68)</f>
        <v>186008000</v>
      </c>
    </row>
    <row r="55" spans="2:18">
      <c r="B55" s="802"/>
      <c r="C55" s="322"/>
      <c r="D55" s="322">
        <v>40</v>
      </c>
      <c r="E55" s="314"/>
      <c r="F55" s="99" t="s">
        <v>391</v>
      </c>
      <c r="G55" s="103">
        <f>SUM(G56:G57)</f>
        <v>46415000</v>
      </c>
      <c r="H55" s="103">
        <f>SUM(H56:H57)</f>
        <v>46415000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f>SUM(Q56:Q57)</f>
        <v>46415000</v>
      </c>
      <c r="R55" s="103">
        <f>SUM(R56:R57)</f>
        <v>46415000</v>
      </c>
    </row>
    <row r="56" spans="2:18">
      <c r="B56" s="802"/>
      <c r="C56" s="280"/>
      <c r="D56" s="598"/>
      <c r="E56" s="589">
        <v>401</v>
      </c>
      <c r="F56" s="1" t="s">
        <v>399</v>
      </c>
      <c r="G56" s="4">
        <v>33878000</v>
      </c>
      <c r="H56" s="4">
        <v>33878000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33878000</v>
      </c>
      <c r="R56" s="4">
        <v>33878000</v>
      </c>
    </row>
    <row r="57" spans="2:18">
      <c r="B57" s="802"/>
      <c r="C57" s="280"/>
      <c r="D57" s="598"/>
      <c r="E57" s="594">
        <v>402</v>
      </c>
      <c r="F57" s="1" t="s">
        <v>1195</v>
      </c>
      <c r="G57" s="4">
        <v>12537000</v>
      </c>
      <c r="H57" s="4">
        <v>12537000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12537000</v>
      </c>
      <c r="R57" s="4">
        <v>12537000</v>
      </c>
    </row>
    <row r="58" spans="2:18">
      <c r="B58" s="802"/>
      <c r="C58" s="322"/>
      <c r="D58" s="322">
        <v>42</v>
      </c>
      <c r="E58" s="314"/>
      <c r="F58" s="99" t="s">
        <v>394</v>
      </c>
      <c r="G58" s="103">
        <f>SUM(G59:G64)</f>
        <v>63615000</v>
      </c>
      <c r="H58" s="103">
        <f>SUM(H59:H64)</f>
        <v>63234000</v>
      </c>
      <c r="I58" s="103">
        <f>SUM(I59:I64)</f>
        <v>9600000</v>
      </c>
      <c r="J58" s="103">
        <f>SUM(J59:J64)</f>
        <v>9388000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f>SUM(Q59:Q64)</f>
        <v>73215000</v>
      </c>
      <c r="R58" s="103">
        <f>SUM(R59:R64)</f>
        <v>72622000</v>
      </c>
    </row>
    <row r="59" spans="2:18">
      <c r="B59" s="802"/>
      <c r="C59" s="166"/>
      <c r="D59" s="166"/>
      <c r="E59" s="2">
        <v>420</v>
      </c>
      <c r="F59" s="1" t="s">
        <v>400</v>
      </c>
      <c r="G59" s="4">
        <v>4400000</v>
      </c>
      <c r="H59" s="4">
        <v>6000000</v>
      </c>
      <c r="I59" s="4">
        <v>700000</v>
      </c>
      <c r="J59" s="4">
        <v>700000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5100000</v>
      </c>
      <c r="R59" s="4">
        <v>6700000</v>
      </c>
    </row>
    <row r="60" spans="2:18" ht="30">
      <c r="B60" s="802"/>
      <c r="C60" s="166"/>
      <c r="D60" s="166"/>
      <c r="E60" s="593">
        <v>421</v>
      </c>
      <c r="F60" s="14" t="s">
        <v>880</v>
      </c>
      <c r="G60" s="4">
        <v>19570000</v>
      </c>
      <c r="H60" s="4">
        <v>19570000</v>
      </c>
      <c r="I60" s="4">
        <v>400000</v>
      </c>
      <c r="J60" s="4">
        <v>317000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19970000</v>
      </c>
      <c r="R60" s="4">
        <v>19887000</v>
      </c>
    </row>
    <row r="61" spans="2:18">
      <c r="B61" s="802"/>
      <c r="C61" s="166"/>
      <c r="D61" s="166"/>
      <c r="E61" s="2">
        <v>423</v>
      </c>
      <c r="F61" s="1" t="s">
        <v>402</v>
      </c>
      <c r="G61" s="4">
        <v>2500000</v>
      </c>
      <c r="H61" s="4">
        <v>2500000</v>
      </c>
      <c r="I61" s="4">
        <v>100000</v>
      </c>
      <c r="J61" s="4">
        <v>100000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2600000</v>
      </c>
      <c r="R61" s="4">
        <v>2600000</v>
      </c>
    </row>
    <row r="62" spans="2:18">
      <c r="B62" s="802"/>
      <c r="C62" s="166"/>
      <c r="D62" s="166"/>
      <c r="E62" s="593">
        <v>424</v>
      </c>
      <c r="F62" s="1" t="s">
        <v>1072</v>
      </c>
      <c r="G62" s="4">
        <v>5700000</v>
      </c>
      <c r="H62" s="4">
        <v>5219000</v>
      </c>
      <c r="I62" s="4">
        <v>200000</v>
      </c>
      <c r="J62" s="4">
        <v>200000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5900000</v>
      </c>
      <c r="R62" s="4">
        <v>5419000</v>
      </c>
    </row>
    <row r="63" spans="2:18">
      <c r="B63" s="802"/>
      <c r="C63" s="166"/>
      <c r="D63" s="166"/>
      <c r="E63" s="2">
        <v>425</v>
      </c>
      <c r="F63" s="1" t="s">
        <v>404</v>
      </c>
      <c r="G63" s="4">
        <v>20300000</v>
      </c>
      <c r="H63" s="4">
        <v>19800000</v>
      </c>
      <c r="I63" s="4">
        <v>8000000</v>
      </c>
      <c r="J63" s="4">
        <v>7871000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28300000</v>
      </c>
      <c r="R63" s="4">
        <v>27671000</v>
      </c>
    </row>
    <row r="64" spans="2:18">
      <c r="B64" s="802"/>
      <c r="C64" s="166"/>
      <c r="D64" s="166"/>
      <c r="E64" s="2">
        <v>426</v>
      </c>
      <c r="F64" s="1" t="s">
        <v>405</v>
      </c>
      <c r="G64" s="4">
        <v>11145000</v>
      </c>
      <c r="H64" s="4">
        <v>10145000</v>
      </c>
      <c r="I64" s="4">
        <v>200000</v>
      </c>
      <c r="J64" s="4">
        <v>200000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11345000</v>
      </c>
      <c r="R64" s="4">
        <v>10345000</v>
      </c>
    </row>
    <row r="65" spans="2:18">
      <c r="B65" s="802"/>
      <c r="C65" s="162"/>
      <c r="D65" s="162">
        <v>46</v>
      </c>
      <c r="E65" s="99"/>
      <c r="F65" s="99" t="s">
        <v>1112</v>
      </c>
      <c r="G65" s="103">
        <f>SUM(G66:G67)</f>
        <v>47220000</v>
      </c>
      <c r="H65" s="103">
        <f>SUM(H66:H67)</f>
        <v>45621000</v>
      </c>
      <c r="I65" s="103">
        <f>SUM(I66:I67)</f>
        <v>200000</v>
      </c>
      <c r="J65" s="103">
        <f>SUM(J66:J67)</f>
        <v>412000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f>SUM(Q66:Q67)</f>
        <v>47420000</v>
      </c>
      <c r="R65" s="103">
        <f>SUM(R66:R67)</f>
        <v>46033000</v>
      </c>
    </row>
    <row r="66" spans="2:18">
      <c r="B66" s="802"/>
      <c r="C66" s="166"/>
      <c r="D66" s="166"/>
      <c r="E66" s="2">
        <v>464</v>
      </c>
      <c r="F66" s="1" t="s">
        <v>423</v>
      </c>
      <c r="G66" s="4">
        <v>47220000</v>
      </c>
      <c r="H66" s="4">
        <v>38076000</v>
      </c>
      <c r="I66" s="4">
        <v>200000</v>
      </c>
      <c r="J66" s="4">
        <v>120000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47420000</v>
      </c>
      <c r="R66" s="4">
        <v>38196000</v>
      </c>
    </row>
    <row r="67" spans="2:18">
      <c r="B67" s="802"/>
      <c r="C67" s="166"/>
      <c r="D67" s="166"/>
      <c r="E67" s="2">
        <v>465</v>
      </c>
      <c r="F67" s="1" t="s">
        <v>424</v>
      </c>
      <c r="G67" s="4">
        <v>0</v>
      </c>
      <c r="H67" s="4">
        <v>7545000</v>
      </c>
      <c r="I67" s="4">
        <v>0</v>
      </c>
      <c r="J67" s="4">
        <v>292000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7837000</v>
      </c>
    </row>
    <row r="68" spans="2:18">
      <c r="B68" s="802"/>
      <c r="C68" s="162"/>
      <c r="D68" s="162">
        <v>48</v>
      </c>
      <c r="E68" s="99"/>
      <c r="F68" s="99" t="s">
        <v>430</v>
      </c>
      <c r="G68" s="103">
        <f>SUM(G69:G72)</f>
        <v>20738000</v>
      </c>
      <c r="H68" s="103">
        <f>SUM(H69:H72)</f>
        <v>20738000</v>
      </c>
      <c r="I68" s="103">
        <f>SUM(I69:I72)</f>
        <v>200000</v>
      </c>
      <c r="J68" s="103">
        <f>SUM(J69:J72)</f>
        <v>200000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f>SUM(Q69:Q72)</f>
        <v>20938000</v>
      </c>
      <c r="R68" s="103">
        <f>SUM(R69:R72)</f>
        <v>20938000</v>
      </c>
    </row>
    <row r="69" spans="2:18">
      <c r="B69" s="802"/>
      <c r="C69" s="166"/>
      <c r="D69" s="166"/>
      <c r="E69" s="593">
        <v>480</v>
      </c>
      <c r="F69" s="1" t="s">
        <v>1052</v>
      </c>
      <c r="G69" s="4">
        <v>5238000</v>
      </c>
      <c r="H69" s="4">
        <v>5238000</v>
      </c>
      <c r="I69" s="4">
        <v>100000</v>
      </c>
      <c r="J69" s="4">
        <v>100000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5338000</v>
      </c>
      <c r="R69" s="4">
        <v>5338000</v>
      </c>
    </row>
    <row r="70" spans="2:18">
      <c r="B70" s="802"/>
      <c r="C70" s="166"/>
      <c r="D70" s="166"/>
      <c r="E70" s="2">
        <v>483</v>
      </c>
      <c r="F70" s="1" t="s">
        <v>434</v>
      </c>
      <c r="G70" s="4">
        <v>7000000</v>
      </c>
      <c r="H70" s="4">
        <v>7000000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7000000</v>
      </c>
      <c r="R70" s="4">
        <v>7000000</v>
      </c>
    </row>
    <row r="71" spans="2:18">
      <c r="B71" s="802"/>
      <c r="C71" s="166"/>
      <c r="D71" s="166"/>
      <c r="E71" s="593">
        <v>485</v>
      </c>
      <c r="F71" s="1" t="s">
        <v>1077</v>
      </c>
      <c r="G71" s="4">
        <v>7500000</v>
      </c>
      <c r="H71" s="4">
        <v>7500000</v>
      </c>
      <c r="I71" s="4">
        <v>100000</v>
      </c>
      <c r="J71" s="4">
        <v>100000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7600000</v>
      </c>
      <c r="R71" s="4">
        <v>7600000</v>
      </c>
    </row>
    <row r="72" spans="2:18">
      <c r="B72" s="802"/>
      <c r="C72" s="166"/>
      <c r="D72" s="166"/>
      <c r="E72" s="2">
        <v>486</v>
      </c>
      <c r="F72" s="1" t="s">
        <v>437</v>
      </c>
      <c r="G72" s="4">
        <v>1000000</v>
      </c>
      <c r="H72" s="4">
        <v>1000000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1000000</v>
      </c>
      <c r="R72" s="4">
        <v>1000000</v>
      </c>
    </row>
    <row r="73" spans="2:18" ht="30">
      <c r="B73" s="802"/>
      <c r="C73" s="150"/>
      <c r="D73" s="150">
        <v>11</v>
      </c>
      <c r="E73" s="33"/>
      <c r="F73" s="36" t="s">
        <v>1196</v>
      </c>
      <c r="G73" s="34">
        <f>SUM(G74)</f>
        <v>10000000</v>
      </c>
      <c r="H73" s="34">
        <f>SUM(H74)</f>
        <v>10000000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f t="shared" ref="Q73:R74" si="2">SUM(Q74)</f>
        <v>10000000</v>
      </c>
      <c r="R73" s="34">
        <f t="shared" si="2"/>
        <v>10000000</v>
      </c>
    </row>
    <row r="74" spans="2:18">
      <c r="B74" s="802"/>
      <c r="C74" s="162"/>
      <c r="D74" s="162">
        <v>48</v>
      </c>
      <c r="E74" s="99"/>
      <c r="F74" s="99" t="s">
        <v>430</v>
      </c>
      <c r="G74" s="103">
        <f>SUM(G75)</f>
        <v>10000000</v>
      </c>
      <c r="H74" s="103">
        <f>SUM(H75)</f>
        <v>10000000</v>
      </c>
      <c r="I74" s="103">
        <v>0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f t="shared" si="2"/>
        <v>10000000</v>
      </c>
      <c r="R74" s="103">
        <f t="shared" si="2"/>
        <v>10000000</v>
      </c>
    </row>
    <row r="75" spans="2:18">
      <c r="B75" s="802"/>
      <c r="C75" s="166"/>
      <c r="D75" s="166"/>
      <c r="E75" s="2">
        <v>488</v>
      </c>
      <c r="F75" s="1" t="s">
        <v>438</v>
      </c>
      <c r="G75" s="4">
        <v>10000000</v>
      </c>
      <c r="H75" s="4">
        <v>10000000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10000000</v>
      </c>
      <c r="R75" s="4">
        <v>10000000</v>
      </c>
    </row>
    <row r="76" spans="2:18" ht="30">
      <c r="B76" s="802"/>
      <c r="C76" s="150"/>
      <c r="D76" s="269" t="s">
        <v>1747</v>
      </c>
      <c r="E76" s="36" t="s">
        <v>1746</v>
      </c>
      <c r="F76" s="36" t="s">
        <v>757</v>
      </c>
      <c r="G76" s="34">
        <f>SUM(G77)</f>
        <v>171000000</v>
      </c>
      <c r="H76" s="34">
        <f>SUM(H77)</f>
        <v>171000000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f t="shared" ref="Q76:R76" si="3">SUM(Q77)</f>
        <v>171000000</v>
      </c>
      <c r="R76" s="34">
        <f t="shared" si="3"/>
        <v>171000000</v>
      </c>
    </row>
    <row r="77" spans="2:18">
      <c r="B77" s="802"/>
      <c r="C77" s="162"/>
      <c r="D77" s="162">
        <v>48</v>
      </c>
      <c r="E77" s="99"/>
      <c r="F77" s="99" t="s">
        <v>1010</v>
      </c>
      <c r="G77" s="103">
        <f>SUM(G78:G79)</f>
        <v>171000000</v>
      </c>
      <c r="H77" s="103">
        <f>SUM(H78:H79)</f>
        <v>171000000</v>
      </c>
      <c r="I77" s="103">
        <v>0</v>
      </c>
      <c r="J77" s="103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v>0</v>
      </c>
      <c r="P77" s="103">
        <v>0</v>
      </c>
      <c r="Q77" s="103">
        <f t="shared" ref="Q77:R77" si="4">SUM(Q78:Q79)</f>
        <v>171000000</v>
      </c>
      <c r="R77" s="103">
        <f t="shared" si="4"/>
        <v>171000000</v>
      </c>
    </row>
    <row r="78" spans="2:18">
      <c r="B78" s="802"/>
      <c r="C78" s="166"/>
      <c r="D78" s="166"/>
      <c r="E78" s="2">
        <v>481</v>
      </c>
      <c r="F78" s="1" t="s">
        <v>432</v>
      </c>
      <c r="G78" s="4">
        <v>170000000</v>
      </c>
      <c r="H78" s="4">
        <v>170000000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170000000</v>
      </c>
      <c r="R78" s="4">
        <v>170000000</v>
      </c>
    </row>
    <row r="79" spans="2:18">
      <c r="B79" s="802"/>
      <c r="C79" s="166"/>
      <c r="D79" s="166"/>
      <c r="E79" s="2">
        <v>482</v>
      </c>
      <c r="F79" s="1" t="s">
        <v>433</v>
      </c>
      <c r="G79" s="4">
        <v>1000000</v>
      </c>
      <c r="H79" s="4">
        <v>1000000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1000000</v>
      </c>
      <c r="R79" s="4">
        <v>1000000</v>
      </c>
    </row>
    <row r="80" spans="2:18">
      <c r="B80" s="802"/>
      <c r="C80" s="587">
        <v>2</v>
      </c>
      <c r="D80" s="587"/>
      <c r="E80" s="592"/>
      <c r="F80" s="592" t="s">
        <v>1197</v>
      </c>
      <c r="G80" s="102">
        <f>SUM(G81+G95)</f>
        <v>174128000</v>
      </c>
      <c r="H80" s="102">
        <f>SUM(H81+H95)</f>
        <v>187608000</v>
      </c>
      <c r="I80" s="102">
        <v>0</v>
      </c>
      <c r="J80" s="102">
        <v>0</v>
      </c>
      <c r="K80" s="102">
        <v>0</v>
      </c>
      <c r="L80" s="102">
        <v>0</v>
      </c>
      <c r="M80" s="102">
        <f>SUM(M81+M95)</f>
        <v>200000000</v>
      </c>
      <c r="N80" s="102">
        <f>SUM(N81+N95)</f>
        <v>200000000</v>
      </c>
      <c r="O80" s="102">
        <v>0</v>
      </c>
      <c r="P80" s="102">
        <v>0</v>
      </c>
      <c r="Q80" s="102">
        <f>SUM(Q81+Q95)</f>
        <v>374128000</v>
      </c>
      <c r="R80" s="102">
        <f>SUM(R81+R95)</f>
        <v>387608000</v>
      </c>
    </row>
    <row r="81" spans="2:18">
      <c r="B81" s="802"/>
      <c r="C81" s="150"/>
      <c r="D81" s="150">
        <v>20</v>
      </c>
      <c r="E81" s="33"/>
      <c r="F81" s="33" t="s">
        <v>1192</v>
      </c>
      <c r="G81" s="34">
        <f>SUM(G82+G85+G89+G91)</f>
        <v>174128000</v>
      </c>
      <c r="H81" s="34">
        <f>SUM(H82+H85+H89+H91)</f>
        <v>187608000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f>SUM(Q82+Q85+Q89+Q91)</f>
        <v>174128000</v>
      </c>
      <c r="R81" s="34">
        <f>SUM(R82+R85+R89+R91)</f>
        <v>187608000</v>
      </c>
    </row>
    <row r="82" spans="2:18">
      <c r="B82" s="802"/>
      <c r="C82" s="162"/>
      <c r="D82" s="162">
        <v>40</v>
      </c>
      <c r="E82" s="99"/>
      <c r="F82" s="99" t="s">
        <v>391</v>
      </c>
      <c r="G82" s="103">
        <f>SUM(G83:G84)</f>
        <v>32928000</v>
      </c>
      <c r="H82" s="103">
        <f>SUM(H83:H84)</f>
        <v>32928000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v>0</v>
      </c>
      <c r="Q82" s="103">
        <f>SUM(Q83:Q84)</f>
        <v>32928000</v>
      </c>
      <c r="R82" s="103">
        <f>SUM(R83:R84)</f>
        <v>32928000</v>
      </c>
    </row>
    <row r="83" spans="2:18">
      <c r="B83" s="802"/>
      <c r="C83" s="166"/>
      <c r="D83" s="166"/>
      <c r="E83" s="2">
        <v>401</v>
      </c>
      <c r="F83" s="1" t="s">
        <v>399</v>
      </c>
      <c r="G83" s="4">
        <v>24945000</v>
      </c>
      <c r="H83" s="4">
        <v>24038000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24945000</v>
      </c>
      <c r="R83" s="4">
        <v>24038000</v>
      </c>
    </row>
    <row r="84" spans="2:18">
      <c r="B84" s="802"/>
      <c r="C84" s="166"/>
      <c r="D84" s="166"/>
      <c r="E84" s="593">
        <v>402</v>
      </c>
      <c r="F84" s="1" t="s">
        <v>907</v>
      </c>
      <c r="G84" s="4">
        <v>7983000</v>
      </c>
      <c r="H84" s="4">
        <v>8890000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7983000</v>
      </c>
      <c r="R84" s="4">
        <v>8890000</v>
      </c>
    </row>
    <row r="85" spans="2:18">
      <c r="B85" s="802"/>
      <c r="C85" s="162"/>
      <c r="D85" s="162">
        <v>42</v>
      </c>
      <c r="E85" s="99"/>
      <c r="F85" s="99" t="s">
        <v>992</v>
      </c>
      <c r="G85" s="103">
        <f>SUM(G86:G88)</f>
        <v>26800000</v>
      </c>
      <c r="H85" s="103">
        <f>SUM(H86:H88)</f>
        <v>26800000</v>
      </c>
      <c r="I85" s="103">
        <v>0</v>
      </c>
      <c r="J85" s="103">
        <v>0</v>
      </c>
      <c r="K85" s="103">
        <v>0</v>
      </c>
      <c r="L85" s="103">
        <v>0</v>
      </c>
      <c r="M85" s="103">
        <v>0</v>
      </c>
      <c r="N85" s="103">
        <v>0</v>
      </c>
      <c r="O85" s="103">
        <v>0</v>
      </c>
      <c r="P85" s="103">
        <v>0</v>
      </c>
      <c r="Q85" s="103">
        <f>SUM(Q86:Q88)</f>
        <v>26800000</v>
      </c>
      <c r="R85" s="103">
        <f>SUM(R86:R88)</f>
        <v>26800000</v>
      </c>
    </row>
    <row r="86" spans="2:18">
      <c r="B86" s="802"/>
      <c r="C86" s="166"/>
      <c r="D86" s="166"/>
      <c r="E86" s="593">
        <v>424</v>
      </c>
      <c r="F86" s="1" t="s">
        <v>882</v>
      </c>
      <c r="G86" s="4">
        <v>1800000</v>
      </c>
      <c r="H86" s="4">
        <v>1800000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1800000</v>
      </c>
      <c r="R86" s="4">
        <v>1800000</v>
      </c>
    </row>
    <row r="87" spans="2:18">
      <c r="B87" s="802"/>
      <c r="C87" s="166"/>
      <c r="D87" s="166"/>
      <c r="E87" s="2">
        <v>425</v>
      </c>
      <c r="F87" s="1" t="s">
        <v>404</v>
      </c>
      <c r="G87" s="4">
        <v>23500000</v>
      </c>
      <c r="H87" s="4">
        <v>23500000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23500000</v>
      </c>
      <c r="R87" s="4">
        <v>23500000</v>
      </c>
    </row>
    <row r="88" spans="2:18">
      <c r="B88" s="802"/>
      <c r="C88" s="166"/>
      <c r="D88" s="166"/>
      <c r="E88" s="2">
        <v>426</v>
      </c>
      <c r="F88" s="1" t="s">
        <v>405</v>
      </c>
      <c r="G88" s="4">
        <v>1500000</v>
      </c>
      <c r="H88" s="4">
        <v>1500000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1500000</v>
      </c>
      <c r="R88" s="4">
        <v>1500000</v>
      </c>
    </row>
    <row r="89" spans="2:18">
      <c r="B89" s="802"/>
      <c r="C89" s="162"/>
      <c r="D89" s="162">
        <v>46</v>
      </c>
      <c r="E89" s="99"/>
      <c r="F89" s="99" t="s">
        <v>396</v>
      </c>
      <c r="G89" s="103">
        <f>SUM(G90)</f>
        <v>90000000</v>
      </c>
      <c r="H89" s="103">
        <f>SUM(H90)</f>
        <v>90000000</v>
      </c>
      <c r="I89" s="103">
        <v>0</v>
      </c>
      <c r="J89" s="103">
        <v>0</v>
      </c>
      <c r="K89" s="103">
        <v>0</v>
      </c>
      <c r="L89" s="103">
        <v>0</v>
      </c>
      <c r="M89" s="103">
        <v>0</v>
      </c>
      <c r="N89" s="103">
        <v>0</v>
      </c>
      <c r="O89" s="103">
        <v>0</v>
      </c>
      <c r="P89" s="103">
        <v>0</v>
      </c>
      <c r="Q89" s="103">
        <f>SUM(Q90)</f>
        <v>90000000</v>
      </c>
      <c r="R89" s="103">
        <f>SUM(R90)</f>
        <v>90000000</v>
      </c>
    </row>
    <row r="90" spans="2:18">
      <c r="B90" s="802"/>
      <c r="C90" s="166"/>
      <c r="D90" s="166"/>
      <c r="E90" s="2">
        <v>464</v>
      </c>
      <c r="F90" s="1" t="s">
        <v>423</v>
      </c>
      <c r="G90" s="4">
        <v>90000000</v>
      </c>
      <c r="H90" s="4">
        <v>90000000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90000000</v>
      </c>
      <c r="R90" s="4">
        <v>90000000</v>
      </c>
    </row>
    <row r="91" spans="2:18">
      <c r="B91" s="802"/>
      <c r="C91" s="162"/>
      <c r="D91" s="162">
        <v>48</v>
      </c>
      <c r="E91" s="99"/>
      <c r="F91" s="99" t="s">
        <v>430</v>
      </c>
      <c r="G91" s="103">
        <f>SUM(G92:G94)</f>
        <v>24400000</v>
      </c>
      <c r="H91" s="103">
        <f>SUM(H92:H94)</f>
        <v>37880000</v>
      </c>
      <c r="I91" s="103">
        <v>0</v>
      </c>
      <c r="J91" s="103">
        <v>0</v>
      </c>
      <c r="K91" s="103">
        <v>0</v>
      </c>
      <c r="L91" s="103">
        <v>0</v>
      </c>
      <c r="M91" s="103">
        <v>0</v>
      </c>
      <c r="N91" s="103">
        <v>0</v>
      </c>
      <c r="O91" s="103">
        <v>0</v>
      </c>
      <c r="P91" s="103">
        <v>0</v>
      </c>
      <c r="Q91" s="103">
        <f>SUM(Q92:Q94)</f>
        <v>24400000</v>
      </c>
      <c r="R91" s="103">
        <f>SUM(R92:R94)</f>
        <v>37880000</v>
      </c>
    </row>
    <row r="92" spans="2:18">
      <c r="B92" s="802"/>
      <c r="C92" s="166"/>
      <c r="D92" s="166"/>
      <c r="E92" s="2">
        <v>480</v>
      </c>
      <c r="F92" s="1" t="s">
        <v>431</v>
      </c>
      <c r="G92" s="4">
        <v>1000000</v>
      </c>
      <c r="H92" s="4">
        <v>5200000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1000000</v>
      </c>
      <c r="R92" s="4">
        <v>5200000</v>
      </c>
    </row>
    <row r="93" spans="2:18">
      <c r="B93" s="802"/>
      <c r="C93" s="166"/>
      <c r="D93" s="166"/>
      <c r="E93" s="2">
        <v>482</v>
      </c>
      <c r="F93" s="1" t="s">
        <v>433</v>
      </c>
      <c r="G93" s="4">
        <v>13400000</v>
      </c>
      <c r="H93" s="4">
        <v>22680000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13400000</v>
      </c>
      <c r="R93" s="4">
        <v>22680000</v>
      </c>
    </row>
    <row r="94" spans="2:18">
      <c r="B94" s="802"/>
      <c r="C94" s="166"/>
      <c r="D94" s="166"/>
      <c r="E94" s="2">
        <v>485</v>
      </c>
      <c r="F94" s="1" t="s">
        <v>436</v>
      </c>
      <c r="G94" s="4">
        <v>10000000</v>
      </c>
      <c r="H94" s="4">
        <v>10000000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10000000</v>
      </c>
      <c r="R94" s="4">
        <v>10000000</v>
      </c>
    </row>
    <row r="95" spans="2:18">
      <c r="B95" s="802"/>
      <c r="C95" s="150"/>
      <c r="D95" s="150" t="s">
        <v>756</v>
      </c>
      <c r="E95" s="33"/>
      <c r="F95" s="36" t="s">
        <v>767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f>SUM(M96)</f>
        <v>200000000</v>
      </c>
      <c r="N95" s="34">
        <f>SUM(N96)</f>
        <v>200000000</v>
      </c>
      <c r="O95" s="34">
        <v>0</v>
      </c>
      <c r="P95" s="34">
        <v>0</v>
      </c>
      <c r="Q95" s="34">
        <f>SUM(Q96)</f>
        <v>200000000</v>
      </c>
      <c r="R95" s="34">
        <f>SUM(R96)</f>
        <v>200000000</v>
      </c>
    </row>
    <row r="96" spans="2:18">
      <c r="B96" s="802"/>
      <c r="C96" s="162"/>
      <c r="D96" s="162">
        <v>48</v>
      </c>
      <c r="E96" s="99"/>
      <c r="F96" s="99" t="s">
        <v>430</v>
      </c>
      <c r="G96" s="103">
        <v>0</v>
      </c>
      <c r="H96" s="103">
        <v>0</v>
      </c>
      <c r="I96" s="103">
        <v>0</v>
      </c>
      <c r="J96" s="103">
        <v>0</v>
      </c>
      <c r="K96" s="103">
        <v>0</v>
      </c>
      <c r="L96" s="103">
        <v>0</v>
      </c>
      <c r="M96" s="103">
        <f>SUM(M97)</f>
        <v>200000000</v>
      </c>
      <c r="N96" s="103">
        <f>SUM(N97)</f>
        <v>200000000</v>
      </c>
      <c r="O96" s="103">
        <v>0</v>
      </c>
      <c r="P96" s="103">
        <v>0</v>
      </c>
      <c r="Q96" s="103">
        <f>SUM(Q97)</f>
        <v>200000000</v>
      </c>
      <c r="R96" s="103">
        <f>SUM(R97)</f>
        <v>200000000</v>
      </c>
    </row>
    <row r="97" spans="2:18" ht="30">
      <c r="B97" s="802"/>
      <c r="C97" s="166"/>
      <c r="D97" s="166"/>
      <c r="E97" s="2">
        <v>489</v>
      </c>
      <c r="F97" s="14" t="s">
        <v>439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200000000</v>
      </c>
      <c r="N97" s="4">
        <v>200000000</v>
      </c>
      <c r="O97" s="4">
        <v>0</v>
      </c>
      <c r="P97" s="4">
        <v>0</v>
      </c>
      <c r="Q97" s="4">
        <v>200000000</v>
      </c>
      <c r="R97" s="4">
        <v>200000000</v>
      </c>
    </row>
    <row r="98" spans="2:18">
      <c r="B98" s="802"/>
      <c r="C98" s="587">
        <v>3</v>
      </c>
      <c r="D98" s="587"/>
      <c r="E98" s="592"/>
      <c r="F98" s="592" t="s">
        <v>1193</v>
      </c>
      <c r="G98" s="102">
        <f>SUM(G99+G113+G116+G123+G126+G131+G139+G142+G145+G148+G152)</f>
        <v>553604000</v>
      </c>
      <c r="H98" s="102">
        <f>SUM(H99+H113+H116+H123+H126+H131+H139+H142+H145+H148+H152)</f>
        <v>910105000</v>
      </c>
      <c r="I98" s="102">
        <v>0</v>
      </c>
      <c r="J98" s="102">
        <v>0</v>
      </c>
      <c r="K98" s="102">
        <v>0</v>
      </c>
      <c r="L98" s="102">
        <v>0</v>
      </c>
      <c r="M98" s="102">
        <f t="shared" ref="M98:R98" si="5">SUM(M99+M113+M116+M123+M126+M131+M139+M142+M145+M148+M152)</f>
        <v>429756000</v>
      </c>
      <c r="N98" s="102">
        <f t="shared" si="5"/>
        <v>683440000</v>
      </c>
      <c r="O98" s="102">
        <f t="shared" si="5"/>
        <v>10000000</v>
      </c>
      <c r="P98" s="102">
        <f t="shared" si="5"/>
        <v>10000000</v>
      </c>
      <c r="Q98" s="102">
        <f t="shared" si="5"/>
        <v>993360000</v>
      </c>
      <c r="R98" s="102">
        <f t="shared" si="5"/>
        <v>1603545000</v>
      </c>
    </row>
    <row r="99" spans="2:18">
      <c r="B99" s="802"/>
      <c r="C99" s="150"/>
      <c r="D99" s="150">
        <v>30</v>
      </c>
      <c r="E99" s="33"/>
      <c r="F99" s="33" t="s">
        <v>1193</v>
      </c>
      <c r="G99" s="34">
        <f>SUM(G100+G103+G106+G108)</f>
        <v>182660000</v>
      </c>
      <c r="H99" s="34">
        <f>SUM(H100+H103+H106+H108)</f>
        <v>178101000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f>SUM(Q100+Q103+Q106+Q108)</f>
        <v>182660000</v>
      </c>
      <c r="R99" s="34">
        <f>SUM(R100+R103+R106+R108)</f>
        <v>178101000</v>
      </c>
    </row>
    <row r="100" spans="2:18">
      <c r="B100" s="802"/>
      <c r="C100" s="162"/>
      <c r="D100" s="162">
        <v>40</v>
      </c>
      <c r="E100" s="99"/>
      <c r="F100" s="99" t="s">
        <v>391</v>
      </c>
      <c r="G100" s="103">
        <f>SUM(G101:G102)</f>
        <v>38107000</v>
      </c>
      <c r="H100" s="103">
        <f>SUM(H101:H102)</f>
        <v>38107000</v>
      </c>
      <c r="I100" s="103">
        <v>0</v>
      </c>
      <c r="J100" s="103">
        <v>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  <c r="P100" s="103">
        <v>0</v>
      </c>
      <c r="Q100" s="103">
        <f>SUM(Q101:Q102)</f>
        <v>38107000</v>
      </c>
      <c r="R100" s="103">
        <f>SUM(R101:R102)</f>
        <v>38107000</v>
      </c>
    </row>
    <row r="101" spans="2:18">
      <c r="B101" s="802"/>
      <c r="C101" s="166"/>
      <c r="D101" s="166"/>
      <c r="E101" s="2">
        <v>401</v>
      </c>
      <c r="F101" s="1" t="s">
        <v>399</v>
      </c>
      <c r="G101" s="4">
        <v>28628000</v>
      </c>
      <c r="H101" s="4">
        <v>27818000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28628000</v>
      </c>
      <c r="R101" s="4">
        <v>27818000</v>
      </c>
    </row>
    <row r="102" spans="2:18">
      <c r="B102" s="802"/>
      <c r="C102" s="166"/>
      <c r="D102" s="166"/>
      <c r="E102" s="2">
        <v>402</v>
      </c>
      <c r="F102" s="1" t="s">
        <v>361</v>
      </c>
      <c r="G102" s="4">
        <v>9479000</v>
      </c>
      <c r="H102" s="4">
        <v>10289000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9479000</v>
      </c>
      <c r="R102" s="4">
        <v>10289000</v>
      </c>
    </row>
    <row r="103" spans="2:18">
      <c r="B103" s="802"/>
      <c r="C103" s="162"/>
      <c r="D103" s="162">
        <v>42</v>
      </c>
      <c r="E103" s="99"/>
      <c r="F103" s="99" t="s">
        <v>394</v>
      </c>
      <c r="G103" s="103">
        <f>SUM(G104:G105)</f>
        <v>27000000</v>
      </c>
      <c r="H103" s="103">
        <f>SUM(H104:H105)</f>
        <v>26400000</v>
      </c>
      <c r="I103" s="103">
        <v>0</v>
      </c>
      <c r="J103" s="103">
        <v>0</v>
      </c>
      <c r="K103" s="103">
        <v>0</v>
      </c>
      <c r="L103" s="103">
        <v>0</v>
      </c>
      <c r="M103" s="103">
        <v>0</v>
      </c>
      <c r="N103" s="103">
        <v>0</v>
      </c>
      <c r="O103" s="103">
        <v>0</v>
      </c>
      <c r="P103" s="103">
        <v>0</v>
      </c>
      <c r="Q103" s="103">
        <f>SUM(Q104:Q105)</f>
        <v>27000000</v>
      </c>
      <c r="R103" s="103">
        <f>SUM(R104:R105)</f>
        <v>26400000</v>
      </c>
    </row>
    <row r="104" spans="2:18">
      <c r="B104" s="802"/>
      <c r="C104" s="166"/>
      <c r="D104" s="166"/>
      <c r="E104" s="2">
        <v>425</v>
      </c>
      <c r="F104" s="1" t="s">
        <v>404</v>
      </c>
      <c r="G104" s="4">
        <v>23000000</v>
      </c>
      <c r="H104" s="4">
        <v>23000000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23000000</v>
      </c>
      <c r="R104" s="4">
        <v>23000000</v>
      </c>
    </row>
    <row r="105" spans="2:18">
      <c r="B105" s="802"/>
      <c r="C105" s="166"/>
      <c r="D105" s="166"/>
      <c r="E105" s="2">
        <v>426</v>
      </c>
      <c r="F105" s="1" t="s">
        <v>405</v>
      </c>
      <c r="G105" s="4">
        <v>4000000</v>
      </c>
      <c r="H105" s="4">
        <v>3400000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4000000</v>
      </c>
      <c r="R105" s="4">
        <v>3400000</v>
      </c>
    </row>
    <row r="106" spans="2:18">
      <c r="B106" s="802"/>
      <c r="C106" s="162"/>
      <c r="D106" s="162">
        <v>46</v>
      </c>
      <c r="E106" s="99"/>
      <c r="F106" s="99" t="s">
        <v>396</v>
      </c>
      <c r="G106" s="103">
        <v>0</v>
      </c>
      <c r="H106" s="103">
        <f>SUM(H107)</f>
        <v>4340000</v>
      </c>
      <c r="I106" s="103">
        <v>0</v>
      </c>
      <c r="J106" s="103">
        <v>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v>0</v>
      </c>
      <c r="R106" s="103">
        <f>SUM(R107)</f>
        <v>4340000</v>
      </c>
    </row>
    <row r="107" spans="2:18">
      <c r="B107" s="802"/>
      <c r="C107" s="166"/>
      <c r="D107" s="166"/>
      <c r="E107" s="2">
        <v>464</v>
      </c>
      <c r="F107" s="1" t="s">
        <v>423</v>
      </c>
      <c r="G107" s="4">
        <v>0</v>
      </c>
      <c r="H107" s="4">
        <v>4340000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4340000</v>
      </c>
    </row>
    <row r="108" spans="2:18">
      <c r="B108" s="802"/>
      <c r="C108" s="162"/>
      <c r="D108" s="162">
        <v>48</v>
      </c>
      <c r="E108" s="99"/>
      <c r="F108" s="99" t="s">
        <v>430</v>
      </c>
      <c r="G108" s="103">
        <f>SUM(G109:G112)</f>
        <v>117553000</v>
      </c>
      <c r="H108" s="103">
        <f>SUM(H109:H112)</f>
        <v>109254000</v>
      </c>
      <c r="I108" s="103">
        <v>0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  <c r="P108" s="103">
        <v>0</v>
      </c>
      <c r="Q108" s="103">
        <f>SUM(Q109:Q112)</f>
        <v>117553000</v>
      </c>
      <c r="R108" s="103">
        <f>SUM(R109:R112)</f>
        <v>109254000</v>
      </c>
    </row>
    <row r="109" spans="2:18">
      <c r="B109" s="802"/>
      <c r="C109" s="166"/>
      <c r="D109" s="166"/>
      <c r="E109" s="2">
        <v>481</v>
      </c>
      <c r="F109" s="1" t="s">
        <v>432</v>
      </c>
      <c r="G109" s="4">
        <v>0</v>
      </c>
      <c r="H109" s="4">
        <v>500000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500000</v>
      </c>
    </row>
    <row r="110" spans="2:18">
      <c r="B110" s="802"/>
      <c r="C110" s="166"/>
      <c r="D110" s="166"/>
      <c r="E110" s="2">
        <v>482</v>
      </c>
      <c r="F110" s="1" t="s">
        <v>433</v>
      </c>
      <c r="G110" s="4">
        <v>46403000</v>
      </c>
      <c r="H110" s="4">
        <v>37123000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46403000</v>
      </c>
      <c r="R110" s="4">
        <v>37123000</v>
      </c>
    </row>
    <row r="111" spans="2:18">
      <c r="B111" s="802"/>
      <c r="C111" s="166"/>
      <c r="D111" s="166"/>
      <c r="E111" s="2">
        <v>485</v>
      </c>
      <c r="F111" s="1" t="s">
        <v>436</v>
      </c>
      <c r="G111" s="4">
        <v>6000000</v>
      </c>
      <c r="H111" s="4">
        <v>6481000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6000000</v>
      </c>
      <c r="R111" s="4">
        <v>6481000</v>
      </c>
    </row>
    <row r="112" spans="2:18">
      <c r="B112" s="802"/>
      <c r="C112" s="166"/>
      <c r="D112" s="166"/>
      <c r="E112" s="2">
        <v>488</v>
      </c>
      <c r="F112" s="1" t="s">
        <v>438</v>
      </c>
      <c r="G112" s="4">
        <v>65150000</v>
      </c>
      <c r="H112" s="4">
        <v>65150000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65150000</v>
      </c>
      <c r="R112" s="4">
        <v>65150000</v>
      </c>
    </row>
    <row r="113" spans="2:18">
      <c r="B113" s="802"/>
      <c r="C113" s="150"/>
      <c r="D113" s="150">
        <v>31</v>
      </c>
      <c r="E113" s="33"/>
      <c r="F113" s="33" t="s">
        <v>1194</v>
      </c>
      <c r="G113" s="34">
        <v>0</v>
      </c>
      <c r="H113" s="34">
        <f>SUM(H114)</f>
        <v>1600000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f>SUM(R114)</f>
        <v>1600000</v>
      </c>
    </row>
    <row r="114" spans="2:18">
      <c r="B114" s="802"/>
      <c r="C114" s="162"/>
      <c r="D114" s="162">
        <v>48</v>
      </c>
      <c r="E114" s="99"/>
      <c r="F114" s="99" t="s">
        <v>430</v>
      </c>
      <c r="G114" s="103">
        <v>0</v>
      </c>
      <c r="H114" s="103">
        <f>SUM(H115)</f>
        <v>1600000</v>
      </c>
      <c r="I114" s="103">
        <v>0</v>
      </c>
      <c r="J114" s="103">
        <v>0</v>
      </c>
      <c r="K114" s="103">
        <v>0</v>
      </c>
      <c r="L114" s="103">
        <v>0</v>
      </c>
      <c r="M114" s="103">
        <v>0</v>
      </c>
      <c r="N114" s="103">
        <v>0</v>
      </c>
      <c r="O114" s="103">
        <v>0</v>
      </c>
      <c r="P114" s="103">
        <v>0</v>
      </c>
      <c r="Q114" s="103">
        <v>0</v>
      </c>
      <c r="R114" s="103">
        <f>SUM(R115)</f>
        <v>1600000</v>
      </c>
    </row>
    <row r="115" spans="2:18">
      <c r="B115" s="802"/>
      <c r="C115" s="166"/>
      <c r="D115" s="166"/>
      <c r="E115" s="2">
        <v>488</v>
      </c>
      <c r="F115" s="1" t="s">
        <v>438</v>
      </c>
      <c r="G115" s="4">
        <v>0</v>
      </c>
      <c r="H115" s="4">
        <v>1600000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1600000</v>
      </c>
    </row>
    <row r="116" spans="2:18" ht="30">
      <c r="B116" s="802"/>
      <c r="C116" s="150"/>
      <c r="D116" s="150" t="s">
        <v>723</v>
      </c>
      <c r="E116" s="33"/>
      <c r="F116" s="36" t="s">
        <v>758</v>
      </c>
      <c r="G116" s="34">
        <f>SUM(G117+G119+G121)</f>
        <v>21000000</v>
      </c>
      <c r="H116" s="34">
        <f>SUM(H117+H119+H121)</f>
        <v>19800000</v>
      </c>
      <c r="I116" s="34">
        <v>0</v>
      </c>
      <c r="J116" s="34">
        <v>0</v>
      </c>
      <c r="K116" s="34">
        <v>0</v>
      </c>
      <c r="L116" s="34">
        <v>0</v>
      </c>
      <c r="M116" s="34">
        <f>SUM(M117+M119+M121)</f>
        <v>61500000</v>
      </c>
      <c r="N116" s="34">
        <f>SUM(N117+N119+N121)</f>
        <v>61500000</v>
      </c>
      <c r="O116" s="34">
        <f>SUM(O117)</f>
        <v>10000000</v>
      </c>
      <c r="P116" s="34">
        <f>SUM(P117)</f>
        <v>10000000</v>
      </c>
      <c r="Q116" s="34">
        <f>SUM(Q117+Q119+Q121)</f>
        <v>92500000</v>
      </c>
      <c r="R116" s="34">
        <f>SUM(R117+R119+R121)</f>
        <v>91300000</v>
      </c>
    </row>
    <row r="117" spans="2:18">
      <c r="B117" s="802"/>
      <c r="C117" s="162"/>
      <c r="D117" s="162">
        <v>42</v>
      </c>
      <c r="E117" s="99"/>
      <c r="F117" s="99" t="s">
        <v>394</v>
      </c>
      <c r="G117" s="103">
        <f>SUM(G118)</f>
        <v>6000000</v>
      </c>
      <c r="H117" s="103">
        <f>SUM(H118)</f>
        <v>4800000</v>
      </c>
      <c r="I117" s="103">
        <v>0</v>
      </c>
      <c r="J117" s="103">
        <v>0</v>
      </c>
      <c r="K117" s="103">
        <v>0</v>
      </c>
      <c r="L117" s="103">
        <v>0</v>
      </c>
      <c r="M117" s="103">
        <f>SUM(M118)</f>
        <v>2500000</v>
      </c>
      <c r="N117" s="103">
        <f>SUM(N118)</f>
        <v>2500000</v>
      </c>
      <c r="O117" s="103">
        <f>SUM(O118)</f>
        <v>10000000</v>
      </c>
      <c r="P117" s="103">
        <f>SUM(P118)</f>
        <v>10000000</v>
      </c>
      <c r="Q117" s="103">
        <f>SUM(Q118)</f>
        <v>18500000</v>
      </c>
      <c r="R117" s="103">
        <f>SUM(R118)</f>
        <v>17300000</v>
      </c>
    </row>
    <row r="118" spans="2:18">
      <c r="B118" s="802"/>
      <c r="C118" s="166"/>
      <c r="D118" s="166"/>
      <c r="E118" s="2">
        <v>425</v>
      </c>
      <c r="F118" s="1" t="s">
        <v>404</v>
      </c>
      <c r="G118" s="4">
        <v>6000000</v>
      </c>
      <c r="H118" s="4">
        <v>4800000</v>
      </c>
      <c r="I118" s="4">
        <v>0</v>
      </c>
      <c r="J118" s="4">
        <v>0</v>
      </c>
      <c r="K118" s="4">
        <v>0</v>
      </c>
      <c r="L118" s="4">
        <v>0</v>
      </c>
      <c r="M118" s="4">
        <v>2500000</v>
      </c>
      <c r="N118" s="4">
        <v>2500000</v>
      </c>
      <c r="O118" s="4">
        <v>10000000</v>
      </c>
      <c r="P118" s="4">
        <v>10000000</v>
      </c>
      <c r="Q118" s="4">
        <v>18500000</v>
      </c>
      <c r="R118" s="4">
        <v>17300000</v>
      </c>
    </row>
    <row r="119" spans="2:18">
      <c r="B119" s="802"/>
      <c r="C119" s="162"/>
      <c r="D119" s="162">
        <v>46</v>
      </c>
      <c r="E119" s="99"/>
      <c r="F119" s="99" t="s">
        <v>396</v>
      </c>
      <c r="G119" s="103">
        <v>0</v>
      </c>
      <c r="H119" s="103">
        <f>SUM(H120)</f>
        <v>6000000</v>
      </c>
      <c r="I119" s="103">
        <v>0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v>0</v>
      </c>
      <c r="R119" s="103">
        <f>SUM(R120)</f>
        <v>6000000</v>
      </c>
    </row>
    <row r="120" spans="2:18">
      <c r="B120" s="802"/>
      <c r="C120" s="166"/>
      <c r="D120" s="166"/>
      <c r="E120" s="2">
        <v>465</v>
      </c>
      <c r="F120" s="1" t="s">
        <v>424</v>
      </c>
      <c r="G120" s="4">
        <v>0</v>
      </c>
      <c r="H120" s="4">
        <v>6000000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6000000</v>
      </c>
    </row>
    <row r="121" spans="2:18">
      <c r="B121" s="802"/>
      <c r="C121" s="162"/>
      <c r="D121" s="162">
        <v>48</v>
      </c>
      <c r="E121" s="99"/>
      <c r="F121" s="99" t="s">
        <v>430</v>
      </c>
      <c r="G121" s="103">
        <f>SUM(G122)</f>
        <v>15000000</v>
      </c>
      <c r="H121" s="103">
        <f>SUM(H122)</f>
        <v>9000000</v>
      </c>
      <c r="I121" s="103">
        <v>0</v>
      </c>
      <c r="J121" s="103">
        <v>0</v>
      </c>
      <c r="K121" s="103">
        <v>0</v>
      </c>
      <c r="L121" s="103">
        <v>0</v>
      </c>
      <c r="M121" s="103">
        <f>SUM(M122)</f>
        <v>59000000</v>
      </c>
      <c r="N121" s="103">
        <f>SUM(N122)</f>
        <v>59000000</v>
      </c>
      <c r="O121" s="103">
        <v>0</v>
      </c>
      <c r="P121" s="103">
        <v>0</v>
      </c>
      <c r="Q121" s="103">
        <f>SUM(Q122)</f>
        <v>74000000</v>
      </c>
      <c r="R121" s="103">
        <f>SUM(R122)</f>
        <v>68000000</v>
      </c>
    </row>
    <row r="122" spans="2:18">
      <c r="B122" s="802"/>
      <c r="C122" s="166"/>
      <c r="D122" s="166"/>
      <c r="E122" s="2">
        <v>488</v>
      </c>
      <c r="F122" s="1" t="s">
        <v>438</v>
      </c>
      <c r="G122" s="4">
        <v>15000000</v>
      </c>
      <c r="H122" s="4">
        <v>9000000</v>
      </c>
      <c r="I122" s="4">
        <v>0</v>
      </c>
      <c r="J122" s="4">
        <v>0</v>
      </c>
      <c r="K122" s="4">
        <v>0</v>
      </c>
      <c r="L122" s="4">
        <v>0</v>
      </c>
      <c r="M122" s="4">
        <v>59000000</v>
      </c>
      <c r="N122" s="4">
        <v>59000000</v>
      </c>
      <c r="O122" s="4">
        <v>0</v>
      </c>
      <c r="P122" s="4">
        <v>0</v>
      </c>
      <c r="Q122" s="4">
        <v>74000000</v>
      </c>
      <c r="R122" s="4">
        <v>68000000</v>
      </c>
    </row>
    <row r="123" spans="2:18">
      <c r="B123" s="802"/>
      <c r="C123" s="150"/>
      <c r="D123" s="150" t="s">
        <v>748</v>
      </c>
      <c r="E123" s="33"/>
      <c r="F123" s="36" t="s">
        <v>759</v>
      </c>
      <c r="G123" s="34">
        <f>SUM(G124)</f>
        <v>21400000</v>
      </c>
      <c r="H123" s="34">
        <f>SUM(H124)</f>
        <v>20200000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4">
        <f>SUM(Q124)</f>
        <v>21400000</v>
      </c>
      <c r="R123" s="34">
        <f>SUM(R124)</f>
        <v>20200000</v>
      </c>
    </row>
    <row r="124" spans="2:18">
      <c r="B124" s="802"/>
      <c r="C124" s="162"/>
      <c r="D124" s="162">
        <v>48</v>
      </c>
      <c r="E124" s="99"/>
      <c r="F124" s="99" t="s">
        <v>430</v>
      </c>
      <c r="G124" s="103">
        <f>SUM(G125)</f>
        <v>21400000</v>
      </c>
      <c r="H124" s="103">
        <f>SUM(H125)</f>
        <v>20200000</v>
      </c>
      <c r="I124" s="103">
        <v>0</v>
      </c>
      <c r="J124" s="103">
        <v>0</v>
      </c>
      <c r="K124" s="103">
        <v>0</v>
      </c>
      <c r="L124" s="103">
        <v>0</v>
      </c>
      <c r="M124" s="103">
        <v>0</v>
      </c>
      <c r="N124" s="103">
        <v>0</v>
      </c>
      <c r="O124" s="103">
        <v>0</v>
      </c>
      <c r="P124" s="103">
        <v>0</v>
      </c>
      <c r="Q124" s="103">
        <f>SUM(Q125)</f>
        <v>21400000</v>
      </c>
      <c r="R124" s="103">
        <f>SUM(R125)</f>
        <v>20200000</v>
      </c>
    </row>
    <row r="125" spans="2:18">
      <c r="B125" s="802"/>
      <c r="C125" s="166"/>
      <c r="D125" s="166"/>
      <c r="E125" s="2">
        <v>482</v>
      </c>
      <c r="F125" s="1" t="s">
        <v>1198</v>
      </c>
      <c r="G125" s="4">
        <v>21400000</v>
      </c>
      <c r="H125" s="4">
        <v>20200000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21400000</v>
      </c>
      <c r="R125" s="4">
        <v>20200000</v>
      </c>
    </row>
    <row r="126" spans="2:18" ht="30">
      <c r="B126" s="802"/>
      <c r="C126" s="150"/>
      <c r="D126" s="269" t="s">
        <v>1748</v>
      </c>
      <c r="E126" s="36" t="s">
        <v>1326</v>
      </c>
      <c r="F126" s="36" t="s">
        <v>760</v>
      </c>
      <c r="G126" s="34">
        <f>SUM(G127+G129)</f>
        <v>58014000</v>
      </c>
      <c r="H126" s="34">
        <f>SUM(H127+H129)</f>
        <v>58014000</v>
      </c>
      <c r="I126" s="34">
        <v>0</v>
      </c>
      <c r="J126" s="34">
        <v>0</v>
      </c>
      <c r="K126" s="34">
        <v>0</v>
      </c>
      <c r="L126" s="34">
        <v>0</v>
      </c>
      <c r="M126" s="34">
        <f>SUM(M127+M129)</f>
        <v>245256000</v>
      </c>
      <c r="N126" s="34">
        <f>SUM(N127+N129)</f>
        <v>621940000</v>
      </c>
      <c r="O126" s="34">
        <v>0</v>
      </c>
      <c r="P126" s="34">
        <v>0</v>
      </c>
      <c r="Q126" s="34">
        <f>SUM(Q127+Q129)</f>
        <v>303270000</v>
      </c>
      <c r="R126" s="34">
        <f>SUM(R127+R129)</f>
        <v>679954000</v>
      </c>
    </row>
    <row r="127" spans="2:18">
      <c r="B127" s="802"/>
      <c r="C127" s="162"/>
      <c r="D127" s="162">
        <v>42</v>
      </c>
      <c r="E127" s="99"/>
      <c r="F127" s="99" t="s">
        <v>394</v>
      </c>
      <c r="G127" s="103">
        <f>SUM(G128)</f>
        <v>2214000</v>
      </c>
      <c r="H127" s="103">
        <f>SUM(H128)</f>
        <v>2214000</v>
      </c>
      <c r="I127" s="103">
        <v>0</v>
      </c>
      <c r="J127" s="103">
        <v>0</v>
      </c>
      <c r="K127" s="103">
        <v>0</v>
      </c>
      <c r="L127" s="103">
        <v>0</v>
      </c>
      <c r="M127" s="103">
        <f>SUM(M128)</f>
        <v>5000000</v>
      </c>
      <c r="N127" s="103">
        <f>SUM(N128)</f>
        <v>5000000</v>
      </c>
      <c r="O127" s="103">
        <v>0</v>
      </c>
      <c r="P127" s="103">
        <v>0</v>
      </c>
      <c r="Q127" s="103">
        <f>SUM(Q128)</f>
        <v>7214000</v>
      </c>
      <c r="R127" s="103">
        <f>SUM(R128)</f>
        <v>7214000</v>
      </c>
    </row>
    <row r="128" spans="2:18">
      <c r="B128" s="802"/>
      <c r="C128" s="166"/>
      <c r="D128" s="166"/>
      <c r="E128" s="2">
        <v>425</v>
      </c>
      <c r="F128" s="1" t="s">
        <v>404</v>
      </c>
      <c r="G128" s="4">
        <v>2214000</v>
      </c>
      <c r="H128" s="4">
        <v>2214000</v>
      </c>
      <c r="I128" s="4">
        <v>0</v>
      </c>
      <c r="J128" s="4">
        <v>0</v>
      </c>
      <c r="K128" s="4">
        <v>0</v>
      </c>
      <c r="L128" s="4">
        <v>0</v>
      </c>
      <c r="M128" s="4">
        <v>5000000</v>
      </c>
      <c r="N128" s="4">
        <v>5000000</v>
      </c>
      <c r="O128" s="4">
        <v>0</v>
      </c>
      <c r="P128" s="4">
        <v>0</v>
      </c>
      <c r="Q128" s="4">
        <v>7214000</v>
      </c>
      <c r="R128" s="4">
        <v>7214000</v>
      </c>
    </row>
    <row r="129" spans="2:18">
      <c r="B129" s="802"/>
      <c r="C129" s="162"/>
      <c r="D129" s="162">
        <v>48</v>
      </c>
      <c r="E129" s="99"/>
      <c r="F129" s="99" t="s">
        <v>430</v>
      </c>
      <c r="G129" s="103">
        <f>SUM(G130)</f>
        <v>55800000</v>
      </c>
      <c r="H129" s="103">
        <f>SUM(H130)</f>
        <v>55800000</v>
      </c>
      <c r="I129" s="103">
        <v>0</v>
      </c>
      <c r="J129" s="103">
        <v>0</v>
      </c>
      <c r="K129" s="103">
        <v>0</v>
      </c>
      <c r="L129" s="103">
        <v>0</v>
      </c>
      <c r="M129" s="103">
        <f>SUM(M130)</f>
        <v>240256000</v>
      </c>
      <c r="N129" s="103">
        <f>SUM(N130)</f>
        <v>616940000</v>
      </c>
      <c r="O129" s="103">
        <v>0</v>
      </c>
      <c r="P129" s="103">
        <v>0</v>
      </c>
      <c r="Q129" s="103">
        <f>SUM(Q130)</f>
        <v>296056000</v>
      </c>
      <c r="R129" s="103">
        <f>SUM(R130)</f>
        <v>672740000</v>
      </c>
    </row>
    <row r="130" spans="2:18">
      <c r="B130" s="802"/>
      <c r="C130" s="166"/>
      <c r="D130" s="166"/>
      <c r="E130" s="2">
        <v>482</v>
      </c>
      <c r="F130" s="1" t="s">
        <v>433</v>
      </c>
      <c r="G130" s="4">
        <v>55800000</v>
      </c>
      <c r="H130" s="4">
        <v>55800000</v>
      </c>
      <c r="I130" s="4">
        <v>0</v>
      </c>
      <c r="J130" s="4">
        <v>0</v>
      </c>
      <c r="K130" s="4">
        <v>0</v>
      </c>
      <c r="L130" s="4">
        <v>0</v>
      </c>
      <c r="M130" s="4">
        <v>240256000</v>
      </c>
      <c r="N130" s="4">
        <v>616940000</v>
      </c>
      <c r="O130" s="4">
        <v>0</v>
      </c>
      <c r="P130" s="4">
        <v>0</v>
      </c>
      <c r="Q130" s="4">
        <v>296056000</v>
      </c>
      <c r="R130" s="4">
        <v>672740000</v>
      </c>
    </row>
    <row r="131" spans="2:18">
      <c r="B131" s="802"/>
      <c r="C131" s="150"/>
      <c r="D131" s="150" t="s">
        <v>750</v>
      </c>
      <c r="E131" s="33"/>
      <c r="F131" s="33" t="s">
        <v>761</v>
      </c>
      <c r="G131" s="34">
        <f>SUM(G132+G134+G136)</f>
        <v>129817000</v>
      </c>
      <c r="H131" s="34">
        <f>SUM(H132+H134+H136)</f>
        <v>499817000</v>
      </c>
      <c r="I131" s="34">
        <v>0</v>
      </c>
      <c r="J131" s="34">
        <v>0</v>
      </c>
      <c r="K131" s="34">
        <v>0</v>
      </c>
      <c r="L131" s="34">
        <v>0</v>
      </c>
      <c r="M131" s="34">
        <f>SUM(M132+M134+M136)</f>
        <v>123000000</v>
      </c>
      <c r="N131" s="34">
        <v>0</v>
      </c>
      <c r="O131" s="34">
        <v>0</v>
      </c>
      <c r="P131" s="34">
        <v>0</v>
      </c>
      <c r="Q131" s="34">
        <f>SUM(Q132+Q134+Q136)</f>
        <v>252817000</v>
      </c>
      <c r="R131" s="34">
        <f>SUM(R132+R134+R136)</f>
        <v>499817000</v>
      </c>
    </row>
    <row r="132" spans="2:18">
      <c r="B132" s="802"/>
      <c r="C132" s="162"/>
      <c r="D132" s="162">
        <v>42</v>
      </c>
      <c r="E132" s="99"/>
      <c r="F132" s="99" t="s">
        <v>394</v>
      </c>
      <c r="G132" s="103">
        <f>SUM(G133)</f>
        <v>9000000</v>
      </c>
      <c r="H132" s="103">
        <f>SUM(H133)</f>
        <v>16000000</v>
      </c>
      <c r="I132" s="103">
        <v>0</v>
      </c>
      <c r="J132" s="103">
        <v>0</v>
      </c>
      <c r="K132" s="103">
        <v>0</v>
      </c>
      <c r="L132" s="103">
        <v>0</v>
      </c>
      <c r="M132" s="103">
        <v>0</v>
      </c>
      <c r="N132" s="103">
        <v>0</v>
      </c>
      <c r="O132" s="103">
        <v>0</v>
      </c>
      <c r="P132" s="103">
        <v>0</v>
      </c>
      <c r="Q132" s="103">
        <f>SUM(Q133)</f>
        <v>9000000</v>
      </c>
      <c r="R132" s="103">
        <f>SUM(R133)</f>
        <v>16000000</v>
      </c>
    </row>
    <row r="133" spans="2:18">
      <c r="B133" s="802"/>
      <c r="C133" s="166"/>
      <c r="D133" s="166"/>
      <c r="E133" s="2">
        <v>425</v>
      </c>
      <c r="F133" s="1" t="s">
        <v>404</v>
      </c>
      <c r="G133" s="4">
        <v>9000000</v>
      </c>
      <c r="H133" s="4">
        <v>16000000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9000000</v>
      </c>
      <c r="R133" s="4">
        <v>16000000</v>
      </c>
    </row>
    <row r="134" spans="2:18">
      <c r="B134" s="802"/>
      <c r="C134" s="162"/>
      <c r="D134" s="162">
        <v>46</v>
      </c>
      <c r="E134" s="99"/>
      <c r="F134" s="99" t="s">
        <v>396</v>
      </c>
      <c r="G134" s="103">
        <v>0</v>
      </c>
      <c r="H134" s="103">
        <f>SUM(H135)</f>
        <v>198000</v>
      </c>
      <c r="I134" s="103">
        <v>0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v>0</v>
      </c>
      <c r="R134" s="103">
        <f>SUM(R135)</f>
        <v>198000</v>
      </c>
    </row>
    <row r="135" spans="2:18">
      <c r="B135" s="802"/>
      <c r="C135" s="166"/>
      <c r="D135" s="166"/>
      <c r="E135" s="2">
        <v>465</v>
      </c>
      <c r="F135" s="1" t="s">
        <v>424</v>
      </c>
      <c r="G135" s="4">
        <v>0</v>
      </c>
      <c r="H135" s="4">
        <v>198000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198000</v>
      </c>
    </row>
    <row r="136" spans="2:18">
      <c r="B136" s="802"/>
      <c r="C136" s="162"/>
      <c r="D136" s="162">
        <v>48</v>
      </c>
      <c r="E136" s="99"/>
      <c r="F136" s="99" t="s">
        <v>430</v>
      </c>
      <c r="G136" s="103">
        <f>SUM(G137:G138)</f>
        <v>120817000</v>
      </c>
      <c r="H136" s="103">
        <f>SUM(H137:H138)</f>
        <v>483619000</v>
      </c>
      <c r="I136" s="103">
        <v>0</v>
      </c>
      <c r="J136" s="103">
        <v>0</v>
      </c>
      <c r="K136" s="103">
        <v>0</v>
      </c>
      <c r="L136" s="103">
        <v>0</v>
      </c>
      <c r="M136" s="103">
        <f>SUM(M137:M138)</f>
        <v>123000000</v>
      </c>
      <c r="N136" s="103">
        <v>0</v>
      </c>
      <c r="O136" s="103">
        <v>0</v>
      </c>
      <c r="P136" s="103">
        <v>0</v>
      </c>
      <c r="Q136" s="103">
        <f>SUM(Q137:Q138)</f>
        <v>243817000</v>
      </c>
      <c r="R136" s="103">
        <f>SUM(R137:R138)</f>
        <v>483619000</v>
      </c>
    </row>
    <row r="137" spans="2:18">
      <c r="B137" s="802"/>
      <c r="C137" s="166"/>
      <c r="D137" s="166"/>
      <c r="E137" s="2">
        <v>482</v>
      </c>
      <c r="F137" s="1" t="s">
        <v>433</v>
      </c>
      <c r="G137" s="4">
        <v>119817000</v>
      </c>
      <c r="H137" s="4">
        <v>482817000</v>
      </c>
      <c r="I137" s="4">
        <v>0</v>
      </c>
      <c r="J137" s="4">
        <v>0</v>
      </c>
      <c r="K137" s="4">
        <v>0</v>
      </c>
      <c r="L137" s="4">
        <v>0</v>
      </c>
      <c r="M137" s="4">
        <v>123000000</v>
      </c>
      <c r="N137" s="4">
        <v>0</v>
      </c>
      <c r="O137" s="4">
        <v>0</v>
      </c>
      <c r="P137" s="4">
        <v>0</v>
      </c>
      <c r="Q137" s="4">
        <v>242817000</v>
      </c>
      <c r="R137" s="4">
        <v>482817000</v>
      </c>
    </row>
    <row r="138" spans="2:18">
      <c r="B138" s="802"/>
      <c r="C138" s="166"/>
      <c r="D138" s="166"/>
      <c r="E138" s="2">
        <v>485</v>
      </c>
      <c r="F138" s="1" t="s">
        <v>436</v>
      </c>
      <c r="G138" s="4">
        <v>1000000</v>
      </c>
      <c r="H138" s="4">
        <v>802000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1000000</v>
      </c>
      <c r="R138" s="4">
        <v>802000</v>
      </c>
    </row>
    <row r="139" spans="2:18">
      <c r="B139" s="802"/>
      <c r="C139" s="150"/>
      <c r="D139" s="150" t="s">
        <v>751</v>
      </c>
      <c r="E139" s="33"/>
      <c r="F139" s="33" t="s">
        <v>762</v>
      </c>
      <c r="G139" s="34">
        <f>SUM(G140)</f>
        <v>713000</v>
      </c>
      <c r="H139" s="34">
        <f>SUM(H140)</f>
        <v>713000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f>SUM(Q140)</f>
        <v>713000</v>
      </c>
      <c r="R139" s="34">
        <f>SUM(R140)</f>
        <v>713000</v>
      </c>
    </row>
    <row r="140" spans="2:18">
      <c r="B140" s="802"/>
      <c r="C140" s="162"/>
      <c r="D140" s="162">
        <v>48</v>
      </c>
      <c r="E140" s="99"/>
      <c r="F140" s="314" t="s">
        <v>430</v>
      </c>
      <c r="G140" s="103">
        <f>SUM(G141)</f>
        <v>713000</v>
      </c>
      <c r="H140" s="103">
        <f>SUM(H141)</f>
        <v>713000</v>
      </c>
      <c r="I140" s="103">
        <v>0</v>
      </c>
      <c r="J140" s="103">
        <v>0</v>
      </c>
      <c r="K140" s="103">
        <v>0</v>
      </c>
      <c r="L140" s="103">
        <v>0</v>
      </c>
      <c r="M140" s="103">
        <v>0</v>
      </c>
      <c r="N140" s="103">
        <v>0</v>
      </c>
      <c r="O140" s="103">
        <v>0</v>
      </c>
      <c r="P140" s="103">
        <v>0</v>
      </c>
      <c r="Q140" s="103">
        <f>SUM(Q141)</f>
        <v>713000</v>
      </c>
      <c r="R140" s="103">
        <f>SUM(R141)</f>
        <v>713000</v>
      </c>
    </row>
    <row r="141" spans="2:18">
      <c r="B141" s="802"/>
      <c r="C141" s="166"/>
      <c r="D141" s="166"/>
      <c r="E141" s="2">
        <v>482</v>
      </c>
      <c r="F141" s="1" t="s">
        <v>433</v>
      </c>
      <c r="G141" s="4">
        <v>713000</v>
      </c>
      <c r="H141" s="4">
        <v>713000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713000</v>
      </c>
      <c r="R141" s="4">
        <v>713000</v>
      </c>
    </row>
    <row r="142" spans="2:18">
      <c r="B142" s="802"/>
      <c r="C142" s="150"/>
      <c r="D142" s="150" t="s">
        <v>752</v>
      </c>
      <c r="E142" s="33"/>
      <c r="F142" s="33" t="s">
        <v>763</v>
      </c>
      <c r="G142" s="34">
        <f>SUM(G143)</f>
        <v>25500000</v>
      </c>
      <c r="H142" s="34">
        <f>SUM(H143)</f>
        <v>26700000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f>SUM(Q143)</f>
        <v>25500000</v>
      </c>
      <c r="R142" s="34">
        <f>SUM(R143)</f>
        <v>26700000</v>
      </c>
    </row>
    <row r="143" spans="2:18">
      <c r="B143" s="802"/>
      <c r="C143" s="162"/>
      <c r="D143" s="162">
        <v>48</v>
      </c>
      <c r="E143" s="99"/>
      <c r="F143" s="99" t="s">
        <v>430</v>
      </c>
      <c r="G143" s="103">
        <f>SUM(G144)</f>
        <v>25500000</v>
      </c>
      <c r="H143" s="103">
        <f>SUM(H144)</f>
        <v>26700000</v>
      </c>
      <c r="I143" s="103">
        <v>0</v>
      </c>
      <c r="J143" s="103">
        <v>0</v>
      </c>
      <c r="K143" s="103">
        <v>0</v>
      </c>
      <c r="L143" s="103">
        <v>0</v>
      </c>
      <c r="M143" s="103">
        <v>0</v>
      </c>
      <c r="N143" s="103">
        <v>0</v>
      </c>
      <c r="O143" s="103">
        <v>0</v>
      </c>
      <c r="P143" s="103">
        <v>0</v>
      </c>
      <c r="Q143" s="103">
        <f>SUM(Q144)</f>
        <v>25500000</v>
      </c>
      <c r="R143" s="103">
        <f>SUM(R144)</f>
        <v>26700000</v>
      </c>
    </row>
    <row r="144" spans="2:18">
      <c r="B144" s="802"/>
      <c r="C144" s="166"/>
      <c r="D144" s="166"/>
      <c r="E144" s="2">
        <v>482</v>
      </c>
      <c r="F144" s="1" t="s">
        <v>433</v>
      </c>
      <c r="G144" s="4">
        <v>25500000</v>
      </c>
      <c r="H144" s="4">
        <v>26700000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25500000</v>
      </c>
      <c r="R144" s="4">
        <v>26700000</v>
      </c>
    </row>
    <row r="145" spans="2:18" ht="45">
      <c r="B145" s="802"/>
      <c r="C145" s="150"/>
      <c r="D145" s="150" t="s">
        <v>753</v>
      </c>
      <c r="E145" s="33"/>
      <c r="F145" s="36" t="s">
        <v>764</v>
      </c>
      <c r="G145" s="34">
        <f>SUM(G146)</f>
        <v>47500000</v>
      </c>
      <c r="H145" s="34">
        <f>SUM(H146)</f>
        <v>47500000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f>SUM(Q146)</f>
        <v>47500000</v>
      </c>
      <c r="R145" s="34">
        <f>SUM(R146)</f>
        <v>47500000</v>
      </c>
    </row>
    <row r="146" spans="2:18">
      <c r="B146" s="802"/>
      <c r="C146" s="162"/>
      <c r="D146" s="162">
        <v>48</v>
      </c>
      <c r="E146" s="99"/>
      <c r="F146" s="99" t="s">
        <v>430</v>
      </c>
      <c r="G146" s="103">
        <f>SUM(G147)</f>
        <v>47500000</v>
      </c>
      <c r="H146" s="103">
        <f>SUM(H147)</f>
        <v>47500000</v>
      </c>
      <c r="I146" s="103">
        <v>0</v>
      </c>
      <c r="J146" s="103">
        <v>0</v>
      </c>
      <c r="K146" s="103">
        <v>0</v>
      </c>
      <c r="L146" s="103">
        <v>0</v>
      </c>
      <c r="M146" s="103">
        <v>0</v>
      </c>
      <c r="N146" s="103">
        <v>0</v>
      </c>
      <c r="O146" s="103">
        <v>0</v>
      </c>
      <c r="P146" s="103">
        <v>0</v>
      </c>
      <c r="Q146" s="103">
        <f>SUM(Q147)</f>
        <v>47500000</v>
      </c>
      <c r="R146" s="103">
        <f>SUM(R147)</f>
        <v>47500000</v>
      </c>
    </row>
    <row r="147" spans="2:18">
      <c r="B147" s="802"/>
      <c r="C147" s="166"/>
      <c r="D147" s="166"/>
      <c r="E147" s="2">
        <v>488</v>
      </c>
      <c r="F147" s="1" t="s">
        <v>438</v>
      </c>
      <c r="G147" s="4">
        <v>47500000</v>
      </c>
      <c r="H147" s="4">
        <v>47500000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47500000</v>
      </c>
      <c r="R147" s="4">
        <v>47500000</v>
      </c>
    </row>
    <row r="148" spans="2:18">
      <c r="B148" s="802"/>
      <c r="C148" s="150"/>
      <c r="D148" s="150" t="s">
        <v>754</v>
      </c>
      <c r="E148" s="33"/>
      <c r="F148" s="33" t="s">
        <v>765</v>
      </c>
      <c r="G148" s="34">
        <f>SUM(G149)</f>
        <v>58000000</v>
      </c>
      <c r="H148" s="34">
        <f>SUM(H149)</f>
        <v>48660000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f>SUM(Q149)</f>
        <v>58000000</v>
      </c>
      <c r="R148" s="34">
        <f>SUM(R149)</f>
        <v>48660000</v>
      </c>
    </row>
    <row r="149" spans="2:18" ht="34.5" customHeight="1">
      <c r="B149" s="802"/>
      <c r="C149" s="162"/>
      <c r="D149" s="162">
        <v>48</v>
      </c>
      <c r="E149" s="99"/>
      <c r="F149" s="99" t="s">
        <v>430</v>
      </c>
      <c r="G149" s="103">
        <f>SUM(G150:G151)</f>
        <v>58000000</v>
      </c>
      <c r="H149" s="103">
        <f>SUM(H150:H151)</f>
        <v>48660000</v>
      </c>
      <c r="I149" s="103">
        <v>0</v>
      </c>
      <c r="J149" s="103">
        <v>0</v>
      </c>
      <c r="K149" s="103">
        <v>0</v>
      </c>
      <c r="L149" s="103">
        <v>0</v>
      </c>
      <c r="M149" s="103">
        <v>0</v>
      </c>
      <c r="N149" s="103">
        <v>0</v>
      </c>
      <c r="O149" s="103">
        <v>0</v>
      </c>
      <c r="P149" s="103">
        <v>0</v>
      </c>
      <c r="Q149" s="103">
        <f>SUM(Q150:Q151)</f>
        <v>58000000</v>
      </c>
      <c r="R149" s="103">
        <f>SUM(R150:R151)</f>
        <v>48660000</v>
      </c>
    </row>
    <row r="150" spans="2:18">
      <c r="B150" s="802"/>
      <c r="C150" s="166"/>
      <c r="D150" s="166"/>
      <c r="E150" s="2">
        <v>482</v>
      </c>
      <c r="F150" s="1" t="s">
        <v>1198</v>
      </c>
      <c r="G150" s="4">
        <v>1000000</v>
      </c>
      <c r="H150" s="4">
        <v>1000000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1000000</v>
      </c>
      <c r="R150" s="4">
        <v>1000000</v>
      </c>
    </row>
    <row r="151" spans="2:18">
      <c r="B151" s="802"/>
      <c r="C151" s="166"/>
      <c r="D151" s="166"/>
      <c r="E151" s="593">
        <v>485</v>
      </c>
      <c r="F151" s="1" t="s">
        <v>1008</v>
      </c>
      <c r="G151" s="4">
        <v>57000000</v>
      </c>
      <c r="H151" s="4">
        <v>47660000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57000000</v>
      </c>
      <c r="R151" s="4">
        <v>47660000</v>
      </c>
    </row>
    <row r="152" spans="2:18">
      <c r="B152" s="802"/>
      <c r="C152" s="150"/>
      <c r="D152" s="150" t="s">
        <v>1199</v>
      </c>
      <c r="E152" s="33"/>
      <c r="F152" s="33" t="s">
        <v>766</v>
      </c>
      <c r="G152" s="34">
        <f>SUM(G153)</f>
        <v>9000000</v>
      </c>
      <c r="H152" s="34">
        <f>SUM(H153)</f>
        <v>9000000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f>SUM(Q153)</f>
        <v>9000000</v>
      </c>
      <c r="R152" s="34">
        <f>SUM(R153)</f>
        <v>9000000</v>
      </c>
    </row>
    <row r="153" spans="2:18">
      <c r="B153" s="802"/>
      <c r="C153" s="162"/>
      <c r="D153" s="162">
        <v>48</v>
      </c>
      <c r="E153" s="99"/>
      <c r="F153" s="99" t="s">
        <v>1010</v>
      </c>
      <c r="G153" s="103">
        <f>SUM(G154)</f>
        <v>9000000</v>
      </c>
      <c r="H153" s="103">
        <f>SUM(H154)</f>
        <v>9000000</v>
      </c>
      <c r="I153" s="103">
        <v>0</v>
      </c>
      <c r="J153" s="103">
        <v>0</v>
      </c>
      <c r="K153" s="103">
        <v>0</v>
      </c>
      <c r="L153" s="103">
        <v>0</v>
      </c>
      <c r="M153" s="103">
        <v>0</v>
      </c>
      <c r="N153" s="103">
        <v>0</v>
      </c>
      <c r="O153" s="103">
        <v>0</v>
      </c>
      <c r="P153" s="103">
        <v>0</v>
      </c>
      <c r="Q153" s="103">
        <f>SUM(Q154)</f>
        <v>9000000</v>
      </c>
      <c r="R153" s="103">
        <f>SUM(R154)</f>
        <v>9000000</v>
      </c>
    </row>
    <row r="154" spans="2:18">
      <c r="B154" s="802"/>
      <c r="C154" s="166"/>
      <c r="D154" s="166"/>
      <c r="E154" s="2">
        <v>482</v>
      </c>
      <c r="F154" s="1" t="s">
        <v>1198</v>
      </c>
      <c r="G154" s="4">
        <v>9000000</v>
      </c>
      <c r="H154" s="4">
        <v>9000000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9000000</v>
      </c>
      <c r="R154" s="4">
        <v>9000000</v>
      </c>
    </row>
    <row r="155" spans="2:18">
      <c r="B155" s="802"/>
      <c r="C155" s="587" t="s">
        <v>632</v>
      </c>
      <c r="D155" s="587"/>
      <c r="E155" s="592"/>
      <c r="F155" s="592" t="s">
        <v>661</v>
      </c>
      <c r="G155" s="102">
        <f>SUM(G156)</f>
        <v>465614000</v>
      </c>
      <c r="H155" s="102">
        <f>SUM(H156)</f>
        <v>590614000</v>
      </c>
      <c r="I155" s="102">
        <v>0</v>
      </c>
      <c r="J155" s="102">
        <v>0</v>
      </c>
      <c r="K155" s="102">
        <v>0</v>
      </c>
      <c r="L155" s="102">
        <v>0</v>
      </c>
      <c r="M155" s="102">
        <f>SUM(M156)</f>
        <v>1110507000</v>
      </c>
      <c r="N155" s="102">
        <f>SUM(N156)</f>
        <v>864514000</v>
      </c>
      <c r="O155" s="102">
        <v>0</v>
      </c>
      <c r="P155" s="102">
        <v>0</v>
      </c>
      <c r="Q155" s="102">
        <f>SUM(Q156)</f>
        <v>1576121000</v>
      </c>
      <c r="R155" s="102">
        <f>SUM(R156)</f>
        <v>1455128000</v>
      </c>
    </row>
    <row r="156" spans="2:18" ht="30">
      <c r="B156" s="802"/>
      <c r="C156" s="150"/>
      <c r="D156" s="150" t="s">
        <v>636</v>
      </c>
      <c r="E156" s="33" t="s">
        <v>828</v>
      </c>
      <c r="F156" s="36" t="s">
        <v>1201</v>
      </c>
      <c r="G156" s="34">
        <f>SUM(G157+G159+G161)</f>
        <v>465614000</v>
      </c>
      <c r="H156" s="34">
        <f>SUM(H157+H159+H161)</f>
        <v>590614000</v>
      </c>
      <c r="I156" s="34">
        <v>0</v>
      </c>
      <c r="J156" s="34">
        <v>0</v>
      </c>
      <c r="K156" s="34">
        <v>0</v>
      </c>
      <c r="L156" s="34">
        <v>0</v>
      </c>
      <c r="M156" s="34">
        <f>SUM(M157+M159+M161)</f>
        <v>1110507000</v>
      </c>
      <c r="N156" s="34">
        <f>SUM(N161+N159+N157)</f>
        <v>864514000</v>
      </c>
      <c r="O156" s="34">
        <v>0</v>
      </c>
      <c r="P156" s="34">
        <v>0</v>
      </c>
      <c r="Q156" s="34">
        <f>SUM(Q157+Q159+Q161)</f>
        <v>1576121000</v>
      </c>
      <c r="R156" s="34">
        <f>SUM(R157+R159+R161)</f>
        <v>1455128000</v>
      </c>
    </row>
    <row r="157" spans="2:18">
      <c r="B157" s="802"/>
      <c r="C157" s="162"/>
      <c r="D157" s="162">
        <v>42</v>
      </c>
      <c r="E157" s="99"/>
      <c r="F157" s="99" t="s">
        <v>898</v>
      </c>
      <c r="G157" s="103">
        <f>SUM(G158)</f>
        <v>614000</v>
      </c>
      <c r="H157" s="103">
        <f>SUM(H158)</f>
        <v>614000</v>
      </c>
      <c r="I157" s="103">
        <v>0</v>
      </c>
      <c r="J157" s="103">
        <v>0</v>
      </c>
      <c r="K157" s="103">
        <v>0</v>
      </c>
      <c r="L157" s="103">
        <v>0</v>
      </c>
      <c r="M157" s="103">
        <v>0</v>
      </c>
      <c r="N157" s="103">
        <v>0</v>
      </c>
      <c r="O157" s="103">
        <v>0</v>
      </c>
      <c r="P157" s="103">
        <v>0</v>
      </c>
      <c r="Q157" s="103">
        <f>SUM(Q158)</f>
        <v>614000</v>
      </c>
      <c r="R157" s="103">
        <f>SUM(R158)</f>
        <v>614000</v>
      </c>
    </row>
    <row r="158" spans="2:18">
      <c r="B158" s="802"/>
      <c r="C158" s="166"/>
      <c r="D158" s="166"/>
      <c r="E158" s="2">
        <v>425</v>
      </c>
      <c r="F158" s="1" t="s">
        <v>404</v>
      </c>
      <c r="G158" s="4">
        <v>614000</v>
      </c>
      <c r="H158" s="4">
        <v>614000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614000</v>
      </c>
      <c r="R158" s="4">
        <v>614000</v>
      </c>
    </row>
    <row r="159" spans="2:18">
      <c r="B159" s="802"/>
      <c r="C159" s="162"/>
      <c r="D159" s="162">
        <v>46</v>
      </c>
      <c r="E159" s="99"/>
      <c r="F159" s="99" t="s">
        <v>396</v>
      </c>
      <c r="G159" s="103">
        <f>SUM(G160)</f>
        <v>265000000</v>
      </c>
      <c r="H159" s="103">
        <f>SUM(H160)</f>
        <v>390000000</v>
      </c>
      <c r="I159" s="103">
        <v>0</v>
      </c>
      <c r="J159" s="103">
        <v>0</v>
      </c>
      <c r="K159" s="103">
        <v>0</v>
      </c>
      <c r="L159" s="103">
        <v>0</v>
      </c>
      <c r="M159" s="103">
        <v>0</v>
      </c>
      <c r="N159" s="103">
        <v>0</v>
      </c>
      <c r="O159" s="103">
        <v>0</v>
      </c>
      <c r="P159" s="103">
        <v>0</v>
      </c>
      <c r="Q159" s="103">
        <f>SUM(Q160)</f>
        <v>265000000</v>
      </c>
      <c r="R159" s="103">
        <f>SUM(R160)</f>
        <v>390000000</v>
      </c>
    </row>
    <row r="160" spans="2:18">
      <c r="B160" s="802"/>
      <c r="C160" s="166"/>
      <c r="D160" s="166"/>
      <c r="E160" s="593">
        <v>461</v>
      </c>
      <c r="F160" s="1" t="s">
        <v>1200</v>
      </c>
      <c r="G160" s="4">
        <v>265000000</v>
      </c>
      <c r="H160" s="4">
        <v>390000000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265000000</v>
      </c>
      <c r="R160" s="4">
        <v>390000000</v>
      </c>
    </row>
    <row r="161" spans="2:18">
      <c r="B161" s="802"/>
      <c r="C161" s="162"/>
      <c r="D161" s="162">
        <v>48</v>
      </c>
      <c r="E161" s="99"/>
      <c r="F161" s="99" t="s">
        <v>430</v>
      </c>
      <c r="G161" s="103">
        <f>SUM(G162)</f>
        <v>200000000</v>
      </c>
      <c r="H161" s="103">
        <f>SUM(H162)</f>
        <v>200000000</v>
      </c>
      <c r="I161" s="103">
        <v>0</v>
      </c>
      <c r="J161" s="103">
        <v>0</v>
      </c>
      <c r="K161" s="103">
        <v>0</v>
      </c>
      <c r="L161" s="103">
        <v>0</v>
      </c>
      <c r="M161" s="103">
        <f>SUM(M162)</f>
        <v>1110507000</v>
      </c>
      <c r="N161" s="103">
        <f>SUM(N162)</f>
        <v>864514000</v>
      </c>
      <c r="O161" s="103">
        <v>0</v>
      </c>
      <c r="P161" s="103">
        <v>0</v>
      </c>
      <c r="Q161" s="103">
        <f>SUM(Q162)</f>
        <v>1310507000</v>
      </c>
      <c r="R161" s="103">
        <f>SUM(R162)</f>
        <v>1064514000</v>
      </c>
    </row>
    <row r="162" spans="2:18" ht="30">
      <c r="B162" s="802"/>
      <c r="C162" s="141"/>
      <c r="D162" s="141"/>
      <c r="E162" s="593">
        <v>489</v>
      </c>
      <c r="F162" s="14" t="s">
        <v>1102</v>
      </c>
      <c r="G162" s="4">
        <v>200000000</v>
      </c>
      <c r="H162" s="4">
        <v>200000000</v>
      </c>
      <c r="I162" s="4">
        <v>0</v>
      </c>
      <c r="J162" s="4">
        <v>0</v>
      </c>
      <c r="K162" s="4">
        <v>0</v>
      </c>
      <c r="L162" s="4">
        <v>0</v>
      </c>
      <c r="M162" s="4">
        <v>1110507000</v>
      </c>
      <c r="N162" s="4">
        <v>864514000</v>
      </c>
      <c r="O162" s="4">
        <v>0</v>
      </c>
      <c r="P162" s="4">
        <v>0</v>
      </c>
      <c r="Q162" s="4">
        <v>1310507000</v>
      </c>
      <c r="R162" s="4">
        <v>1064514000</v>
      </c>
    </row>
    <row r="163" spans="2:18" ht="56.25" customHeight="1">
      <c r="B163" s="802"/>
      <c r="C163" s="587" t="s">
        <v>640</v>
      </c>
      <c r="D163" s="587" t="s">
        <v>828</v>
      </c>
      <c r="E163" s="592"/>
      <c r="F163" s="592" t="s">
        <v>1202</v>
      </c>
      <c r="G163" s="102">
        <f>SUM(G164)</f>
        <v>1000000</v>
      </c>
      <c r="H163" s="102">
        <f>SUM(H164)</f>
        <v>1000000</v>
      </c>
      <c r="I163" s="102">
        <v>0</v>
      </c>
      <c r="J163" s="102">
        <v>0</v>
      </c>
      <c r="K163" s="102">
        <v>0</v>
      </c>
      <c r="L163" s="102">
        <v>0</v>
      </c>
      <c r="M163" s="102">
        <v>0</v>
      </c>
      <c r="N163" s="102">
        <v>0</v>
      </c>
      <c r="O163" s="102">
        <v>0</v>
      </c>
      <c r="P163" s="102">
        <v>0</v>
      </c>
      <c r="Q163" s="102">
        <f t="shared" ref="Q163:R164" si="6">SUM(Q164)</f>
        <v>1000000</v>
      </c>
      <c r="R163" s="102">
        <f t="shared" si="6"/>
        <v>1000000</v>
      </c>
    </row>
    <row r="164" spans="2:18" ht="30">
      <c r="B164" s="802"/>
      <c r="C164" s="150"/>
      <c r="D164" s="150" t="s">
        <v>1205</v>
      </c>
      <c r="E164" s="36"/>
      <c r="F164" s="36" t="s">
        <v>1203</v>
      </c>
      <c r="G164" s="34">
        <f>SUM(G165)</f>
        <v>1000000</v>
      </c>
      <c r="H164" s="34">
        <f>SUM(H165)</f>
        <v>1000000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0</v>
      </c>
      <c r="P164" s="34">
        <v>0</v>
      </c>
      <c r="Q164" s="34">
        <f t="shared" si="6"/>
        <v>1000000</v>
      </c>
      <c r="R164" s="34">
        <f t="shared" si="6"/>
        <v>1000000</v>
      </c>
    </row>
    <row r="165" spans="2:18">
      <c r="B165" s="802"/>
      <c r="C165" s="162"/>
      <c r="D165" s="162">
        <v>42</v>
      </c>
      <c r="E165" s="99"/>
      <c r="F165" s="99" t="s">
        <v>898</v>
      </c>
      <c r="G165" s="103">
        <f>SUM(G166:G167)</f>
        <v>1000000</v>
      </c>
      <c r="H165" s="103">
        <f>SUM(H166:H167)</f>
        <v>1000000</v>
      </c>
      <c r="I165" s="103">
        <v>0</v>
      </c>
      <c r="J165" s="103">
        <v>0</v>
      </c>
      <c r="K165" s="103">
        <v>0</v>
      </c>
      <c r="L165" s="103">
        <v>0</v>
      </c>
      <c r="M165" s="103">
        <v>0</v>
      </c>
      <c r="N165" s="103">
        <v>0</v>
      </c>
      <c r="O165" s="103">
        <v>0</v>
      </c>
      <c r="P165" s="103">
        <v>0</v>
      </c>
      <c r="Q165" s="103">
        <f t="shared" ref="Q165:R165" si="7">SUM(Q166:Q167)</f>
        <v>1000000</v>
      </c>
      <c r="R165" s="103">
        <f t="shared" si="7"/>
        <v>1000000</v>
      </c>
    </row>
    <row r="166" spans="2:18">
      <c r="B166" s="802"/>
      <c r="C166" s="166"/>
      <c r="D166" s="166"/>
      <c r="E166" s="2">
        <v>420</v>
      </c>
      <c r="F166" s="1" t="s">
        <v>1153</v>
      </c>
      <c r="G166" s="4">
        <v>500000</v>
      </c>
      <c r="H166" s="4">
        <v>500000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500000</v>
      </c>
      <c r="R166" s="4">
        <v>500000</v>
      </c>
    </row>
    <row r="167" spans="2:18" ht="15.75" thickBot="1">
      <c r="B167" s="802"/>
      <c r="C167" s="166"/>
      <c r="D167" s="166"/>
      <c r="E167" s="2">
        <v>425</v>
      </c>
      <c r="F167" s="1" t="s">
        <v>404</v>
      </c>
      <c r="G167" s="4">
        <v>500000</v>
      </c>
      <c r="H167" s="4">
        <v>500000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500000</v>
      </c>
      <c r="R167" s="4">
        <v>500000</v>
      </c>
    </row>
    <row r="168" spans="2:18" ht="15.75" thickBot="1">
      <c r="B168" s="802"/>
      <c r="C168" s="800" t="s">
        <v>604</v>
      </c>
      <c r="D168" s="801"/>
      <c r="E168" s="766" t="s">
        <v>487</v>
      </c>
      <c r="F168" s="801"/>
      <c r="G168" s="193">
        <f>SUM(G163+G155+G98+G80+G53)</f>
        <v>1553334000</v>
      </c>
      <c r="H168" s="164">
        <f>SUM(H163+H155+H98+H80+H53)</f>
        <v>2046335000</v>
      </c>
      <c r="I168" s="164">
        <f>SUM(I163+I155+I98+I80+I53)</f>
        <v>10000000</v>
      </c>
      <c r="J168" s="164">
        <f>SUM(J163+J155+J98+J80+J53)</f>
        <v>10000000</v>
      </c>
      <c r="K168" s="164">
        <v>0</v>
      </c>
      <c r="L168" s="164">
        <v>0</v>
      </c>
      <c r="M168" s="164">
        <f t="shared" ref="M168:R168" si="8">SUM(M163+M155+M98+M80+M53)</f>
        <v>1740263000</v>
      </c>
      <c r="N168" s="164">
        <f t="shared" si="8"/>
        <v>1747954000</v>
      </c>
      <c r="O168" s="164">
        <f t="shared" si="8"/>
        <v>10000000</v>
      </c>
      <c r="P168" s="164">
        <f t="shared" si="8"/>
        <v>10000000</v>
      </c>
      <c r="Q168" s="193">
        <f t="shared" si="8"/>
        <v>3313597000</v>
      </c>
      <c r="R168" s="164">
        <f t="shared" si="8"/>
        <v>3814289000</v>
      </c>
    </row>
  </sheetData>
  <mergeCells count="15">
    <mergeCell ref="B7:B168"/>
    <mergeCell ref="C168:D168"/>
    <mergeCell ref="E168:F168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D27" sqref="D27"/>
    </sheetView>
  </sheetViews>
  <sheetFormatPr defaultRowHeight="15"/>
  <cols>
    <col min="2" max="2" width="11.5703125" customWidth="1"/>
    <col min="3" max="3" width="13.5703125" customWidth="1"/>
    <col min="4" max="4" width="14" customWidth="1"/>
    <col min="5" max="5" width="20.7109375" customWidth="1"/>
    <col min="6" max="6" width="39.140625" customWidth="1"/>
    <col min="7" max="18" width="17" customWidth="1"/>
  </cols>
  <sheetData>
    <row r="2" spans="2:18" ht="15" customHeight="1">
      <c r="B2" s="603" t="s">
        <v>1206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86" t="s">
        <v>356</v>
      </c>
      <c r="H5" s="386" t="s">
        <v>444</v>
      </c>
      <c r="I5" s="386" t="s">
        <v>358</v>
      </c>
      <c r="J5" s="386" t="s">
        <v>444</v>
      </c>
      <c r="K5" s="386" t="s">
        <v>356</v>
      </c>
      <c r="L5" s="386" t="s">
        <v>444</v>
      </c>
      <c r="M5" s="386" t="s">
        <v>356</v>
      </c>
      <c r="N5" s="386" t="s">
        <v>444</v>
      </c>
      <c r="O5" s="386" t="s">
        <v>356</v>
      </c>
      <c r="P5" s="386" t="s">
        <v>444</v>
      </c>
      <c r="Q5" s="386" t="s">
        <v>356</v>
      </c>
      <c r="R5" s="386" t="s">
        <v>444</v>
      </c>
    </row>
    <row r="6" spans="2:18" ht="15.75" thickBot="1">
      <c r="B6" s="394">
        <v>13004</v>
      </c>
      <c r="C6" s="805" t="s">
        <v>1206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1136</v>
      </c>
      <c r="G7" s="124">
        <f>SUM(G8)</f>
        <v>31352000</v>
      </c>
      <c r="H7" s="124">
        <f>SUM(H8)</f>
        <v>31352000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 t="shared" ref="Q7:R7" si="0">SUM(Q8)</f>
        <v>31352000</v>
      </c>
      <c r="R7" s="125">
        <f t="shared" si="0"/>
        <v>31352000</v>
      </c>
    </row>
    <row r="8" spans="2:18" ht="15.75" thickBot="1">
      <c r="B8" s="802"/>
      <c r="C8" s="167"/>
      <c r="D8" s="106">
        <v>19</v>
      </c>
      <c r="E8" s="104"/>
      <c r="F8" s="399" t="s">
        <v>1136</v>
      </c>
      <c r="G8" s="110">
        <v>31352000</v>
      </c>
      <c r="H8" s="110">
        <v>31352000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31352000</v>
      </c>
      <c r="R8" s="111">
        <v>31352000</v>
      </c>
    </row>
    <row r="9" spans="2:18">
      <c r="B9" s="802"/>
      <c r="C9" s="255"/>
      <c r="D9" s="255">
        <v>40</v>
      </c>
      <c r="E9" s="232"/>
      <c r="F9" s="232" t="s">
        <v>391</v>
      </c>
      <c r="G9" s="234">
        <f>SUM(G10:G11)</f>
        <v>19757000</v>
      </c>
      <c r="H9" s="234">
        <f>SUM(H10:H11)</f>
        <v>19757000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19757000</v>
      </c>
      <c r="R9" s="235">
        <f>SUM(R10:R11)</f>
        <v>19757000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14423000</v>
      </c>
      <c r="H10" s="4">
        <v>14423000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14423000</v>
      </c>
      <c r="R10" s="109">
        <v>14423000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5334000</v>
      </c>
      <c r="H11" s="4">
        <v>5334000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5334000</v>
      </c>
      <c r="R11" s="109">
        <v>5334000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10945000</v>
      </c>
      <c r="H12" s="103">
        <f>SUM(H13:H18)</f>
        <v>10263000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10945000</v>
      </c>
      <c r="R12" s="108">
        <f>SUM(R13:R18)</f>
        <v>10263000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900000</v>
      </c>
      <c r="H13" s="4">
        <v>720000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900000</v>
      </c>
      <c r="R13" s="109">
        <v>720000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5930000</v>
      </c>
      <c r="H14" s="4">
        <v>4744000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5930000</v>
      </c>
      <c r="R14" s="109">
        <v>4744000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640000</v>
      </c>
      <c r="H15" s="4">
        <v>990000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640000</v>
      </c>
      <c r="R15" s="109">
        <v>990000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1095000</v>
      </c>
      <c r="H16" s="4">
        <v>1645000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1095000</v>
      </c>
      <c r="R16" s="109">
        <v>1645000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1300000</v>
      </c>
      <c r="H17" s="4">
        <v>1300000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1300000</v>
      </c>
      <c r="R17" s="109">
        <v>1300000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1080000</v>
      </c>
      <c r="H18" s="4">
        <v>864000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1080000</v>
      </c>
      <c r="R18" s="109">
        <v>864000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100000</v>
      </c>
      <c r="H19" s="103">
        <f>SUM(H20)</f>
        <v>100000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100000</v>
      </c>
      <c r="R19" s="108">
        <f>SUM(R20)</f>
        <v>100000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100000</v>
      </c>
      <c r="H20" s="4">
        <v>100000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100000</v>
      </c>
      <c r="R20" s="109">
        <v>100000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f>SUM(G22:G25)</f>
        <v>550000</v>
      </c>
      <c r="H21" s="103">
        <f>SUM(H22:H25)</f>
        <v>1232000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SUM(Q22:Q25)</f>
        <v>550000</v>
      </c>
      <c r="R21" s="108">
        <f>SUM(R22:R25)</f>
        <v>1232000</v>
      </c>
    </row>
    <row r="22" spans="2:18">
      <c r="B22" s="802"/>
      <c r="C22" s="166"/>
      <c r="D22" s="166"/>
      <c r="E22" s="2">
        <v>480</v>
      </c>
      <c r="F22" s="1" t="s">
        <v>431</v>
      </c>
      <c r="G22" s="4">
        <v>200000</v>
      </c>
      <c r="H22" s="4">
        <v>800000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200000</v>
      </c>
      <c r="R22" s="109">
        <v>800000</v>
      </c>
    </row>
    <row r="23" spans="2:18">
      <c r="B23" s="802"/>
      <c r="C23" s="166"/>
      <c r="D23" s="166"/>
      <c r="E23" s="2">
        <v>481</v>
      </c>
      <c r="F23" s="1" t="s">
        <v>432</v>
      </c>
      <c r="G23" s="4">
        <v>100000</v>
      </c>
      <c r="H23" s="4">
        <v>100000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100000</v>
      </c>
      <c r="R23" s="109">
        <v>100000</v>
      </c>
    </row>
    <row r="24" spans="2:18">
      <c r="B24" s="802"/>
      <c r="C24" s="166"/>
      <c r="D24" s="166"/>
      <c r="E24" s="2">
        <v>483</v>
      </c>
      <c r="F24" s="1" t="s">
        <v>434</v>
      </c>
      <c r="G24" s="4">
        <v>50000</v>
      </c>
      <c r="H24" s="4">
        <v>132000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50000</v>
      </c>
      <c r="R24" s="109">
        <v>132000</v>
      </c>
    </row>
    <row r="25" spans="2:18" ht="15.75" thickBot="1">
      <c r="B25" s="802"/>
      <c r="C25" s="167"/>
      <c r="D25" s="167"/>
      <c r="E25" s="106">
        <v>485</v>
      </c>
      <c r="F25" s="104" t="s">
        <v>436</v>
      </c>
      <c r="G25" s="110">
        <v>200000</v>
      </c>
      <c r="H25" s="110">
        <v>200000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200000</v>
      </c>
      <c r="R25" s="111">
        <v>200000</v>
      </c>
    </row>
    <row r="26" spans="2:18">
      <c r="B26" s="802"/>
      <c r="C26" s="169">
        <v>1</v>
      </c>
      <c r="D26" s="169"/>
      <c r="E26" s="170"/>
      <c r="F26" s="170" t="s">
        <v>1136</v>
      </c>
      <c r="G26" s="172">
        <f>SUM(G27)</f>
        <v>31352000</v>
      </c>
      <c r="H26" s="172">
        <f>SUM(H27)</f>
        <v>31352000</v>
      </c>
      <c r="I26" s="172">
        <v>0</v>
      </c>
      <c r="J26" s="172">
        <v>0</v>
      </c>
      <c r="K26" s="172">
        <v>0</v>
      </c>
      <c r="L26" s="172">
        <v>0</v>
      </c>
      <c r="M26" s="172">
        <v>0</v>
      </c>
      <c r="N26" s="172">
        <v>0</v>
      </c>
      <c r="O26" s="172">
        <v>0</v>
      </c>
      <c r="P26" s="172">
        <v>0</v>
      </c>
      <c r="Q26" s="172">
        <f>SUM(Q27)</f>
        <v>31352000</v>
      </c>
      <c r="R26" s="172">
        <f>SUM(R27)</f>
        <v>31352000</v>
      </c>
    </row>
    <row r="27" spans="2:18">
      <c r="B27" s="802"/>
      <c r="C27" s="150"/>
      <c r="D27" s="150">
        <v>19</v>
      </c>
      <c r="E27" s="33"/>
      <c r="F27" s="215" t="s">
        <v>1136</v>
      </c>
      <c r="G27" s="34">
        <f>SUM(G28+G31+G38+G40)</f>
        <v>31352000</v>
      </c>
      <c r="H27" s="34">
        <f>SUM(H28+H31+H38+H40)</f>
        <v>31352000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f>SUM(Q28+Q31+Q38+Q40)</f>
        <v>31352000</v>
      </c>
      <c r="R27" s="34">
        <f>SUM(R28+R31+R38+R40)</f>
        <v>31352000</v>
      </c>
    </row>
    <row r="28" spans="2:18">
      <c r="B28" s="802"/>
      <c r="C28" s="162"/>
      <c r="D28" s="162">
        <v>40</v>
      </c>
      <c r="E28" s="99"/>
      <c r="F28" s="99" t="s">
        <v>391</v>
      </c>
      <c r="G28" s="103">
        <f>SUM(G29:G30)</f>
        <v>19757000</v>
      </c>
      <c r="H28" s="103">
        <f>SUM(H29:H30)</f>
        <v>19757000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SUM(Q29:Q30)</f>
        <v>19757000</v>
      </c>
      <c r="R28" s="103">
        <f>SUM(R29:R30)</f>
        <v>19757000</v>
      </c>
    </row>
    <row r="29" spans="2:18">
      <c r="B29" s="802"/>
      <c r="C29" s="166"/>
      <c r="D29" s="166"/>
      <c r="E29" s="2">
        <v>401</v>
      </c>
      <c r="F29" s="1" t="s">
        <v>399</v>
      </c>
      <c r="G29" s="4">
        <v>14423000</v>
      </c>
      <c r="H29" s="4">
        <v>14423000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14423000</v>
      </c>
      <c r="R29" s="4">
        <v>14423000</v>
      </c>
    </row>
    <row r="30" spans="2:18">
      <c r="B30" s="802"/>
      <c r="C30" s="166"/>
      <c r="D30" s="166"/>
      <c r="E30" s="2">
        <v>402</v>
      </c>
      <c r="F30" s="1" t="s">
        <v>361</v>
      </c>
      <c r="G30" s="4">
        <v>5334000</v>
      </c>
      <c r="H30" s="4">
        <v>5334000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5334000</v>
      </c>
      <c r="R30" s="4">
        <v>5334000</v>
      </c>
    </row>
    <row r="31" spans="2:18">
      <c r="B31" s="802"/>
      <c r="C31" s="162"/>
      <c r="D31" s="162">
        <v>42</v>
      </c>
      <c r="E31" s="99"/>
      <c r="F31" s="99" t="s">
        <v>394</v>
      </c>
      <c r="G31" s="103">
        <f>SUM(G32:G37)</f>
        <v>10945000</v>
      </c>
      <c r="H31" s="103">
        <f>SUM(H32:H37)</f>
        <v>10263000</v>
      </c>
      <c r="I31" s="103">
        <v>0</v>
      </c>
      <c r="J31" s="103">
        <v>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10945000</v>
      </c>
      <c r="R31" s="103">
        <f>SUM(R32:R37)</f>
        <v>10263000</v>
      </c>
    </row>
    <row r="32" spans="2:18">
      <c r="B32" s="802"/>
      <c r="C32" s="166"/>
      <c r="D32" s="166"/>
      <c r="E32" s="2">
        <v>420</v>
      </c>
      <c r="F32" s="1" t="s">
        <v>400</v>
      </c>
      <c r="G32" s="4">
        <v>900000</v>
      </c>
      <c r="H32" s="4">
        <v>720000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900000</v>
      </c>
      <c r="R32" s="4">
        <v>720000</v>
      </c>
    </row>
    <row r="33" spans="2:18" ht="30">
      <c r="B33" s="802"/>
      <c r="C33" s="166"/>
      <c r="D33" s="166"/>
      <c r="E33" s="2">
        <v>421</v>
      </c>
      <c r="F33" s="14" t="s">
        <v>401</v>
      </c>
      <c r="G33" s="4">
        <v>5930000</v>
      </c>
      <c r="H33" s="4">
        <v>4744000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5930000</v>
      </c>
      <c r="R33" s="4">
        <v>4744000</v>
      </c>
    </row>
    <row r="34" spans="2:18">
      <c r="B34" s="802"/>
      <c r="C34" s="166"/>
      <c r="D34" s="166"/>
      <c r="E34" s="2">
        <v>423</v>
      </c>
      <c r="F34" s="1" t="s">
        <v>402</v>
      </c>
      <c r="G34" s="4">
        <v>640000</v>
      </c>
      <c r="H34" s="4">
        <v>990000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640000</v>
      </c>
      <c r="R34" s="4">
        <v>990000</v>
      </c>
    </row>
    <row r="35" spans="2:18">
      <c r="B35" s="802"/>
      <c r="C35" s="166"/>
      <c r="D35" s="166"/>
      <c r="E35" s="2">
        <v>424</v>
      </c>
      <c r="F35" s="1" t="s">
        <v>403</v>
      </c>
      <c r="G35" s="4">
        <v>1095000</v>
      </c>
      <c r="H35" s="4">
        <v>1645000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1095000</v>
      </c>
      <c r="R35" s="4">
        <v>1645000</v>
      </c>
    </row>
    <row r="36" spans="2:18">
      <c r="B36" s="802"/>
      <c r="C36" s="166"/>
      <c r="D36" s="166"/>
      <c r="E36" s="2">
        <v>425</v>
      </c>
      <c r="F36" s="1" t="s">
        <v>404</v>
      </c>
      <c r="G36" s="4">
        <v>1300000</v>
      </c>
      <c r="H36" s="4">
        <v>1300000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1300000</v>
      </c>
      <c r="R36" s="4">
        <v>1300000</v>
      </c>
    </row>
    <row r="37" spans="2:18">
      <c r="B37" s="802"/>
      <c r="C37" s="166"/>
      <c r="D37" s="166"/>
      <c r="E37" s="2">
        <v>426</v>
      </c>
      <c r="F37" s="1" t="s">
        <v>405</v>
      </c>
      <c r="G37" s="4">
        <v>1080000</v>
      </c>
      <c r="H37" s="4">
        <v>864000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1080000</v>
      </c>
      <c r="R37" s="4">
        <v>864000</v>
      </c>
    </row>
    <row r="38" spans="2:18">
      <c r="B38" s="802"/>
      <c r="C38" s="162"/>
      <c r="D38" s="162">
        <v>46</v>
      </c>
      <c r="E38" s="99"/>
      <c r="F38" s="99" t="s">
        <v>396</v>
      </c>
      <c r="G38" s="103">
        <f>SUM(G39)</f>
        <v>100000</v>
      </c>
      <c r="H38" s="103">
        <f>SUM(H39)</f>
        <v>100000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SUM(Q39)</f>
        <v>100000</v>
      </c>
      <c r="R38" s="103">
        <f>SUM(R39)</f>
        <v>100000</v>
      </c>
    </row>
    <row r="39" spans="2:18">
      <c r="B39" s="802"/>
      <c r="C39" s="166"/>
      <c r="D39" s="166"/>
      <c r="E39" s="2">
        <v>464</v>
      </c>
      <c r="F39" s="1" t="s">
        <v>423</v>
      </c>
      <c r="G39" s="4">
        <v>100000</v>
      </c>
      <c r="H39" s="4">
        <v>100000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100000</v>
      </c>
      <c r="R39" s="4">
        <v>100000</v>
      </c>
    </row>
    <row r="40" spans="2:18">
      <c r="B40" s="802"/>
      <c r="C40" s="162"/>
      <c r="D40" s="162">
        <v>48</v>
      </c>
      <c r="E40" s="99"/>
      <c r="F40" s="99" t="s">
        <v>430</v>
      </c>
      <c r="G40" s="103">
        <f>SUM(G41:G44)</f>
        <v>550000</v>
      </c>
      <c r="H40" s="103">
        <f>SUM(H41:H44)</f>
        <v>1232000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SUM(Q41:Q44)</f>
        <v>550000</v>
      </c>
      <c r="R40" s="103">
        <f>SUM(R41:R44)</f>
        <v>1232000</v>
      </c>
    </row>
    <row r="41" spans="2:18">
      <c r="B41" s="802"/>
      <c r="C41" s="166"/>
      <c r="D41" s="166"/>
      <c r="E41" s="2">
        <v>480</v>
      </c>
      <c r="F41" s="1" t="s">
        <v>431</v>
      </c>
      <c r="G41" s="4">
        <v>200000</v>
      </c>
      <c r="H41" s="4">
        <v>800000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200000</v>
      </c>
      <c r="R41" s="4">
        <v>800000</v>
      </c>
    </row>
    <row r="42" spans="2:18">
      <c r="B42" s="802"/>
      <c r="C42" s="166"/>
      <c r="D42" s="166"/>
      <c r="E42" s="2">
        <v>481</v>
      </c>
      <c r="F42" s="1" t="s">
        <v>432</v>
      </c>
      <c r="G42" s="4">
        <v>100000</v>
      </c>
      <c r="H42" s="4">
        <v>100000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</v>
      </c>
      <c r="R42" s="4">
        <v>100000</v>
      </c>
    </row>
    <row r="43" spans="2:18">
      <c r="B43" s="802"/>
      <c r="C43" s="166"/>
      <c r="D43" s="166"/>
      <c r="E43" s="2">
        <v>483</v>
      </c>
      <c r="F43" s="1" t="s">
        <v>434</v>
      </c>
      <c r="G43" s="4">
        <v>50000</v>
      </c>
      <c r="H43" s="4">
        <v>132000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50000</v>
      </c>
      <c r="R43" s="4">
        <v>132000</v>
      </c>
    </row>
    <row r="44" spans="2:18" ht="15.75" thickBot="1">
      <c r="B44" s="802"/>
      <c r="C44" s="166"/>
      <c r="D44" s="166"/>
      <c r="E44" s="2">
        <v>485</v>
      </c>
      <c r="F44" s="1" t="s">
        <v>436</v>
      </c>
      <c r="G44" s="4">
        <v>200000</v>
      </c>
      <c r="H44" s="4">
        <v>200000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200000</v>
      </c>
      <c r="R44" s="4">
        <v>200000</v>
      </c>
    </row>
    <row r="45" spans="2:18" ht="15.75" thickBot="1">
      <c r="B45" s="802"/>
      <c r="C45" s="800" t="s">
        <v>604</v>
      </c>
      <c r="D45" s="801"/>
      <c r="E45" s="766" t="s">
        <v>1206</v>
      </c>
      <c r="F45" s="801"/>
      <c r="G45" s="193">
        <f>SUM(G26)</f>
        <v>31352000</v>
      </c>
      <c r="H45" s="164">
        <f>SUM(H26)</f>
        <v>31352000</v>
      </c>
      <c r="I45" s="164">
        <v>0</v>
      </c>
      <c r="J45" s="164">
        <v>0</v>
      </c>
      <c r="K45" s="164">
        <v>0</v>
      </c>
      <c r="L45" s="164">
        <v>0</v>
      </c>
      <c r="M45" s="164">
        <v>0</v>
      </c>
      <c r="N45" s="164">
        <v>0</v>
      </c>
      <c r="O45" s="164">
        <v>0</v>
      </c>
      <c r="P45" s="164">
        <v>0</v>
      </c>
      <c r="Q45" s="193">
        <f>SUM(Q26)</f>
        <v>31352000</v>
      </c>
      <c r="R45" s="164">
        <f>SUM(R26)</f>
        <v>31352000</v>
      </c>
    </row>
  </sheetData>
  <mergeCells count="15">
    <mergeCell ref="C45:D45"/>
    <mergeCell ref="E45:F45"/>
    <mergeCell ref="B7:B45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B2:R37"/>
  <sheetViews>
    <sheetView workbookViewId="0">
      <selection activeCell="E14" sqref="E14"/>
    </sheetView>
  </sheetViews>
  <sheetFormatPr defaultRowHeight="15"/>
  <cols>
    <col min="2" max="2" width="12" customWidth="1"/>
    <col min="3" max="3" width="13.85546875" customWidth="1"/>
    <col min="4" max="4" width="14.7109375" customWidth="1"/>
    <col min="5" max="5" width="24.42578125" customWidth="1"/>
    <col min="6" max="6" width="46" customWidth="1"/>
    <col min="7" max="18" width="18.85546875" customWidth="1"/>
  </cols>
  <sheetData>
    <row r="2" spans="2:18">
      <c r="B2" s="603" t="s">
        <v>546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13005</v>
      </c>
      <c r="C6" s="805" t="s">
        <v>546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5"/>
      <c r="C7" s="288">
        <v>1</v>
      </c>
      <c r="D7" s="230"/>
      <c r="E7" s="230"/>
      <c r="F7" s="230" t="s">
        <v>1136</v>
      </c>
      <c r="G7" s="124">
        <f>SUM(G8)</f>
        <v>19494000</v>
      </c>
      <c r="H7" s="124">
        <f>SUM(H8)</f>
        <v>19494000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 t="shared" ref="Q7:R7" si="0">SUM(Q8)</f>
        <v>19494000</v>
      </c>
      <c r="R7" s="125">
        <f t="shared" si="0"/>
        <v>19494000</v>
      </c>
    </row>
    <row r="8" spans="2:18" ht="15.75" thickBot="1">
      <c r="B8" s="815"/>
      <c r="C8" s="660"/>
      <c r="D8" s="58">
        <v>19</v>
      </c>
      <c r="E8" s="68"/>
      <c r="F8" s="58" t="s">
        <v>1136</v>
      </c>
      <c r="G8" s="60">
        <v>19494000</v>
      </c>
      <c r="H8" s="60">
        <v>19494000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19494000</v>
      </c>
      <c r="R8" s="129">
        <v>19494000</v>
      </c>
    </row>
    <row r="9" spans="2:18">
      <c r="B9" s="815"/>
      <c r="C9" s="403"/>
      <c r="D9" s="232">
        <v>40</v>
      </c>
      <c r="E9" s="232"/>
      <c r="F9" s="232" t="s">
        <v>391</v>
      </c>
      <c r="G9" s="234">
        <f>SUM(G10:G11)</f>
        <v>11564000</v>
      </c>
      <c r="H9" s="234">
        <f>SUM(H10:H11)</f>
        <v>11564000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11564000</v>
      </c>
      <c r="R9" s="235">
        <f>SUM(R10:R11)</f>
        <v>11564000</v>
      </c>
    </row>
    <row r="10" spans="2:18">
      <c r="B10" s="815"/>
      <c r="C10" s="290"/>
      <c r="D10" s="2"/>
      <c r="E10" s="2">
        <v>401</v>
      </c>
      <c r="F10" s="1" t="s">
        <v>399</v>
      </c>
      <c r="G10" s="4">
        <v>8442000</v>
      </c>
      <c r="H10" s="4">
        <v>8442000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8442000</v>
      </c>
      <c r="R10" s="109">
        <v>8442000</v>
      </c>
    </row>
    <row r="11" spans="2:18">
      <c r="B11" s="815"/>
      <c r="C11" s="290"/>
      <c r="D11" s="2"/>
      <c r="E11" s="2">
        <v>402</v>
      </c>
      <c r="F11" s="1" t="s">
        <v>361</v>
      </c>
      <c r="G11" s="4">
        <v>3122000</v>
      </c>
      <c r="H11" s="4">
        <v>3122000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3122000</v>
      </c>
      <c r="R11" s="109">
        <v>3122000</v>
      </c>
    </row>
    <row r="12" spans="2:18">
      <c r="B12" s="815"/>
      <c r="C12" s="292"/>
      <c r="D12" s="99">
        <v>42</v>
      </c>
      <c r="E12" s="99"/>
      <c r="F12" s="99" t="s">
        <v>394</v>
      </c>
      <c r="G12" s="103">
        <f>SUM(G13:G18)</f>
        <v>7000000</v>
      </c>
      <c r="H12" s="103">
        <f>SUM(H13:H18)</f>
        <v>6500000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7000000</v>
      </c>
      <c r="R12" s="108">
        <f>SUM(R13:R18)</f>
        <v>6500000</v>
      </c>
    </row>
    <row r="13" spans="2:18">
      <c r="B13" s="815"/>
      <c r="C13" s="290"/>
      <c r="D13" s="2"/>
      <c r="E13" s="2">
        <v>420</v>
      </c>
      <c r="F13" s="1" t="s">
        <v>400</v>
      </c>
      <c r="G13" s="4">
        <v>300000</v>
      </c>
      <c r="H13" s="4">
        <v>300000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300000</v>
      </c>
      <c r="R13" s="109">
        <v>300000</v>
      </c>
    </row>
    <row r="14" spans="2:18" ht="30">
      <c r="B14" s="815"/>
      <c r="C14" s="290"/>
      <c r="D14" s="2"/>
      <c r="E14" s="2">
        <v>421</v>
      </c>
      <c r="F14" s="14" t="s">
        <v>401</v>
      </c>
      <c r="G14" s="4">
        <v>2500000</v>
      </c>
      <c r="H14" s="4">
        <v>2000000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2500000</v>
      </c>
      <c r="R14" s="109">
        <v>2000000</v>
      </c>
    </row>
    <row r="15" spans="2:18">
      <c r="B15" s="815"/>
      <c r="C15" s="290"/>
      <c r="D15" s="2"/>
      <c r="E15" s="2">
        <v>423</v>
      </c>
      <c r="F15" s="1" t="s">
        <v>402</v>
      </c>
      <c r="G15" s="4">
        <v>400000</v>
      </c>
      <c r="H15" s="4">
        <v>400000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400000</v>
      </c>
      <c r="R15" s="109">
        <v>400000</v>
      </c>
    </row>
    <row r="16" spans="2:18">
      <c r="B16" s="815"/>
      <c r="C16" s="290"/>
      <c r="D16" s="2"/>
      <c r="E16" s="2">
        <v>424</v>
      </c>
      <c r="F16" s="1" t="s">
        <v>403</v>
      </c>
      <c r="G16" s="4">
        <v>600000</v>
      </c>
      <c r="H16" s="4">
        <v>600000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600000</v>
      </c>
      <c r="R16" s="109">
        <v>600000</v>
      </c>
    </row>
    <row r="17" spans="2:18">
      <c r="B17" s="815"/>
      <c r="C17" s="290"/>
      <c r="D17" s="2"/>
      <c r="E17" s="2">
        <v>425</v>
      </c>
      <c r="F17" s="1" t="s">
        <v>404</v>
      </c>
      <c r="G17" s="4">
        <v>3000000</v>
      </c>
      <c r="H17" s="4">
        <v>3000000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3000000</v>
      </c>
      <c r="R17" s="109">
        <v>3000000</v>
      </c>
    </row>
    <row r="18" spans="2:18">
      <c r="B18" s="815"/>
      <c r="C18" s="290"/>
      <c r="D18" s="2"/>
      <c r="E18" s="2">
        <v>426</v>
      </c>
      <c r="F18" s="1" t="s">
        <v>405</v>
      </c>
      <c r="G18" s="4">
        <v>200000</v>
      </c>
      <c r="H18" s="4">
        <v>200000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200000</v>
      </c>
      <c r="R18" s="109">
        <v>200000</v>
      </c>
    </row>
    <row r="19" spans="2:18">
      <c r="B19" s="815"/>
      <c r="C19" s="292"/>
      <c r="D19" s="99">
        <v>48</v>
      </c>
      <c r="E19" s="99"/>
      <c r="F19" s="99" t="s">
        <v>430</v>
      </c>
      <c r="G19" s="103">
        <f>SUM(G20:G21)</f>
        <v>930000</v>
      </c>
      <c r="H19" s="103">
        <f>SUM(H20:H21)</f>
        <v>1430000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930000</v>
      </c>
      <c r="R19" s="108">
        <f>SUM(R20:R21)</f>
        <v>1430000</v>
      </c>
    </row>
    <row r="20" spans="2:18">
      <c r="B20" s="815"/>
      <c r="C20" s="290"/>
      <c r="D20" s="2"/>
      <c r="E20" s="2">
        <v>480</v>
      </c>
      <c r="F20" s="1" t="s">
        <v>431</v>
      </c>
      <c r="G20" s="4">
        <v>100000</v>
      </c>
      <c r="H20" s="4">
        <v>600000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100000</v>
      </c>
      <c r="R20" s="109">
        <v>600000</v>
      </c>
    </row>
    <row r="21" spans="2:18" ht="15.75" thickBot="1">
      <c r="B21" s="815"/>
      <c r="C21" s="306"/>
      <c r="D21" s="106"/>
      <c r="E21" s="106">
        <v>485</v>
      </c>
      <c r="F21" s="104" t="s">
        <v>436</v>
      </c>
      <c r="G21" s="110">
        <v>830000</v>
      </c>
      <c r="H21" s="110">
        <v>830000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830000</v>
      </c>
      <c r="R21" s="111">
        <v>830000</v>
      </c>
    </row>
    <row r="22" spans="2:18">
      <c r="B22" s="802"/>
      <c r="C22" s="169">
        <v>1</v>
      </c>
      <c r="D22" s="169"/>
      <c r="E22" s="170"/>
      <c r="F22" s="170" t="s">
        <v>1136</v>
      </c>
      <c r="G22" s="172">
        <f>SUM(G23)</f>
        <v>19494000</v>
      </c>
      <c r="H22" s="172">
        <f>SUM(H23)</f>
        <v>19494000</v>
      </c>
      <c r="I22" s="172">
        <v>0</v>
      </c>
      <c r="J22" s="172">
        <v>0</v>
      </c>
      <c r="K22" s="172">
        <v>0</v>
      </c>
      <c r="L22" s="172">
        <v>0</v>
      </c>
      <c r="M22" s="172">
        <v>0</v>
      </c>
      <c r="N22" s="172">
        <v>0</v>
      </c>
      <c r="O22" s="172">
        <v>0</v>
      </c>
      <c r="P22" s="172">
        <v>0</v>
      </c>
      <c r="Q22" s="172">
        <f>SUM(Q23)</f>
        <v>19494000</v>
      </c>
      <c r="R22" s="172">
        <f>SUM(R23)</f>
        <v>19494000</v>
      </c>
    </row>
    <row r="23" spans="2:18">
      <c r="B23" s="802"/>
      <c r="C23" s="150"/>
      <c r="D23" s="150">
        <v>19</v>
      </c>
      <c r="E23" s="33"/>
      <c r="F23" s="33" t="s">
        <v>1136</v>
      </c>
      <c r="G23" s="34">
        <f>SUM(G24+G27+G34)</f>
        <v>19494000</v>
      </c>
      <c r="H23" s="34">
        <f>SUM(H24+H27+H34)</f>
        <v>19494000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f>SUM(Q24+Q27+Q34)</f>
        <v>19494000</v>
      </c>
      <c r="R23" s="34">
        <f>SUM(R24+R27+R34)</f>
        <v>19494000</v>
      </c>
    </row>
    <row r="24" spans="2:18">
      <c r="B24" s="802"/>
      <c r="C24" s="162"/>
      <c r="D24" s="162">
        <v>40</v>
      </c>
      <c r="E24" s="99"/>
      <c r="F24" s="99" t="s">
        <v>391</v>
      </c>
      <c r="G24" s="103">
        <f>SUM(G25:G26)</f>
        <v>11564000</v>
      </c>
      <c r="H24" s="103">
        <f>SUM(H25:H26)</f>
        <v>11564000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11564000</v>
      </c>
      <c r="R24" s="103">
        <f>SUM(R25:R26)</f>
        <v>11564000</v>
      </c>
    </row>
    <row r="25" spans="2:18">
      <c r="B25" s="802"/>
      <c r="C25" s="166"/>
      <c r="D25" s="166"/>
      <c r="E25" s="2">
        <v>401</v>
      </c>
      <c r="F25" s="1" t="s">
        <v>399</v>
      </c>
      <c r="G25" s="4">
        <v>8442000</v>
      </c>
      <c r="H25" s="4">
        <v>8442000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8442000</v>
      </c>
      <c r="R25" s="4">
        <v>8442000</v>
      </c>
    </row>
    <row r="26" spans="2:18">
      <c r="B26" s="802"/>
      <c r="C26" s="166"/>
      <c r="D26" s="166"/>
      <c r="E26" s="2">
        <v>402</v>
      </c>
      <c r="F26" s="1" t="s">
        <v>361</v>
      </c>
      <c r="G26" s="4">
        <v>3122000</v>
      </c>
      <c r="H26" s="4">
        <v>3122000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3122000</v>
      </c>
      <c r="R26" s="4">
        <v>3122000</v>
      </c>
    </row>
    <row r="27" spans="2:18">
      <c r="B27" s="802"/>
      <c r="C27" s="162"/>
      <c r="D27" s="162">
        <v>42</v>
      </c>
      <c r="E27" s="99"/>
      <c r="F27" s="99" t="s">
        <v>394</v>
      </c>
      <c r="G27" s="103">
        <f>SUM(G28:G33)</f>
        <v>7000000</v>
      </c>
      <c r="H27" s="103">
        <f>SUM(H28:H33)</f>
        <v>6500000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SUM(Q28:Q33)</f>
        <v>7000000</v>
      </c>
      <c r="R27" s="103">
        <f>SUM(R28:R33)</f>
        <v>6500000</v>
      </c>
    </row>
    <row r="28" spans="2:18">
      <c r="B28" s="802"/>
      <c r="C28" s="166"/>
      <c r="D28" s="166"/>
      <c r="E28" s="2">
        <v>420</v>
      </c>
      <c r="F28" s="1" t="s">
        <v>400</v>
      </c>
      <c r="G28" s="4">
        <v>300000</v>
      </c>
      <c r="H28" s="4">
        <v>300000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300000</v>
      </c>
      <c r="R28" s="4">
        <v>300000</v>
      </c>
    </row>
    <row r="29" spans="2:18" ht="30">
      <c r="B29" s="802"/>
      <c r="C29" s="166"/>
      <c r="D29" s="166"/>
      <c r="E29" s="2">
        <v>421</v>
      </c>
      <c r="F29" s="14" t="s">
        <v>401</v>
      </c>
      <c r="G29" s="4">
        <v>2500000</v>
      </c>
      <c r="H29" s="4">
        <v>2000000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2500000</v>
      </c>
      <c r="R29" s="4">
        <v>2000000</v>
      </c>
    </row>
    <row r="30" spans="2:18">
      <c r="B30" s="802"/>
      <c r="C30" s="166"/>
      <c r="D30" s="166"/>
      <c r="E30" s="2">
        <v>423</v>
      </c>
      <c r="F30" s="1" t="s">
        <v>402</v>
      </c>
      <c r="G30" s="4">
        <v>400000</v>
      </c>
      <c r="H30" s="4">
        <v>400000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400000</v>
      </c>
      <c r="R30" s="4">
        <v>400000</v>
      </c>
    </row>
    <row r="31" spans="2:18">
      <c r="B31" s="802"/>
      <c r="C31" s="166"/>
      <c r="D31" s="166"/>
      <c r="E31" s="2">
        <v>424</v>
      </c>
      <c r="F31" s="1" t="s">
        <v>403</v>
      </c>
      <c r="G31" s="4">
        <v>600000</v>
      </c>
      <c r="H31" s="4">
        <v>600000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600000</v>
      </c>
      <c r="R31" s="4">
        <v>600000</v>
      </c>
    </row>
    <row r="32" spans="2:18">
      <c r="B32" s="802"/>
      <c r="C32" s="166"/>
      <c r="D32" s="166"/>
      <c r="E32" s="2">
        <v>425</v>
      </c>
      <c r="F32" s="1" t="s">
        <v>404</v>
      </c>
      <c r="G32" s="4">
        <v>3000000</v>
      </c>
      <c r="H32" s="4">
        <v>3000000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3000000</v>
      </c>
      <c r="R32" s="4">
        <v>3000000</v>
      </c>
    </row>
    <row r="33" spans="2:18">
      <c r="B33" s="802"/>
      <c r="C33" s="166"/>
      <c r="D33" s="166"/>
      <c r="E33" s="2">
        <v>426</v>
      </c>
      <c r="F33" s="1" t="s">
        <v>405</v>
      </c>
      <c r="G33" s="4">
        <v>200000</v>
      </c>
      <c r="H33" s="4">
        <v>200000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200000</v>
      </c>
      <c r="R33" s="4">
        <v>200000</v>
      </c>
    </row>
    <row r="34" spans="2:18">
      <c r="B34" s="802"/>
      <c r="C34" s="162"/>
      <c r="D34" s="162">
        <v>48</v>
      </c>
      <c r="E34" s="99"/>
      <c r="F34" s="99" t="s">
        <v>430</v>
      </c>
      <c r="G34" s="103">
        <f>SUM(G35:G36)</f>
        <v>930000</v>
      </c>
      <c r="H34" s="103">
        <f>SUM(H35:H36)</f>
        <v>1430000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930000</v>
      </c>
      <c r="R34" s="103">
        <f>SUM(R35:R36)</f>
        <v>1430000</v>
      </c>
    </row>
    <row r="35" spans="2:18">
      <c r="B35" s="802"/>
      <c r="C35" s="166"/>
      <c r="D35" s="166"/>
      <c r="E35" s="2">
        <v>480</v>
      </c>
      <c r="F35" s="1" t="s">
        <v>431</v>
      </c>
      <c r="G35" s="4">
        <v>100000</v>
      </c>
      <c r="H35" s="4">
        <v>600000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100000</v>
      </c>
      <c r="R35" s="4">
        <v>600000</v>
      </c>
    </row>
    <row r="36" spans="2:18" ht="15.75" thickBot="1">
      <c r="B36" s="802"/>
      <c r="C36" s="166"/>
      <c r="D36" s="166"/>
      <c r="E36" s="2">
        <v>485</v>
      </c>
      <c r="F36" s="1" t="s">
        <v>436</v>
      </c>
      <c r="G36" s="4">
        <v>830000</v>
      </c>
      <c r="H36" s="4">
        <v>830000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830000</v>
      </c>
      <c r="R36" s="4">
        <v>830000</v>
      </c>
    </row>
    <row r="37" spans="2:18" ht="15.75" thickBot="1">
      <c r="B37" s="802"/>
      <c r="C37" s="800" t="s">
        <v>604</v>
      </c>
      <c r="D37" s="801"/>
      <c r="E37" s="766" t="s">
        <v>546</v>
      </c>
      <c r="F37" s="801"/>
      <c r="G37" s="193">
        <f>SUM(G22)</f>
        <v>19494000</v>
      </c>
      <c r="H37" s="164">
        <f>SUM(H22)</f>
        <v>19494000</v>
      </c>
      <c r="I37" s="164">
        <v>0</v>
      </c>
      <c r="J37" s="164">
        <v>0</v>
      </c>
      <c r="K37" s="164">
        <v>0</v>
      </c>
      <c r="L37" s="164">
        <v>0</v>
      </c>
      <c r="M37" s="164">
        <v>0</v>
      </c>
      <c r="N37" s="164">
        <v>0</v>
      </c>
      <c r="O37" s="164">
        <v>0</v>
      </c>
      <c r="P37" s="164">
        <v>0</v>
      </c>
      <c r="Q37" s="193">
        <f>SUM(Q22)</f>
        <v>19494000</v>
      </c>
      <c r="R37" s="164">
        <f>SUM(R22)</f>
        <v>19494000</v>
      </c>
    </row>
  </sheetData>
  <mergeCells count="15">
    <mergeCell ref="C37:D37"/>
    <mergeCell ref="E37:F37"/>
    <mergeCell ref="B7:B37"/>
    <mergeCell ref="G3:R3"/>
    <mergeCell ref="C6:F6"/>
    <mergeCell ref="B3:B5"/>
    <mergeCell ref="C3:C5"/>
    <mergeCell ref="D3:D5"/>
    <mergeCell ref="E3:E5"/>
    <mergeCell ref="F3:F5"/>
    <mergeCell ref="G4:J4"/>
    <mergeCell ref="K4:L4"/>
    <mergeCell ref="M4:N4"/>
    <mergeCell ref="O4:P4"/>
    <mergeCell ref="Q4:R4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O67"/>
  <sheetViews>
    <sheetView workbookViewId="0">
      <selection activeCell="B2" sqref="B2:E2"/>
    </sheetView>
  </sheetViews>
  <sheetFormatPr defaultRowHeight="15"/>
  <cols>
    <col min="2" max="2" width="12.140625" customWidth="1"/>
    <col min="3" max="3" width="34.5703125" customWidth="1"/>
    <col min="4" max="4" width="17.5703125" customWidth="1"/>
    <col min="5" max="5" width="15.5703125" customWidth="1"/>
    <col min="6" max="6" width="16.28515625" customWidth="1"/>
    <col min="7" max="7" width="15.140625" customWidth="1"/>
    <col min="8" max="8" width="15.85546875" customWidth="1"/>
    <col min="9" max="9" width="15.140625" customWidth="1"/>
    <col min="10" max="10" width="13.42578125" customWidth="1"/>
    <col min="11" max="11" width="15.28515625" customWidth="1"/>
    <col min="12" max="12" width="17.5703125" customWidth="1"/>
    <col min="13" max="13" width="16.7109375" customWidth="1"/>
    <col min="14" max="14" width="17.140625" customWidth="1"/>
    <col min="15" max="15" width="16.85546875" customWidth="1"/>
  </cols>
  <sheetData>
    <row r="2" spans="2:15" ht="15" customHeight="1">
      <c r="B2" s="613" t="s">
        <v>451</v>
      </c>
      <c r="C2" s="614"/>
      <c r="D2" s="614"/>
      <c r="E2" s="615"/>
    </row>
    <row r="3" spans="2:15">
      <c r="B3" s="700" t="s">
        <v>452</v>
      </c>
      <c r="C3" s="703" t="s">
        <v>350</v>
      </c>
      <c r="D3" s="686" t="s">
        <v>443</v>
      </c>
      <c r="E3" s="687"/>
      <c r="F3" s="687"/>
      <c r="G3" s="687"/>
      <c r="H3" s="687"/>
      <c r="I3" s="687"/>
      <c r="J3" s="687"/>
      <c r="K3" s="687"/>
      <c r="L3" s="687"/>
      <c r="M3" s="687"/>
      <c r="N3" s="687"/>
      <c r="O3" s="688"/>
    </row>
    <row r="4" spans="2:15" ht="15" customHeight="1">
      <c r="B4" s="701"/>
      <c r="C4" s="704"/>
      <c r="D4" s="706" t="s">
        <v>453</v>
      </c>
      <c r="E4" s="707"/>
      <c r="F4" s="707"/>
      <c r="G4" s="708"/>
      <c r="H4" s="706" t="s">
        <v>352</v>
      </c>
      <c r="I4" s="708"/>
      <c r="J4" s="706" t="s">
        <v>353</v>
      </c>
      <c r="K4" s="708"/>
      <c r="L4" s="706" t="s">
        <v>354</v>
      </c>
      <c r="M4" s="708"/>
      <c r="N4" s="706" t="s">
        <v>355</v>
      </c>
      <c r="O4" s="708"/>
    </row>
    <row r="5" spans="2:15">
      <c r="B5" s="702"/>
      <c r="C5" s="705"/>
      <c r="D5" s="30" t="s">
        <v>356</v>
      </c>
      <c r="E5" s="30" t="s">
        <v>444</v>
      </c>
      <c r="F5" s="30" t="s">
        <v>358</v>
      </c>
      <c r="G5" s="30" t="s">
        <v>444</v>
      </c>
      <c r="H5" s="30" t="s">
        <v>356</v>
      </c>
      <c r="I5" s="30" t="s">
        <v>444</v>
      </c>
      <c r="J5" s="30" t="s">
        <v>356</v>
      </c>
      <c r="K5" s="30" t="s">
        <v>444</v>
      </c>
      <c r="L5" s="30" t="s">
        <v>356</v>
      </c>
      <c r="M5" s="30" t="s">
        <v>444</v>
      </c>
      <c r="N5" s="30" t="s">
        <v>356</v>
      </c>
      <c r="O5" s="30" t="s">
        <v>444</v>
      </c>
    </row>
    <row r="6" spans="2:15" ht="30">
      <c r="B6" s="2">
        <v>1001</v>
      </c>
      <c r="C6" s="14" t="s">
        <v>454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2960000</v>
      </c>
      <c r="M6" s="4">
        <v>2960000</v>
      </c>
      <c r="N6" s="4">
        <v>2960000</v>
      </c>
      <c r="O6" s="4">
        <v>2960000</v>
      </c>
    </row>
    <row r="7" spans="2:15">
      <c r="B7" s="2">
        <v>1002</v>
      </c>
      <c r="C7" s="49" t="s">
        <v>455</v>
      </c>
      <c r="D7" s="4">
        <v>0</v>
      </c>
      <c r="E7" s="4">
        <v>0</v>
      </c>
      <c r="F7" s="4">
        <v>800000</v>
      </c>
      <c r="G7" s="4">
        <v>800000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800000</v>
      </c>
      <c r="O7" s="4">
        <v>800000</v>
      </c>
    </row>
    <row r="8" spans="2:15" ht="30">
      <c r="B8" s="2">
        <v>2001</v>
      </c>
      <c r="C8" s="49" t="s">
        <v>456</v>
      </c>
      <c r="D8" s="4">
        <v>0</v>
      </c>
      <c r="E8" s="4">
        <v>0</v>
      </c>
      <c r="F8" s="4">
        <v>8164000</v>
      </c>
      <c r="G8" s="4">
        <v>8164000</v>
      </c>
      <c r="H8" s="4">
        <v>0</v>
      </c>
      <c r="I8" s="4">
        <v>0</v>
      </c>
      <c r="J8" s="4">
        <v>0</v>
      </c>
      <c r="K8" s="4">
        <v>0</v>
      </c>
      <c r="L8" s="4">
        <v>16164000</v>
      </c>
      <c r="M8" s="4">
        <v>27937000</v>
      </c>
      <c r="N8" s="4">
        <v>24328000</v>
      </c>
      <c r="O8" s="4">
        <v>36101000</v>
      </c>
    </row>
    <row r="9" spans="2:15">
      <c r="B9" s="2">
        <v>2002</v>
      </c>
      <c r="C9" s="1" t="s">
        <v>457</v>
      </c>
      <c r="D9" s="4">
        <v>0</v>
      </c>
      <c r="E9" s="4">
        <v>0</v>
      </c>
      <c r="F9" s="4">
        <v>4000000</v>
      </c>
      <c r="G9" s="4">
        <v>4000000</v>
      </c>
      <c r="H9" s="4">
        <v>0</v>
      </c>
      <c r="I9" s="4">
        <v>0</v>
      </c>
      <c r="J9" s="4">
        <v>0</v>
      </c>
      <c r="K9" s="4">
        <v>0</v>
      </c>
      <c r="L9" s="4">
        <v>19025000</v>
      </c>
      <c r="M9" s="4">
        <v>19025000</v>
      </c>
      <c r="N9" s="4">
        <v>23025000</v>
      </c>
      <c r="O9" s="4">
        <v>23025000</v>
      </c>
    </row>
    <row r="10" spans="2:15" ht="30">
      <c r="B10" s="2">
        <v>2003</v>
      </c>
      <c r="C10" s="14" t="s">
        <v>458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67000</v>
      </c>
      <c r="N10" s="4">
        <v>0</v>
      </c>
      <c r="O10" s="4">
        <v>67000</v>
      </c>
    </row>
    <row r="11" spans="2:15" ht="30">
      <c r="B11" s="2">
        <v>2005</v>
      </c>
      <c r="C11" s="14" t="s">
        <v>459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1161000</v>
      </c>
      <c r="N11" s="4">
        <v>0</v>
      </c>
      <c r="O11" s="4">
        <v>1161000</v>
      </c>
    </row>
    <row r="12" spans="2:15" ht="30">
      <c r="B12" s="2">
        <v>2006</v>
      </c>
      <c r="C12" s="14" t="s">
        <v>460</v>
      </c>
      <c r="D12" s="4">
        <v>0</v>
      </c>
      <c r="E12" s="4">
        <v>0</v>
      </c>
      <c r="F12" s="4">
        <v>5300000</v>
      </c>
      <c r="G12" s="4">
        <v>5300000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18576000</v>
      </c>
      <c r="N12" s="4">
        <v>5300000</v>
      </c>
      <c r="O12" s="4">
        <v>23876000</v>
      </c>
    </row>
    <row r="13" spans="2:15" ht="30">
      <c r="B13" s="2">
        <v>2009</v>
      </c>
      <c r="C13" s="14" t="s">
        <v>461</v>
      </c>
      <c r="D13" s="4">
        <v>0</v>
      </c>
      <c r="E13" s="4">
        <v>0</v>
      </c>
      <c r="F13" s="4">
        <v>200000</v>
      </c>
      <c r="G13" s="4">
        <v>200000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200000</v>
      </c>
      <c r="O13" s="4">
        <v>200000</v>
      </c>
    </row>
    <row r="14" spans="2:15" ht="30">
      <c r="B14" s="2">
        <v>2010</v>
      </c>
      <c r="C14" s="14" t="s">
        <v>462</v>
      </c>
      <c r="D14" s="4">
        <v>0</v>
      </c>
      <c r="E14" s="4">
        <v>0</v>
      </c>
      <c r="F14" s="4">
        <v>0</v>
      </c>
      <c r="G14" s="4">
        <v>0</v>
      </c>
      <c r="H14" s="4">
        <v>1450000</v>
      </c>
      <c r="I14" s="4">
        <v>4450000</v>
      </c>
      <c r="J14" s="4">
        <v>0</v>
      </c>
      <c r="K14" s="4">
        <v>0</v>
      </c>
      <c r="L14" s="4">
        <v>0</v>
      </c>
      <c r="M14" s="4">
        <v>0</v>
      </c>
      <c r="N14" s="4">
        <v>1450000</v>
      </c>
      <c r="O14" s="4">
        <v>4450000</v>
      </c>
    </row>
    <row r="15" spans="2:15" ht="30">
      <c r="B15" s="2">
        <v>4001</v>
      </c>
      <c r="C15" s="14" t="s">
        <v>463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10375000</v>
      </c>
      <c r="K15" s="4">
        <v>10375000</v>
      </c>
      <c r="L15" s="4">
        <v>0</v>
      </c>
      <c r="M15" s="4">
        <v>0</v>
      </c>
      <c r="N15" s="4">
        <v>10375000</v>
      </c>
      <c r="O15" s="4">
        <v>10375000</v>
      </c>
    </row>
    <row r="16" spans="2:15" ht="30">
      <c r="B16" s="2">
        <v>4002</v>
      </c>
      <c r="C16" s="14" t="s">
        <v>464</v>
      </c>
      <c r="D16" s="4">
        <v>0</v>
      </c>
      <c r="E16" s="4">
        <v>0</v>
      </c>
      <c r="F16" s="4">
        <v>60650000</v>
      </c>
      <c r="G16" s="4">
        <v>60650000</v>
      </c>
      <c r="H16" s="4">
        <v>30000000</v>
      </c>
      <c r="I16" s="4">
        <v>35000000</v>
      </c>
      <c r="J16" s="4">
        <v>0</v>
      </c>
      <c r="K16" s="4">
        <v>0</v>
      </c>
      <c r="L16" s="4">
        <v>0</v>
      </c>
      <c r="M16" s="4">
        <v>0</v>
      </c>
      <c r="N16" s="4">
        <v>90650000</v>
      </c>
      <c r="O16" s="4">
        <v>95650000</v>
      </c>
    </row>
    <row r="17" spans="2:15" ht="30">
      <c r="B17" s="2">
        <v>4006</v>
      </c>
      <c r="C17" s="14" t="s">
        <v>465</v>
      </c>
      <c r="D17" s="4">
        <v>0</v>
      </c>
      <c r="E17" s="4">
        <v>0</v>
      </c>
      <c r="F17" s="4">
        <v>2695000</v>
      </c>
      <c r="G17" s="4">
        <v>2695000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2695000</v>
      </c>
      <c r="O17" s="4">
        <v>2695000</v>
      </c>
    </row>
    <row r="18" spans="2:15" ht="30">
      <c r="B18" s="2">
        <v>4009</v>
      </c>
      <c r="C18" s="14" t="s">
        <v>466</v>
      </c>
      <c r="D18" s="4">
        <v>0</v>
      </c>
      <c r="E18" s="4">
        <v>0</v>
      </c>
      <c r="F18" s="4">
        <v>100000</v>
      </c>
      <c r="G18" s="4">
        <v>100000</v>
      </c>
      <c r="H18" s="4">
        <v>0</v>
      </c>
      <c r="I18" s="4">
        <v>0</v>
      </c>
      <c r="J18" s="4">
        <v>0</v>
      </c>
      <c r="K18" s="4">
        <v>0</v>
      </c>
      <c r="L18" s="4">
        <v>19775000</v>
      </c>
      <c r="M18" s="4">
        <v>19775000</v>
      </c>
      <c r="N18" s="4">
        <v>19875000</v>
      </c>
      <c r="O18" s="4">
        <v>19875000</v>
      </c>
    </row>
    <row r="19" spans="2:15" ht="30">
      <c r="B19" s="2">
        <v>4013</v>
      </c>
      <c r="C19" s="14" t="s">
        <v>467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2:15">
      <c r="B20" s="2">
        <v>5001</v>
      </c>
      <c r="C20" s="14" t="s">
        <v>468</v>
      </c>
      <c r="D20" s="4">
        <v>0</v>
      </c>
      <c r="E20" s="4">
        <v>0</v>
      </c>
      <c r="F20" s="4">
        <v>67000000</v>
      </c>
      <c r="G20" s="4">
        <v>67000000</v>
      </c>
      <c r="H20" s="4">
        <v>29000000</v>
      </c>
      <c r="I20" s="4">
        <v>29000000</v>
      </c>
      <c r="J20" s="4">
        <v>0</v>
      </c>
      <c r="K20" s="4">
        <v>0</v>
      </c>
      <c r="L20" s="4">
        <v>4000000</v>
      </c>
      <c r="M20" s="4">
        <v>19128000</v>
      </c>
      <c r="N20" s="4">
        <v>100000000</v>
      </c>
      <c r="O20" s="4">
        <v>115128000</v>
      </c>
    </row>
    <row r="21" spans="2:15" ht="30">
      <c r="B21" s="2">
        <v>5003</v>
      </c>
      <c r="C21" s="14" t="s">
        <v>469</v>
      </c>
      <c r="D21" s="4">
        <v>0</v>
      </c>
      <c r="E21" s="4">
        <v>0</v>
      </c>
      <c r="F21" s="4">
        <v>75000000</v>
      </c>
      <c r="G21" s="4">
        <v>75000000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75000000</v>
      </c>
      <c r="O21" s="4">
        <v>75000000</v>
      </c>
    </row>
    <row r="22" spans="2:15">
      <c r="B22" s="2">
        <v>5004</v>
      </c>
      <c r="C22" s="14" t="s">
        <v>470</v>
      </c>
      <c r="D22" s="4">
        <v>0</v>
      </c>
      <c r="E22" s="4">
        <v>0</v>
      </c>
      <c r="F22" s="4">
        <v>50000</v>
      </c>
      <c r="G22" s="4">
        <v>50000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50000</v>
      </c>
      <c r="O22" s="4">
        <v>50000</v>
      </c>
    </row>
    <row r="23" spans="2:15" ht="30">
      <c r="B23" s="2">
        <v>6001</v>
      </c>
      <c r="C23" s="14" t="s">
        <v>471</v>
      </c>
      <c r="D23" s="4">
        <v>0</v>
      </c>
      <c r="E23" s="4">
        <v>0</v>
      </c>
      <c r="F23" s="4">
        <v>1397087000</v>
      </c>
      <c r="G23" s="4">
        <v>1397087000</v>
      </c>
      <c r="H23" s="4">
        <v>78600000</v>
      </c>
      <c r="I23" s="4">
        <v>38600000</v>
      </c>
      <c r="J23" s="4">
        <v>0</v>
      </c>
      <c r="K23" s="4">
        <v>0</v>
      </c>
      <c r="L23" s="4">
        <v>1000000</v>
      </c>
      <c r="M23" s="4">
        <v>16327000</v>
      </c>
      <c r="N23" s="4">
        <v>1476687000</v>
      </c>
      <c r="O23" s="4">
        <v>1452014000</v>
      </c>
    </row>
    <row r="24" spans="2:15">
      <c r="B24" s="2">
        <v>7001</v>
      </c>
      <c r="C24" s="14" t="s">
        <v>472</v>
      </c>
      <c r="D24" s="4">
        <v>0</v>
      </c>
      <c r="E24" s="4">
        <v>0</v>
      </c>
      <c r="F24" s="4">
        <v>10000000</v>
      </c>
      <c r="G24" s="4">
        <v>10000000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10000000</v>
      </c>
      <c r="O24" s="4">
        <v>10000000</v>
      </c>
    </row>
    <row r="25" spans="2:15" ht="30">
      <c r="B25" s="2">
        <v>7002</v>
      </c>
      <c r="C25" s="14" t="s">
        <v>473</v>
      </c>
      <c r="D25" s="4">
        <v>0</v>
      </c>
      <c r="E25" s="4">
        <v>0</v>
      </c>
      <c r="F25" s="4">
        <v>0</v>
      </c>
      <c r="G25" s="4">
        <v>0</v>
      </c>
      <c r="H25" s="4">
        <v>18168000</v>
      </c>
      <c r="I25" s="4">
        <v>18168000</v>
      </c>
      <c r="J25" s="4">
        <v>175000000</v>
      </c>
      <c r="K25" s="4">
        <v>179500000</v>
      </c>
      <c r="L25" s="4">
        <v>0</v>
      </c>
      <c r="M25" s="4">
        <v>0</v>
      </c>
      <c r="N25" s="4">
        <v>193168000</v>
      </c>
      <c r="O25" s="4">
        <v>197668000</v>
      </c>
    </row>
    <row r="26" spans="2:15" ht="30">
      <c r="B26" s="2">
        <v>7003</v>
      </c>
      <c r="C26" s="14" t="s">
        <v>474</v>
      </c>
      <c r="D26" s="4">
        <v>0</v>
      </c>
      <c r="E26" s="4">
        <v>0</v>
      </c>
      <c r="F26" s="4">
        <v>37035000</v>
      </c>
      <c r="G26" s="4">
        <v>37035000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37035000</v>
      </c>
      <c r="O26" s="4">
        <v>37035000</v>
      </c>
    </row>
    <row r="27" spans="2:15" ht="30">
      <c r="B27" s="2">
        <v>8001</v>
      </c>
      <c r="C27" s="14" t="s">
        <v>475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540000</v>
      </c>
      <c r="N27" s="4">
        <v>0</v>
      </c>
      <c r="O27" s="4">
        <v>540000</v>
      </c>
    </row>
    <row r="28" spans="2:15">
      <c r="B28" s="2">
        <v>9001</v>
      </c>
      <c r="C28" s="14" t="s">
        <v>476</v>
      </c>
      <c r="D28" s="4">
        <v>0</v>
      </c>
      <c r="E28" s="4">
        <v>0</v>
      </c>
      <c r="F28" s="4">
        <v>71600000</v>
      </c>
      <c r="G28" s="4">
        <v>81600000</v>
      </c>
      <c r="H28" s="4">
        <v>30000000</v>
      </c>
      <c r="I28" s="4">
        <v>70250000</v>
      </c>
      <c r="J28" s="4">
        <v>733300000</v>
      </c>
      <c r="K28" s="4">
        <v>733300000</v>
      </c>
      <c r="L28" s="4">
        <v>0</v>
      </c>
      <c r="M28" s="4">
        <v>154346000</v>
      </c>
      <c r="N28" s="4">
        <v>834900000</v>
      </c>
      <c r="O28" s="4">
        <v>1039496000</v>
      </c>
    </row>
    <row r="29" spans="2:15" ht="30">
      <c r="B29" s="2">
        <v>9002</v>
      </c>
      <c r="C29" s="14" t="s">
        <v>477</v>
      </c>
      <c r="D29" s="4">
        <v>138413565000</v>
      </c>
      <c r="E29" s="4">
        <v>146436486000</v>
      </c>
      <c r="F29" s="4">
        <v>0</v>
      </c>
      <c r="G29" s="4">
        <v>0</v>
      </c>
      <c r="H29" s="4">
        <v>0</v>
      </c>
      <c r="I29" s="4">
        <v>21000000</v>
      </c>
      <c r="J29" s="4">
        <v>2310718000</v>
      </c>
      <c r="K29" s="4">
        <v>2310718000</v>
      </c>
      <c r="L29" s="4">
        <v>2357918000</v>
      </c>
      <c r="M29" s="4">
        <v>2742308000</v>
      </c>
      <c r="N29" s="4">
        <v>143082201000</v>
      </c>
      <c r="O29" s="4">
        <v>151510512000</v>
      </c>
    </row>
    <row r="30" spans="2:15" ht="30">
      <c r="B30" s="2">
        <v>9003</v>
      </c>
      <c r="C30" s="14" t="s">
        <v>478</v>
      </c>
      <c r="D30" s="4">
        <v>0</v>
      </c>
      <c r="E30" s="4">
        <v>0</v>
      </c>
      <c r="F30" s="4">
        <v>61000000</v>
      </c>
      <c r="G30" s="4">
        <v>81000000</v>
      </c>
      <c r="H30" s="4">
        <v>0</v>
      </c>
      <c r="I30" s="4">
        <v>20000000</v>
      </c>
      <c r="J30" s="4">
        <v>0</v>
      </c>
      <c r="K30" s="4">
        <v>2639000</v>
      </c>
      <c r="L30" s="4">
        <v>3850000</v>
      </c>
      <c r="M30" s="4">
        <v>7451000</v>
      </c>
      <c r="N30" s="4">
        <v>64850000</v>
      </c>
      <c r="O30" s="4">
        <v>111090000</v>
      </c>
    </row>
    <row r="31" spans="2:15">
      <c r="B31" s="2">
        <v>9004</v>
      </c>
      <c r="C31" s="1" t="s">
        <v>479</v>
      </c>
      <c r="D31" s="4">
        <v>0</v>
      </c>
      <c r="E31" s="4"/>
      <c r="F31" s="4">
        <v>0</v>
      </c>
      <c r="G31" s="4">
        <v>0</v>
      </c>
      <c r="H31" s="4">
        <v>200000000</v>
      </c>
      <c r="I31" s="4">
        <v>310000000</v>
      </c>
      <c r="J31" s="4">
        <v>0</v>
      </c>
      <c r="K31" s="4">
        <v>0</v>
      </c>
      <c r="L31" s="4">
        <v>0</v>
      </c>
      <c r="M31" s="4">
        <v>0</v>
      </c>
      <c r="N31" s="4">
        <v>200000000</v>
      </c>
      <c r="O31" s="4">
        <v>310000000</v>
      </c>
    </row>
    <row r="32" spans="2:15">
      <c r="B32" s="2">
        <v>9005</v>
      </c>
      <c r="C32" s="1" t="s">
        <v>480</v>
      </c>
      <c r="D32" s="4">
        <v>0</v>
      </c>
      <c r="E32" s="4">
        <v>0</v>
      </c>
      <c r="F32" s="4">
        <v>365000000</v>
      </c>
      <c r="G32" s="4">
        <v>492000000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365000000</v>
      </c>
      <c r="O32" s="4">
        <v>492000000</v>
      </c>
    </row>
    <row r="33" spans="2:15" ht="15" customHeight="1">
      <c r="B33" s="2">
        <v>9007</v>
      </c>
      <c r="C33" s="14" t="s">
        <v>481</v>
      </c>
      <c r="D33" s="4">
        <v>0</v>
      </c>
      <c r="E33" s="4">
        <v>0</v>
      </c>
      <c r="F33" s="4">
        <v>0</v>
      </c>
      <c r="G33" s="4">
        <v>0</v>
      </c>
      <c r="H33" s="4">
        <v>874500000</v>
      </c>
      <c r="I33" s="4">
        <v>874500000</v>
      </c>
      <c r="J33" s="4">
        <v>0</v>
      </c>
      <c r="K33" s="4">
        <v>0</v>
      </c>
      <c r="L33" s="4">
        <v>0</v>
      </c>
      <c r="M33" s="4">
        <v>0</v>
      </c>
      <c r="N33" s="4">
        <v>874500000</v>
      </c>
      <c r="O33" s="4">
        <v>874500000</v>
      </c>
    </row>
    <row r="34" spans="2:15" ht="21" customHeight="1">
      <c r="B34" s="2">
        <v>10001</v>
      </c>
      <c r="C34" s="50" t="s">
        <v>482</v>
      </c>
      <c r="D34" s="4">
        <v>0</v>
      </c>
      <c r="E34" s="4">
        <v>0</v>
      </c>
      <c r="F34" s="4">
        <v>234975000</v>
      </c>
      <c r="G34" s="4">
        <v>235375000</v>
      </c>
      <c r="H34" s="4">
        <v>1977000</v>
      </c>
      <c r="I34" s="4">
        <v>1977000</v>
      </c>
      <c r="J34" s="4">
        <v>0</v>
      </c>
      <c r="K34" s="4">
        <v>0</v>
      </c>
      <c r="L34" s="4">
        <v>66890000</v>
      </c>
      <c r="M34" s="4">
        <v>82537000</v>
      </c>
      <c r="N34" s="4">
        <v>303842000</v>
      </c>
      <c r="O34" s="4">
        <v>319889000</v>
      </c>
    </row>
    <row r="35" spans="2:15" ht="30">
      <c r="B35" s="2">
        <v>10003</v>
      </c>
      <c r="C35" s="14" t="s">
        <v>483</v>
      </c>
      <c r="D35" s="4">
        <v>0</v>
      </c>
      <c r="E35" s="4">
        <v>0</v>
      </c>
      <c r="F35" s="4">
        <v>50000000</v>
      </c>
      <c r="G35" s="4">
        <v>50000000</v>
      </c>
      <c r="H35" s="4">
        <v>2460000</v>
      </c>
      <c r="I35" s="4">
        <v>2460000</v>
      </c>
      <c r="J35" s="4">
        <v>0</v>
      </c>
      <c r="K35" s="4">
        <v>0</v>
      </c>
      <c r="L35" s="4">
        <v>0</v>
      </c>
      <c r="M35" s="4">
        <v>0</v>
      </c>
      <c r="N35" s="4">
        <v>52460000</v>
      </c>
      <c r="O35" s="4">
        <v>52460000</v>
      </c>
    </row>
    <row r="36" spans="2:15" ht="30">
      <c r="B36" s="2">
        <v>10004</v>
      </c>
      <c r="C36" s="14" t="s">
        <v>484</v>
      </c>
      <c r="D36" s="4">
        <v>0</v>
      </c>
      <c r="E36" s="4">
        <v>0</v>
      </c>
      <c r="F36" s="4">
        <v>0</v>
      </c>
      <c r="G36" s="4">
        <v>0</v>
      </c>
      <c r="H36" s="4">
        <v>169830000</v>
      </c>
      <c r="I36" s="4">
        <v>169830000</v>
      </c>
      <c r="J36" s="4">
        <v>0</v>
      </c>
      <c r="K36" s="4">
        <v>0</v>
      </c>
      <c r="L36" s="4">
        <v>0</v>
      </c>
      <c r="M36" s="4">
        <v>0</v>
      </c>
      <c r="N36" s="4">
        <v>169830000</v>
      </c>
      <c r="O36" s="4">
        <v>169830000</v>
      </c>
    </row>
    <row r="37" spans="2:15" ht="30">
      <c r="B37" s="2">
        <v>11002</v>
      </c>
      <c r="C37" s="14" t="s">
        <v>485</v>
      </c>
      <c r="D37" s="4">
        <v>0</v>
      </c>
      <c r="E37" s="4">
        <v>0</v>
      </c>
      <c r="F37" s="4">
        <v>0</v>
      </c>
      <c r="G37" s="4">
        <v>0</v>
      </c>
      <c r="H37" s="4">
        <v>35786000</v>
      </c>
      <c r="I37" s="4">
        <v>35786000</v>
      </c>
      <c r="J37" s="4">
        <v>0</v>
      </c>
      <c r="K37" s="4">
        <v>0</v>
      </c>
      <c r="L37" s="4">
        <v>7000000</v>
      </c>
      <c r="M37" s="4">
        <v>7000000</v>
      </c>
      <c r="N37" s="4">
        <v>42786000</v>
      </c>
      <c r="O37" s="4">
        <v>42786000</v>
      </c>
    </row>
    <row r="38" spans="2:15" ht="45">
      <c r="B38" s="2">
        <v>12101</v>
      </c>
      <c r="C38" s="14" t="s">
        <v>486</v>
      </c>
      <c r="D38" s="4">
        <v>0</v>
      </c>
      <c r="E38" s="4">
        <v>0</v>
      </c>
      <c r="F38" s="4">
        <v>122800000</v>
      </c>
      <c r="G38" s="4">
        <v>122800000</v>
      </c>
      <c r="H38" s="4">
        <v>10000000</v>
      </c>
      <c r="I38" s="4">
        <v>10000000</v>
      </c>
      <c r="J38" s="4">
        <v>0</v>
      </c>
      <c r="K38" s="4">
        <v>0</v>
      </c>
      <c r="L38" s="4">
        <v>50000000</v>
      </c>
      <c r="M38" s="4">
        <v>112600000</v>
      </c>
      <c r="N38" s="4">
        <v>182800000</v>
      </c>
      <c r="O38" s="4">
        <v>245400000</v>
      </c>
    </row>
    <row r="39" spans="2:15" ht="30">
      <c r="B39" s="2">
        <v>13001</v>
      </c>
      <c r="C39" s="14" t="s">
        <v>487</v>
      </c>
      <c r="D39" s="4">
        <v>0</v>
      </c>
      <c r="E39" s="4">
        <v>0</v>
      </c>
      <c r="F39" s="4">
        <v>10000000</v>
      </c>
      <c r="G39" s="4">
        <v>10000000</v>
      </c>
      <c r="H39" s="4">
        <v>0</v>
      </c>
      <c r="I39" s="4">
        <v>0</v>
      </c>
      <c r="J39" s="4">
        <v>1740263000</v>
      </c>
      <c r="K39" s="4">
        <v>1747954000</v>
      </c>
      <c r="L39" s="4">
        <v>10000000</v>
      </c>
      <c r="M39" s="4">
        <v>10000000</v>
      </c>
      <c r="N39" s="4">
        <v>1760263000</v>
      </c>
      <c r="O39" s="4">
        <v>1767954000</v>
      </c>
    </row>
    <row r="40" spans="2:15" ht="45">
      <c r="B40" s="2">
        <v>14001</v>
      </c>
      <c r="C40" s="14" t="s">
        <v>488</v>
      </c>
      <c r="D40" s="4">
        <v>0</v>
      </c>
      <c r="E40" s="4">
        <v>0</v>
      </c>
      <c r="F40" s="4">
        <v>39700000</v>
      </c>
      <c r="G40" s="4">
        <v>39700000</v>
      </c>
      <c r="H40" s="4">
        <v>0</v>
      </c>
      <c r="I40" s="4">
        <v>0</v>
      </c>
      <c r="J40" s="4">
        <v>240948000</v>
      </c>
      <c r="K40" s="4">
        <v>120000000</v>
      </c>
      <c r="L40" s="4">
        <v>24377000</v>
      </c>
      <c r="M40" s="4">
        <v>4377000</v>
      </c>
      <c r="N40" s="4">
        <v>305025000</v>
      </c>
      <c r="O40" s="4">
        <v>164077000</v>
      </c>
    </row>
    <row r="41" spans="2:15" ht="45">
      <c r="B41" s="2">
        <v>14002</v>
      </c>
      <c r="C41" s="14" t="s">
        <v>489</v>
      </c>
      <c r="D41" s="4">
        <v>0</v>
      </c>
      <c r="E41" s="4">
        <v>0</v>
      </c>
      <c r="F41" s="4">
        <v>3000000</v>
      </c>
      <c r="G41" s="4">
        <v>3000000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3000000</v>
      </c>
      <c r="O41" s="4">
        <v>3000000</v>
      </c>
    </row>
    <row r="42" spans="2:15" ht="30">
      <c r="B42" s="2">
        <v>14003</v>
      </c>
      <c r="C42" s="14" t="s">
        <v>490</v>
      </c>
      <c r="D42" s="4">
        <v>0</v>
      </c>
      <c r="E42" s="4">
        <v>0</v>
      </c>
      <c r="F42" s="4">
        <v>1700000</v>
      </c>
      <c r="G42" s="4">
        <v>1700000</v>
      </c>
      <c r="H42" s="4">
        <v>1600000</v>
      </c>
      <c r="I42" s="4">
        <v>3230000</v>
      </c>
      <c r="J42" s="4">
        <v>0</v>
      </c>
      <c r="K42" s="4">
        <v>0</v>
      </c>
      <c r="L42" s="4">
        <v>0</v>
      </c>
      <c r="M42" s="4">
        <v>0</v>
      </c>
      <c r="N42" s="4">
        <v>3300000</v>
      </c>
      <c r="O42" s="4">
        <v>4930000</v>
      </c>
    </row>
    <row r="43" spans="2:15" ht="45">
      <c r="B43" s="2">
        <v>14005</v>
      </c>
      <c r="C43" s="14" t="s">
        <v>491</v>
      </c>
      <c r="D43" s="4">
        <v>0</v>
      </c>
      <c r="E43" s="4">
        <v>0</v>
      </c>
      <c r="F43" s="4">
        <v>55000000</v>
      </c>
      <c r="G43" s="4">
        <v>55000000</v>
      </c>
      <c r="H43" s="4">
        <v>0</v>
      </c>
      <c r="I43" s="4">
        <v>0</v>
      </c>
      <c r="J43" s="4">
        <v>0</v>
      </c>
      <c r="K43" s="4">
        <v>0</v>
      </c>
      <c r="L43" s="4">
        <v>20544000</v>
      </c>
      <c r="M43" s="4">
        <v>5544000</v>
      </c>
      <c r="N43" s="4">
        <v>75544000</v>
      </c>
      <c r="O43" s="4">
        <v>60544000</v>
      </c>
    </row>
    <row r="44" spans="2:15" ht="30">
      <c r="B44" s="2">
        <v>14006</v>
      </c>
      <c r="C44" s="14" t="s">
        <v>492</v>
      </c>
      <c r="D44" s="4">
        <v>0</v>
      </c>
      <c r="E44" s="4">
        <v>0</v>
      </c>
      <c r="F44" s="4">
        <v>38694000</v>
      </c>
      <c r="G44" s="4">
        <v>38694000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38694000</v>
      </c>
      <c r="O44" s="4">
        <v>38694000</v>
      </c>
    </row>
    <row r="45" spans="2:15" ht="30">
      <c r="B45" s="2">
        <v>15001</v>
      </c>
      <c r="C45" s="14" t="s">
        <v>493</v>
      </c>
      <c r="D45" s="4">
        <v>0</v>
      </c>
      <c r="E45" s="4">
        <v>0</v>
      </c>
      <c r="F45" s="4">
        <v>29300000</v>
      </c>
      <c r="G45" s="4">
        <v>29300000</v>
      </c>
      <c r="H45" s="4">
        <v>78850000</v>
      </c>
      <c r="I45" s="4">
        <v>63850000</v>
      </c>
      <c r="J45" s="4">
        <v>179500000</v>
      </c>
      <c r="K45" s="4">
        <v>183000000</v>
      </c>
      <c r="L45" s="4">
        <v>55383000</v>
      </c>
      <c r="M45" s="4">
        <v>48383000</v>
      </c>
      <c r="N45" s="4">
        <v>343033000</v>
      </c>
      <c r="O45" s="4">
        <v>324533000</v>
      </c>
    </row>
    <row r="46" spans="2:15">
      <c r="B46" s="2">
        <v>15002</v>
      </c>
      <c r="C46" s="14" t="s">
        <v>494</v>
      </c>
      <c r="D46" s="4">
        <v>0</v>
      </c>
      <c r="E46" s="4">
        <v>0</v>
      </c>
      <c r="F46" s="4">
        <v>1800000</v>
      </c>
      <c r="G46" s="4">
        <v>1800000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1800000</v>
      </c>
      <c r="O46" s="4">
        <v>1800000</v>
      </c>
    </row>
    <row r="47" spans="2:15" ht="30">
      <c r="B47" s="2">
        <v>16001</v>
      </c>
      <c r="C47" s="14" t="s">
        <v>495</v>
      </c>
      <c r="D47" s="4">
        <v>0</v>
      </c>
      <c r="E47" s="4">
        <v>0</v>
      </c>
      <c r="F47" s="4">
        <v>57947000</v>
      </c>
      <c r="G47" s="4">
        <v>57948000</v>
      </c>
      <c r="H47" s="4">
        <v>3763934000</v>
      </c>
      <c r="I47" s="4">
        <v>3599775000</v>
      </c>
      <c r="J47" s="4">
        <v>140585000</v>
      </c>
      <c r="K47" s="4">
        <v>345995000</v>
      </c>
      <c r="L47" s="4">
        <v>404820000</v>
      </c>
      <c r="M47" s="4">
        <v>343285000</v>
      </c>
      <c r="N47" s="4">
        <v>4367286000</v>
      </c>
      <c r="O47" s="4">
        <v>4347003000</v>
      </c>
    </row>
    <row r="48" spans="2:15" ht="30">
      <c r="B48" s="2">
        <v>16002</v>
      </c>
      <c r="C48" s="14" t="s">
        <v>496</v>
      </c>
      <c r="D48" s="4">
        <v>0</v>
      </c>
      <c r="E48" s="4">
        <v>0</v>
      </c>
      <c r="F48" s="4">
        <v>0</v>
      </c>
      <c r="G48" s="4">
        <v>0</v>
      </c>
      <c r="H48" s="4">
        <v>6250000</v>
      </c>
      <c r="I48" s="4">
        <v>9650000</v>
      </c>
      <c r="J48" s="4">
        <v>0</v>
      </c>
      <c r="K48" s="4">
        <v>0</v>
      </c>
      <c r="L48" s="4">
        <v>4250000</v>
      </c>
      <c r="M48" s="4">
        <v>4250000</v>
      </c>
      <c r="N48" s="4">
        <v>10500000</v>
      </c>
      <c r="O48" s="4">
        <v>13900000</v>
      </c>
    </row>
    <row r="49" spans="2:15" ht="45">
      <c r="B49" s="2">
        <v>16003</v>
      </c>
      <c r="C49" s="14" t="s">
        <v>497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121940000</v>
      </c>
      <c r="M49" s="4">
        <v>121940000</v>
      </c>
      <c r="N49" s="4">
        <v>121940000</v>
      </c>
      <c r="O49" s="4">
        <v>121940000</v>
      </c>
    </row>
    <row r="50" spans="2:15">
      <c r="B50" s="2">
        <v>16101</v>
      </c>
      <c r="C50" s="14" t="s">
        <v>498</v>
      </c>
      <c r="D50" s="4">
        <v>0</v>
      </c>
      <c r="E50" s="4">
        <v>0</v>
      </c>
      <c r="F50" s="4">
        <v>84084000</v>
      </c>
      <c r="G50" s="4">
        <v>84084000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841000</v>
      </c>
      <c r="N50" s="4">
        <v>84084000</v>
      </c>
      <c r="O50" s="4">
        <v>84925000</v>
      </c>
    </row>
    <row r="51" spans="2:15" ht="45">
      <c r="B51" s="2">
        <v>17001</v>
      </c>
      <c r="C51" s="14" t="s">
        <v>499</v>
      </c>
      <c r="D51" s="4">
        <v>0</v>
      </c>
      <c r="E51" s="4">
        <v>0</v>
      </c>
      <c r="F51" s="4">
        <v>26472000</v>
      </c>
      <c r="G51" s="4">
        <v>26472000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3285000</v>
      </c>
      <c r="N51" s="4">
        <v>26472000</v>
      </c>
      <c r="O51" s="4">
        <v>29757000</v>
      </c>
    </row>
    <row r="52" spans="2:15">
      <c r="B52" s="2">
        <v>18001</v>
      </c>
      <c r="C52" s="14" t="s">
        <v>500</v>
      </c>
      <c r="D52" s="4">
        <v>0</v>
      </c>
      <c r="E52" s="4">
        <v>0</v>
      </c>
      <c r="F52" s="4">
        <v>1600000</v>
      </c>
      <c r="G52" s="4">
        <v>1600000</v>
      </c>
      <c r="H52" s="4">
        <v>1000000</v>
      </c>
      <c r="I52" s="4">
        <v>1000000</v>
      </c>
      <c r="J52" s="4">
        <v>0</v>
      </c>
      <c r="K52" s="4">
        <v>0</v>
      </c>
      <c r="L52" s="4">
        <v>15130000</v>
      </c>
      <c r="M52" s="4">
        <v>15130000</v>
      </c>
      <c r="N52" s="4">
        <v>17730000</v>
      </c>
      <c r="O52" s="4">
        <v>17730000</v>
      </c>
    </row>
    <row r="53" spans="2:15" ht="30">
      <c r="B53" s="2">
        <v>18010</v>
      </c>
      <c r="C53" s="14" t="s">
        <v>501</v>
      </c>
      <c r="D53" s="4">
        <v>0</v>
      </c>
      <c r="E53" s="4">
        <v>0</v>
      </c>
      <c r="F53" s="4">
        <v>40510000</v>
      </c>
      <c r="G53" s="4">
        <v>40510000</v>
      </c>
      <c r="H53" s="4">
        <v>189064000</v>
      </c>
      <c r="I53" s="4">
        <v>452914000</v>
      </c>
      <c r="J53" s="4">
        <v>0</v>
      </c>
      <c r="K53" s="4">
        <v>0</v>
      </c>
      <c r="L53" s="4">
        <v>28370000</v>
      </c>
      <c r="M53" s="4">
        <v>28370000</v>
      </c>
      <c r="N53" s="4">
        <v>257944000</v>
      </c>
      <c r="O53" s="4">
        <v>521794000</v>
      </c>
    </row>
    <row r="54" spans="2:15">
      <c r="B54" s="2">
        <v>19001</v>
      </c>
      <c r="C54" s="14" t="s">
        <v>502</v>
      </c>
      <c r="D54" s="4">
        <v>0</v>
      </c>
      <c r="E54" s="4">
        <v>0</v>
      </c>
      <c r="F54" s="4">
        <v>96200000</v>
      </c>
      <c r="G54" s="4">
        <v>96200000</v>
      </c>
      <c r="H54" s="4">
        <v>503000000</v>
      </c>
      <c r="I54" s="4">
        <v>703420000</v>
      </c>
      <c r="J54" s="4">
        <v>306095000</v>
      </c>
      <c r="K54" s="4">
        <v>306095000</v>
      </c>
      <c r="L54" s="4">
        <v>255469000</v>
      </c>
      <c r="M54" s="4">
        <v>255469000</v>
      </c>
      <c r="N54" s="4">
        <v>1160764000</v>
      </c>
      <c r="O54" s="4">
        <v>1361184000</v>
      </c>
    </row>
    <row r="55" spans="2:15" ht="30">
      <c r="B55" s="2">
        <v>19002</v>
      </c>
      <c r="C55" s="14" t="s">
        <v>503</v>
      </c>
      <c r="D55" s="4">
        <v>0</v>
      </c>
      <c r="E55" s="4">
        <v>0</v>
      </c>
      <c r="F55" s="4">
        <v>7060000</v>
      </c>
      <c r="G55" s="4">
        <v>7060000</v>
      </c>
      <c r="H55" s="4">
        <v>16700000</v>
      </c>
      <c r="I55" s="4">
        <v>16700000</v>
      </c>
      <c r="J55" s="4">
        <v>0</v>
      </c>
      <c r="K55" s="4">
        <v>0</v>
      </c>
      <c r="L55" s="4">
        <v>0</v>
      </c>
      <c r="M55" s="4">
        <v>0</v>
      </c>
      <c r="N55" s="4">
        <v>23760000</v>
      </c>
      <c r="O55" s="4">
        <v>23760000</v>
      </c>
    </row>
    <row r="56" spans="2:15" ht="30">
      <c r="B56" s="2">
        <v>19101</v>
      </c>
      <c r="C56" s="14" t="s">
        <v>504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29751000</v>
      </c>
      <c r="M56" s="4">
        <v>31484000</v>
      </c>
      <c r="N56" s="4">
        <v>29751000</v>
      </c>
      <c r="O56" s="4">
        <v>31484000</v>
      </c>
    </row>
    <row r="57" spans="2:15">
      <c r="B57" s="2">
        <v>19201</v>
      </c>
      <c r="C57" s="14" t="s">
        <v>505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450000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450000</v>
      </c>
    </row>
    <row r="58" spans="2:15" ht="15" customHeight="1">
      <c r="B58" s="2">
        <v>20001</v>
      </c>
      <c r="C58" s="14" t="s">
        <v>506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1398000</v>
      </c>
      <c r="N58" s="4">
        <v>0</v>
      </c>
      <c r="O58" s="4">
        <v>1398000</v>
      </c>
    </row>
    <row r="59" spans="2:15" ht="30">
      <c r="B59" s="2">
        <v>21001</v>
      </c>
      <c r="C59" s="14" t="s">
        <v>507</v>
      </c>
      <c r="D59" s="4">
        <v>0</v>
      </c>
      <c r="E59" s="4">
        <v>0</v>
      </c>
      <c r="F59" s="4">
        <v>0</v>
      </c>
      <c r="G59" s="4">
        <v>0</v>
      </c>
      <c r="H59" s="4">
        <v>415510000</v>
      </c>
      <c r="I59" s="4">
        <v>415510000</v>
      </c>
      <c r="J59" s="4">
        <v>128630000</v>
      </c>
      <c r="K59" s="4">
        <v>128630000</v>
      </c>
      <c r="L59" s="4">
        <v>0</v>
      </c>
      <c r="M59" s="4">
        <v>16500000</v>
      </c>
      <c r="N59" s="4">
        <v>544140000</v>
      </c>
      <c r="O59" s="4">
        <v>560640000</v>
      </c>
    </row>
    <row r="60" spans="2:15">
      <c r="B60" s="2">
        <v>22001</v>
      </c>
      <c r="C60" s="14" t="s">
        <v>508</v>
      </c>
      <c r="D60" s="4">
        <v>0</v>
      </c>
      <c r="E60" s="4">
        <v>0</v>
      </c>
      <c r="F60" s="4">
        <v>2000000</v>
      </c>
      <c r="G60" s="4">
        <v>2000000</v>
      </c>
      <c r="H60" s="4">
        <v>3000000</v>
      </c>
      <c r="I60" s="4">
        <v>3000000</v>
      </c>
      <c r="J60" s="4">
        <v>0</v>
      </c>
      <c r="K60" s="4">
        <v>0</v>
      </c>
      <c r="L60" s="4">
        <v>34953000</v>
      </c>
      <c r="M60" s="4">
        <v>37289000</v>
      </c>
      <c r="N60" s="4">
        <v>39953000</v>
      </c>
      <c r="O60" s="4">
        <v>42289000</v>
      </c>
    </row>
    <row r="61" spans="2:15" ht="30">
      <c r="B61" s="2">
        <v>24001</v>
      </c>
      <c r="C61" s="14" t="s">
        <v>509</v>
      </c>
      <c r="D61" s="4">
        <v>0</v>
      </c>
      <c r="E61" s="4">
        <v>0</v>
      </c>
      <c r="F61" s="4">
        <v>8000000</v>
      </c>
      <c r="G61" s="4">
        <v>9240000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8000000</v>
      </c>
      <c r="O61" s="4">
        <v>9240000</v>
      </c>
    </row>
    <row r="62" spans="2:15">
      <c r="B62" s="2">
        <v>25001</v>
      </c>
      <c r="C62" s="14" t="s">
        <v>510</v>
      </c>
      <c r="D62" s="4">
        <v>0</v>
      </c>
      <c r="E62" s="4">
        <v>0</v>
      </c>
      <c r="F62" s="4">
        <v>0</v>
      </c>
      <c r="G62" s="4">
        <v>0</v>
      </c>
      <c r="H62" s="4">
        <v>18100000</v>
      </c>
      <c r="I62" s="4">
        <v>22600000</v>
      </c>
      <c r="J62" s="4">
        <v>0</v>
      </c>
      <c r="K62" s="4">
        <v>0</v>
      </c>
      <c r="L62" s="4">
        <v>0</v>
      </c>
      <c r="M62" s="4">
        <v>0</v>
      </c>
      <c r="N62" s="4">
        <v>18100000</v>
      </c>
      <c r="O62" s="4">
        <v>22600000</v>
      </c>
    </row>
    <row r="63" spans="2:15" ht="15" customHeight="1">
      <c r="B63" s="2">
        <v>26001</v>
      </c>
      <c r="C63" s="14" t="s">
        <v>511</v>
      </c>
      <c r="D63" s="4">
        <v>0</v>
      </c>
      <c r="E63" s="4">
        <v>0</v>
      </c>
      <c r="F63" s="4">
        <v>0</v>
      </c>
      <c r="G63" s="4">
        <v>0</v>
      </c>
      <c r="H63" s="4">
        <v>38680000</v>
      </c>
      <c r="I63" s="4">
        <v>38680000</v>
      </c>
      <c r="J63" s="4">
        <v>0</v>
      </c>
      <c r="K63" s="4">
        <v>0</v>
      </c>
      <c r="L63" s="4">
        <v>18000000</v>
      </c>
      <c r="M63" s="4">
        <v>36200000</v>
      </c>
      <c r="N63" s="4">
        <v>56680000</v>
      </c>
      <c r="O63" s="4">
        <v>74880000</v>
      </c>
    </row>
    <row r="64" spans="2:15">
      <c r="B64" s="2">
        <v>28001</v>
      </c>
      <c r="C64" s="14" t="s">
        <v>512</v>
      </c>
      <c r="D64" s="4">
        <v>0</v>
      </c>
      <c r="E64" s="4">
        <v>0</v>
      </c>
      <c r="F64" s="4">
        <v>12650000</v>
      </c>
      <c r="G64" s="4">
        <v>12650000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12650000</v>
      </c>
      <c r="O64" s="4">
        <v>12650000</v>
      </c>
    </row>
    <row r="65" spans="2:15">
      <c r="B65" s="2">
        <v>29010</v>
      </c>
      <c r="C65" s="14" t="s">
        <v>513</v>
      </c>
      <c r="D65" s="4">
        <v>0</v>
      </c>
      <c r="E65" s="4">
        <v>0</v>
      </c>
      <c r="F65" s="4">
        <v>52785000</v>
      </c>
      <c r="G65" s="4">
        <v>72785000</v>
      </c>
      <c r="H65" s="4">
        <v>0</v>
      </c>
      <c r="I65" s="4">
        <v>0</v>
      </c>
      <c r="J65" s="4">
        <v>0</v>
      </c>
      <c r="K65" s="4">
        <v>0</v>
      </c>
      <c r="L65" s="4">
        <v>6600000</v>
      </c>
      <c r="M65" s="4">
        <v>6770000</v>
      </c>
      <c r="N65" s="4">
        <v>59385000</v>
      </c>
      <c r="O65" s="4">
        <v>79555000</v>
      </c>
    </row>
    <row r="66" spans="2:15" ht="30">
      <c r="B66" s="2">
        <v>31010</v>
      </c>
      <c r="C66" s="14" t="s">
        <v>514</v>
      </c>
      <c r="D66" s="4">
        <v>0</v>
      </c>
      <c r="E66" s="4">
        <v>0</v>
      </c>
      <c r="F66" s="4">
        <v>216000</v>
      </c>
      <c r="G66" s="4">
        <v>216000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216000</v>
      </c>
      <c r="O66" s="4">
        <v>216000</v>
      </c>
    </row>
    <row r="67" spans="2:15">
      <c r="B67" s="698" t="s">
        <v>387</v>
      </c>
      <c r="C67" s="699"/>
      <c r="D67" s="18">
        <f t="shared" ref="D67:O67" si="0">SUM(D6:D66)</f>
        <v>138413565000</v>
      </c>
      <c r="E67" s="18">
        <f t="shared" si="0"/>
        <v>146436486000</v>
      </c>
      <c r="F67" s="18">
        <f t="shared" si="0"/>
        <v>3142174000</v>
      </c>
      <c r="G67" s="18">
        <f t="shared" si="0"/>
        <v>3320815000</v>
      </c>
      <c r="H67" s="18">
        <f t="shared" si="0"/>
        <v>6517459000</v>
      </c>
      <c r="I67" s="18">
        <f t="shared" si="0"/>
        <v>6971800000</v>
      </c>
      <c r="J67" s="18">
        <f t="shared" si="0"/>
        <v>5965414000</v>
      </c>
      <c r="K67" s="18">
        <f t="shared" si="0"/>
        <v>6068206000</v>
      </c>
      <c r="L67" s="18">
        <f t="shared" si="0"/>
        <v>3578169000</v>
      </c>
      <c r="M67" s="18">
        <f t="shared" si="0"/>
        <v>4202253000</v>
      </c>
      <c r="N67" s="18">
        <f t="shared" si="0"/>
        <v>157616781000</v>
      </c>
      <c r="O67" s="18">
        <f t="shared" si="0"/>
        <v>166999560000</v>
      </c>
    </row>
  </sheetData>
  <mergeCells count="9">
    <mergeCell ref="B67:C67"/>
    <mergeCell ref="B3:B5"/>
    <mergeCell ref="C3:C5"/>
    <mergeCell ref="D3:O3"/>
    <mergeCell ref="D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B2:R47"/>
  <sheetViews>
    <sheetView workbookViewId="0">
      <selection activeCell="D2" sqref="D2"/>
    </sheetView>
  </sheetViews>
  <sheetFormatPr defaultRowHeight="15"/>
  <cols>
    <col min="2" max="2" width="10.85546875" customWidth="1"/>
    <col min="3" max="3" width="13.140625" customWidth="1"/>
    <col min="4" max="4" width="13.42578125" customWidth="1"/>
    <col min="5" max="5" width="21.140625" customWidth="1"/>
    <col min="6" max="6" width="36.85546875" customWidth="1"/>
    <col min="7" max="18" width="17.5703125" customWidth="1"/>
  </cols>
  <sheetData>
    <row r="2" spans="2:18">
      <c r="B2" s="603" t="s">
        <v>547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13006</v>
      </c>
      <c r="C6" s="805" t="s">
        <v>547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1136</v>
      </c>
      <c r="G7" s="124">
        <f>SUM(G8)</f>
        <v>18010000</v>
      </c>
      <c r="H7" s="124">
        <f>SUM(H8)</f>
        <v>18010000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 t="shared" ref="Q7:R7" si="0">SUM(Q8)</f>
        <v>18010000</v>
      </c>
      <c r="R7" s="125">
        <f t="shared" si="0"/>
        <v>18010000</v>
      </c>
    </row>
    <row r="8" spans="2:18" ht="15.75" thickBot="1">
      <c r="B8" s="802"/>
      <c r="C8" s="167"/>
      <c r="D8" s="106">
        <v>19</v>
      </c>
      <c r="E8" s="104"/>
      <c r="F8" s="106" t="s">
        <v>1136</v>
      </c>
      <c r="G8" s="110">
        <v>18010000</v>
      </c>
      <c r="H8" s="110">
        <v>18010000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18010000</v>
      </c>
      <c r="R8" s="111">
        <v>18010000</v>
      </c>
    </row>
    <row r="9" spans="2:18">
      <c r="B9" s="802"/>
      <c r="C9" s="255"/>
      <c r="D9" s="255">
        <v>40</v>
      </c>
      <c r="E9" s="232"/>
      <c r="F9" s="232" t="s">
        <v>391</v>
      </c>
      <c r="G9" s="234">
        <f>SUM(G10:G11)</f>
        <v>9310000</v>
      </c>
      <c r="H9" s="234">
        <f>SUM(H10:H11)</f>
        <v>9410000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9310000</v>
      </c>
      <c r="R9" s="235">
        <f>SUM(R10:R11)</f>
        <v>9410000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6796000</v>
      </c>
      <c r="H10" s="4">
        <v>6870000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6796000</v>
      </c>
      <c r="R10" s="109">
        <v>6870000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2514000</v>
      </c>
      <c r="H11" s="4">
        <v>2540000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2514000</v>
      </c>
      <c r="R11" s="109">
        <v>2540000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8200000</v>
      </c>
      <c r="H12" s="103">
        <f>SUM(H13:H18)</f>
        <v>4214000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8200000</v>
      </c>
      <c r="R12" s="108">
        <f>SUM(R13:R18)</f>
        <v>4214000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400000</v>
      </c>
      <c r="H13" s="4">
        <v>70000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400000</v>
      </c>
      <c r="R13" s="109">
        <v>70000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4000000</v>
      </c>
      <c r="H14" s="4">
        <v>1800000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4000000</v>
      </c>
      <c r="R14" s="109">
        <v>1800000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800000</v>
      </c>
      <c r="H15" s="4">
        <v>640000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800000</v>
      </c>
      <c r="R15" s="109">
        <v>640000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1000000</v>
      </c>
      <c r="H16" s="4">
        <v>600000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1000000</v>
      </c>
      <c r="R16" s="109">
        <v>600000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1200000</v>
      </c>
      <c r="H17" s="4">
        <v>764000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1200000</v>
      </c>
      <c r="R17" s="109">
        <v>764000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800000</v>
      </c>
      <c r="H18" s="4">
        <v>340000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800000</v>
      </c>
      <c r="R18" s="109">
        <v>340000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100000</v>
      </c>
      <c r="H19" s="103">
        <f>SUM(H20)</f>
        <v>55000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100000</v>
      </c>
      <c r="R19" s="108">
        <f>SUM(R20)</f>
        <v>55000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100000</v>
      </c>
      <c r="H20" s="4">
        <v>55000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100000</v>
      </c>
      <c r="R20" s="109">
        <v>55000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f>SUM(G22:G26)</f>
        <v>400000</v>
      </c>
      <c r="H21" s="103">
        <f>SUM(H22:H26)</f>
        <v>4431000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SUM(Q22:Q26)</f>
        <v>400000</v>
      </c>
      <c r="R21" s="108">
        <f>SUM(R22:R26)</f>
        <v>4431000</v>
      </c>
    </row>
    <row r="22" spans="2:18">
      <c r="B22" s="802"/>
      <c r="C22" s="166"/>
      <c r="D22" s="166"/>
      <c r="E22" s="2">
        <v>480</v>
      </c>
      <c r="F22" s="1" t="s">
        <v>431</v>
      </c>
      <c r="G22" s="4">
        <v>200000</v>
      </c>
      <c r="H22" s="4">
        <v>660000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200000</v>
      </c>
      <c r="R22" s="109">
        <v>660000</v>
      </c>
    </row>
    <row r="23" spans="2:18">
      <c r="B23" s="802"/>
      <c r="C23" s="166"/>
      <c r="D23" s="166"/>
      <c r="E23" s="2">
        <v>481</v>
      </c>
      <c r="F23" s="1" t="s">
        <v>432</v>
      </c>
      <c r="G23" s="4">
        <v>0</v>
      </c>
      <c r="H23" s="4">
        <v>2561000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109">
        <v>2561000</v>
      </c>
    </row>
    <row r="24" spans="2:18">
      <c r="B24" s="802"/>
      <c r="C24" s="166"/>
      <c r="D24" s="166"/>
      <c r="E24" s="2">
        <v>483</v>
      </c>
      <c r="F24" s="1" t="s">
        <v>434</v>
      </c>
      <c r="G24" s="4">
        <v>0</v>
      </c>
      <c r="H24" s="4">
        <v>550000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109">
        <v>550000</v>
      </c>
    </row>
    <row r="25" spans="2:18">
      <c r="B25" s="802"/>
      <c r="C25" s="166"/>
      <c r="D25" s="166"/>
      <c r="E25" s="2">
        <v>485</v>
      </c>
      <c r="F25" s="1" t="s">
        <v>436</v>
      </c>
      <c r="G25" s="4">
        <v>200000</v>
      </c>
      <c r="H25" s="4">
        <v>100000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200000</v>
      </c>
      <c r="R25" s="109">
        <v>100000</v>
      </c>
    </row>
    <row r="26" spans="2:18" ht="15.75" thickBot="1">
      <c r="B26" s="802"/>
      <c r="C26" s="167"/>
      <c r="D26" s="167"/>
      <c r="E26" s="106">
        <v>486</v>
      </c>
      <c r="F26" s="104" t="s">
        <v>437</v>
      </c>
      <c r="G26" s="110">
        <v>0</v>
      </c>
      <c r="H26" s="110">
        <v>560000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1">
        <v>560000</v>
      </c>
    </row>
    <row r="27" spans="2:18">
      <c r="B27" s="802"/>
      <c r="C27" s="169">
        <v>1</v>
      </c>
      <c r="D27" s="169"/>
      <c r="E27" s="170"/>
      <c r="F27" s="170" t="s">
        <v>1136</v>
      </c>
      <c r="G27" s="172">
        <f>SUM(G28)</f>
        <v>18010000</v>
      </c>
      <c r="H27" s="172">
        <f>SUM(H28)</f>
        <v>18110000</v>
      </c>
      <c r="I27" s="172">
        <v>0</v>
      </c>
      <c r="J27" s="172">
        <v>0</v>
      </c>
      <c r="K27" s="172">
        <v>0</v>
      </c>
      <c r="L27" s="172">
        <v>0</v>
      </c>
      <c r="M27" s="172">
        <v>0</v>
      </c>
      <c r="N27" s="172">
        <v>0</v>
      </c>
      <c r="O27" s="172">
        <v>0</v>
      </c>
      <c r="P27" s="172">
        <v>0</v>
      </c>
      <c r="Q27" s="172">
        <f>SUM(Q28)</f>
        <v>18010000</v>
      </c>
      <c r="R27" s="172">
        <f>SUM(R28)</f>
        <v>18110000</v>
      </c>
    </row>
    <row r="28" spans="2:18">
      <c r="B28" s="802"/>
      <c r="C28" s="150"/>
      <c r="D28" s="150">
        <v>19</v>
      </c>
      <c r="E28" s="33"/>
      <c r="F28" s="33" t="s">
        <v>1136</v>
      </c>
      <c r="G28" s="34">
        <f>SUM(G29+G32+G39+G41)</f>
        <v>18010000</v>
      </c>
      <c r="H28" s="34">
        <f>SUM(H29+H32+H39+H41)</f>
        <v>18110000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SUM(Q29+Q32+Q39+Q41)</f>
        <v>18010000</v>
      </c>
      <c r="R28" s="34">
        <f>SUM(R29+R32+R39+R41)</f>
        <v>18110000</v>
      </c>
    </row>
    <row r="29" spans="2:18">
      <c r="B29" s="802"/>
      <c r="C29" s="162"/>
      <c r="D29" s="162">
        <v>40</v>
      </c>
      <c r="E29" s="99"/>
      <c r="F29" s="99" t="s">
        <v>391</v>
      </c>
      <c r="G29" s="103">
        <f>SUM(G30:G31)</f>
        <v>9310000</v>
      </c>
      <c r="H29" s="103">
        <f>SUM(H30:H31)</f>
        <v>9410000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SUM(Q30:Q31)</f>
        <v>9310000</v>
      </c>
      <c r="R29" s="103">
        <f>SUM(R30:R31)</f>
        <v>9410000</v>
      </c>
    </row>
    <row r="30" spans="2:18">
      <c r="B30" s="802"/>
      <c r="C30" s="166"/>
      <c r="D30" s="166"/>
      <c r="E30" s="2">
        <v>401</v>
      </c>
      <c r="F30" s="1" t="s">
        <v>399</v>
      </c>
      <c r="G30" s="4">
        <v>6796000</v>
      </c>
      <c r="H30" s="4">
        <v>6870000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6796000</v>
      </c>
      <c r="R30" s="4">
        <v>6870000</v>
      </c>
    </row>
    <row r="31" spans="2:18">
      <c r="B31" s="802"/>
      <c r="C31" s="166"/>
      <c r="D31" s="166"/>
      <c r="E31" s="2">
        <v>402</v>
      </c>
      <c r="F31" s="1" t="s">
        <v>361</v>
      </c>
      <c r="G31" s="4">
        <v>2514000</v>
      </c>
      <c r="H31" s="4">
        <v>2540000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2514000</v>
      </c>
      <c r="R31" s="4">
        <v>2540000</v>
      </c>
    </row>
    <row r="32" spans="2:18">
      <c r="B32" s="802"/>
      <c r="C32" s="162"/>
      <c r="D32" s="162">
        <v>42</v>
      </c>
      <c r="E32" s="99"/>
      <c r="F32" s="99" t="s">
        <v>394</v>
      </c>
      <c r="G32" s="103">
        <f>SUM(G33:G38)</f>
        <v>8200000</v>
      </c>
      <c r="H32" s="103">
        <f>SUM(H33:H38)</f>
        <v>4214000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SUM(Q33:Q38)</f>
        <v>8200000</v>
      </c>
      <c r="R32" s="103">
        <f>SUM(R33:R38)</f>
        <v>4214000</v>
      </c>
    </row>
    <row r="33" spans="2:18">
      <c r="B33" s="802"/>
      <c r="C33" s="166"/>
      <c r="D33" s="166"/>
      <c r="E33" s="2">
        <v>420</v>
      </c>
      <c r="F33" s="1" t="s">
        <v>400</v>
      </c>
      <c r="G33" s="4">
        <v>400000</v>
      </c>
      <c r="H33" s="4">
        <v>70000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400000</v>
      </c>
      <c r="R33" s="4">
        <v>70000</v>
      </c>
    </row>
    <row r="34" spans="2:18" ht="30">
      <c r="B34" s="802"/>
      <c r="C34" s="166"/>
      <c r="D34" s="166"/>
      <c r="E34" s="2">
        <v>421</v>
      </c>
      <c r="F34" s="14" t="s">
        <v>401</v>
      </c>
      <c r="G34" s="4">
        <v>4000000</v>
      </c>
      <c r="H34" s="4">
        <v>1800000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4000000</v>
      </c>
      <c r="R34" s="4">
        <v>1800000</v>
      </c>
    </row>
    <row r="35" spans="2:18">
      <c r="B35" s="802"/>
      <c r="C35" s="166"/>
      <c r="D35" s="166"/>
      <c r="E35" s="2">
        <v>423</v>
      </c>
      <c r="F35" s="1" t="s">
        <v>402</v>
      </c>
      <c r="G35" s="4">
        <v>800000</v>
      </c>
      <c r="H35" s="4">
        <v>640000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800000</v>
      </c>
      <c r="R35" s="4">
        <v>640000</v>
      </c>
    </row>
    <row r="36" spans="2:18">
      <c r="B36" s="802"/>
      <c r="C36" s="166"/>
      <c r="D36" s="166"/>
      <c r="E36" s="2">
        <v>424</v>
      </c>
      <c r="F36" s="1" t="s">
        <v>403</v>
      </c>
      <c r="G36" s="4">
        <v>1000000</v>
      </c>
      <c r="H36" s="4">
        <v>600000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1000000</v>
      </c>
      <c r="R36" s="4">
        <v>600000</v>
      </c>
    </row>
    <row r="37" spans="2:18">
      <c r="B37" s="802"/>
      <c r="C37" s="166"/>
      <c r="D37" s="166"/>
      <c r="E37" s="2">
        <v>425</v>
      </c>
      <c r="F37" s="1" t="s">
        <v>404</v>
      </c>
      <c r="G37" s="4">
        <v>1200000</v>
      </c>
      <c r="H37" s="4">
        <v>764000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1200000</v>
      </c>
      <c r="R37" s="4">
        <v>764000</v>
      </c>
    </row>
    <row r="38" spans="2:18">
      <c r="B38" s="802"/>
      <c r="C38" s="166"/>
      <c r="D38" s="166"/>
      <c r="E38" s="2">
        <v>426</v>
      </c>
      <c r="F38" s="1" t="s">
        <v>405</v>
      </c>
      <c r="G38" s="4">
        <v>800000</v>
      </c>
      <c r="H38" s="4">
        <v>340000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800000</v>
      </c>
      <c r="R38" s="4">
        <v>340000</v>
      </c>
    </row>
    <row r="39" spans="2:18">
      <c r="B39" s="802"/>
      <c r="C39" s="162"/>
      <c r="D39" s="162">
        <v>46</v>
      </c>
      <c r="E39" s="99"/>
      <c r="F39" s="99" t="s">
        <v>396</v>
      </c>
      <c r="G39" s="103">
        <f>SUM(G40)</f>
        <v>100000</v>
      </c>
      <c r="H39" s="103">
        <f>SUM(H40)</f>
        <v>55000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SUM(Q40)</f>
        <v>100000</v>
      </c>
      <c r="R39" s="103">
        <f>SUM(R40)</f>
        <v>55000</v>
      </c>
    </row>
    <row r="40" spans="2:18">
      <c r="B40" s="802"/>
      <c r="C40" s="166"/>
      <c r="D40" s="166"/>
      <c r="E40" s="2">
        <v>464</v>
      </c>
      <c r="F40" s="1" t="s">
        <v>423</v>
      </c>
      <c r="G40" s="4">
        <v>100000</v>
      </c>
      <c r="H40" s="4">
        <v>55000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100000</v>
      </c>
      <c r="R40" s="4">
        <v>55000</v>
      </c>
    </row>
    <row r="41" spans="2:18">
      <c r="B41" s="802"/>
      <c r="C41" s="162"/>
      <c r="D41" s="162">
        <v>48</v>
      </c>
      <c r="E41" s="99"/>
      <c r="F41" s="99" t="s">
        <v>430</v>
      </c>
      <c r="G41" s="103">
        <f>SUM(G42:G46)</f>
        <v>400000</v>
      </c>
      <c r="H41" s="103">
        <f>SUM(H42:H46)</f>
        <v>4431000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SUM(Q42:Q46)</f>
        <v>400000</v>
      </c>
      <c r="R41" s="103">
        <f>SUM(R42:R46)</f>
        <v>4431000</v>
      </c>
    </row>
    <row r="42" spans="2:18">
      <c r="B42" s="802"/>
      <c r="C42" s="166"/>
      <c r="D42" s="166"/>
      <c r="E42" s="2">
        <v>480</v>
      </c>
      <c r="F42" s="1" t="s">
        <v>431</v>
      </c>
      <c r="G42" s="4">
        <v>200000</v>
      </c>
      <c r="H42" s="4">
        <v>660000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200000</v>
      </c>
      <c r="R42" s="4">
        <v>660000</v>
      </c>
    </row>
    <row r="43" spans="2:18">
      <c r="B43" s="802"/>
      <c r="C43" s="166"/>
      <c r="D43" s="166"/>
      <c r="E43" s="2">
        <v>481</v>
      </c>
      <c r="F43" s="1" t="s">
        <v>432</v>
      </c>
      <c r="G43" s="4">
        <v>0</v>
      </c>
      <c r="H43" s="4">
        <v>2561000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2561000</v>
      </c>
    </row>
    <row r="44" spans="2:18">
      <c r="B44" s="802"/>
      <c r="C44" s="166"/>
      <c r="D44" s="166"/>
      <c r="E44" s="2">
        <v>483</v>
      </c>
      <c r="F44" s="1" t="s">
        <v>434</v>
      </c>
      <c r="G44" s="4">
        <v>0</v>
      </c>
      <c r="H44" s="4">
        <v>550000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550000</v>
      </c>
    </row>
    <row r="45" spans="2:18">
      <c r="B45" s="802"/>
      <c r="C45" s="166"/>
      <c r="D45" s="166"/>
      <c r="E45" s="2">
        <v>485</v>
      </c>
      <c r="F45" s="1" t="s">
        <v>436</v>
      </c>
      <c r="G45" s="4">
        <v>200000</v>
      </c>
      <c r="H45" s="4">
        <v>100000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200000</v>
      </c>
      <c r="R45" s="4">
        <v>100000</v>
      </c>
    </row>
    <row r="46" spans="2:18" ht="15.75" thickBot="1">
      <c r="B46" s="802"/>
      <c r="C46" s="166"/>
      <c r="D46" s="166"/>
      <c r="E46" s="2">
        <v>486</v>
      </c>
      <c r="F46" s="1" t="s">
        <v>437</v>
      </c>
      <c r="G46" s="4">
        <v>0</v>
      </c>
      <c r="H46" s="4">
        <v>560000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560000</v>
      </c>
    </row>
    <row r="47" spans="2:18" ht="15.75" thickBot="1">
      <c r="B47" s="802"/>
      <c r="C47" s="800" t="s">
        <v>604</v>
      </c>
      <c r="D47" s="801"/>
      <c r="E47" s="766" t="s">
        <v>547</v>
      </c>
      <c r="F47" s="801"/>
      <c r="G47" s="193">
        <f>SUM(G27)</f>
        <v>18010000</v>
      </c>
      <c r="H47" s="164">
        <f>SUM(H27)</f>
        <v>18110000</v>
      </c>
      <c r="I47" s="164">
        <v>0</v>
      </c>
      <c r="J47" s="164">
        <v>0</v>
      </c>
      <c r="K47" s="164">
        <v>0</v>
      </c>
      <c r="L47" s="164">
        <v>0</v>
      </c>
      <c r="M47" s="164">
        <v>0</v>
      </c>
      <c r="N47" s="164">
        <v>0</v>
      </c>
      <c r="O47" s="164">
        <v>0</v>
      </c>
      <c r="P47" s="164">
        <v>0</v>
      </c>
      <c r="Q47" s="193">
        <f>SUM(Q27)</f>
        <v>18010000</v>
      </c>
      <c r="R47" s="164">
        <f>SUM(R27)</f>
        <v>18110000</v>
      </c>
    </row>
  </sheetData>
  <mergeCells count="15">
    <mergeCell ref="C47:D47"/>
    <mergeCell ref="E47:F47"/>
    <mergeCell ref="B7:B4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B2:R216"/>
  <sheetViews>
    <sheetView workbookViewId="0">
      <selection activeCell="D2" sqref="D2"/>
    </sheetView>
  </sheetViews>
  <sheetFormatPr defaultRowHeight="15"/>
  <cols>
    <col min="2" max="2" width="11.42578125" customWidth="1"/>
    <col min="3" max="3" width="14" customWidth="1"/>
    <col min="4" max="4" width="13.5703125" customWidth="1"/>
    <col min="5" max="5" width="22.28515625" customWidth="1"/>
    <col min="6" max="6" width="42.42578125" customWidth="1"/>
    <col min="7" max="18" width="17.42578125" customWidth="1"/>
  </cols>
  <sheetData>
    <row r="2" spans="2:18" ht="15" customHeight="1">
      <c r="B2" s="603" t="s">
        <v>1207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6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14001</v>
      </c>
      <c r="C6" s="805" t="s">
        <v>1207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24"/>
      <c r="C7" s="140">
        <v>1</v>
      </c>
      <c r="D7" s="230"/>
      <c r="E7" s="230"/>
      <c r="F7" s="230" t="s">
        <v>820</v>
      </c>
      <c r="G7" s="124">
        <f>SUM(G8:G11)</f>
        <v>113596000</v>
      </c>
      <c r="H7" s="124">
        <f>SUM(H8:H11)</f>
        <v>107809000</v>
      </c>
      <c r="I7" s="124">
        <f>SUM(I8:I11)</f>
        <v>500000</v>
      </c>
      <c r="J7" s="124">
        <f>SUM(J8:J11)</f>
        <v>1660000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SUM(Q8:Q11)</f>
        <v>114096000</v>
      </c>
      <c r="R7" s="125">
        <f>SUM(R8:R11)</f>
        <v>109469000</v>
      </c>
    </row>
    <row r="8" spans="2:18">
      <c r="B8" s="824"/>
      <c r="C8" s="166"/>
      <c r="D8" s="2">
        <v>10</v>
      </c>
      <c r="E8" s="1"/>
      <c r="F8" s="1" t="s">
        <v>820</v>
      </c>
      <c r="G8" s="4">
        <v>94676000</v>
      </c>
      <c r="H8" s="4">
        <v>88372000</v>
      </c>
      <c r="I8" s="4">
        <v>500000</v>
      </c>
      <c r="J8" s="4">
        <v>1660000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95176000</v>
      </c>
      <c r="R8" s="109">
        <v>90032000</v>
      </c>
    </row>
    <row r="9" spans="2:18" ht="30">
      <c r="B9" s="824"/>
      <c r="C9" s="166"/>
      <c r="D9" s="2">
        <v>11</v>
      </c>
      <c r="E9" s="1"/>
      <c r="F9" s="14" t="s">
        <v>1208</v>
      </c>
      <c r="G9" s="4">
        <v>6318000</v>
      </c>
      <c r="H9" s="4">
        <v>7210000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6318000</v>
      </c>
      <c r="R9" s="109">
        <v>7210000</v>
      </c>
    </row>
    <row r="10" spans="2:18" ht="30">
      <c r="B10" s="824"/>
      <c r="C10" s="166"/>
      <c r="D10" s="2">
        <v>12</v>
      </c>
      <c r="E10" s="1"/>
      <c r="F10" s="14" t="s">
        <v>1209</v>
      </c>
      <c r="G10" s="4">
        <v>11142000</v>
      </c>
      <c r="H10" s="4">
        <v>10767000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11142000</v>
      </c>
      <c r="R10" s="109">
        <v>10767000</v>
      </c>
    </row>
    <row r="11" spans="2:18" ht="45">
      <c r="B11" s="824"/>
      <c r="C11" s="166"/>
      <c r="D11" s="2">
        <v>14</v>
      </c>
      <c r="E11" s="1"/>
      <c r="F11" s="14" t="s">
        <v>1210</v>
      </c>
      <c r="G11" s="4">
        <v>1460000</v>
      </c>
      <c r="H11" s="4">
        <v>1460000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1460000</v>
      </c>
      <c r="R11" s="109">
        <v>1460000</v>
      </c>
    </row>
    <row r="12" spans="2:18">
      <c r="B12" s="824"/>
      <c r="C12" s="150">
        <v>2</v>
      </c>
      <c r="D12" s="33"/>
      <c r="E12" s="33"/>
      <c r="F12" s="33" t="s">
        <v>1211</v>
      </c>
      <c r="G12" s="34">
        <f>SUM(G13:G14)</f>
        <v>169768000</v>
      </c>
      <c r="H12" s="34">
        <f>SUM(H13:H14)</f>
        <v>169501000</v>
      </c>
      <c r="I12" s="34">
        <f>SUM(I13:I14)</f>
        <v>18000000</v>
      </c>
      <c r="J12" s="34">
        <f>SUM(J13:J14)</f>
        <v>18000000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SUM(Q13:Q14)</f>
        <v>187768000</v>
      </c>
      <c r="R12" s="128">
        <f>SUM(R13:R14)</f>
        <v>187501000</v>
      </c>
    </row>
    <row r="13" spans="2:18">
      <c r="B13" s="824"/>
      <c r="C13" s="166"/>
      <c r="D13" s="2">
        <v>20</v>
      </c>
      <c r="E13" s="1"/>
      <c r="F13" s="1" t="s">
        <v>1211</v>
      </c>
      <c r="G13" s="4">
        <v>16958000</v>
      </c>
      <c r="H13" s="4">
        <v>17116000</v>
      </c>
      <c r="I13" s="4">
        <v>3000000</v>
      </c>
      <c r="J13" s="4">
        <v>3000000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19958000</v>
      </c>
      <c r="R13" s="109">
        <v>20116000</v>
      </c>
    </row>
    <row r="14" spans="2:18">
      <c r="B14" s="824"/>
      <c r="C14" s="166"/>
      <c r="D14" s="2">
        <v>21</v>
      </c>
      <c r="E14" s="1"/>
      <c r="F14" s="1" t="s">
        <v>1212</v>
      </c>
      <c r="G14" s="4">
        <v>152810000</v>
      </c>
      <c r="H14" s="4">
        <v>152385000</v>
      </c>
      <c r="I14" s="4">
        <v>15000000</v>
      </c>
      <c r="J14" s="4">
        <v>15000000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167810000</v>
      </c>
      <c r="R14" s="109">
        <v>167385000</v>
      </c>
    </row>
    <row r="15" spans="2:18">
      <c r="B15" s="824"/>
      <c r="C15" s="150">
        <v>3</v>
      </c>
      <c r="D15" s="33"/>
      <c r="E15" s="67"/>
      <c r="F15" s="33" t="s">
        <v>1213</v>
      </c>
      <c r="G15" s="34">
        <f>SUM(G16:G19)</f>
        <v>166210000</v>
      </c>
      <c r="H15" s="34">
        <f>SUM(H16:H19)</f>
        <v>174708000</v>
      </c>
      <c r="I15" s="34">
        <f>SUM(I16:I19)</f>
        <v>7000000</v>
      </c>
      <c r="J15" s="34">
        <f>SUM(J16:J19)</f>
        <v>7000000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f>SUM(Q16:Q19)</f>
        <v>173210000</v>
      </c>
      <c r="R15" s="128">
        <f>SUM(R16:R19)</f>
        <v>181708000</v>
      </c>
    </row>
    <row r="16" spans="2:18">
      <c r="B16" s="824"/>
      <c r="C16" s="166"/>
      <c r="D16" s="2">
        <v>30</v>
      </c>
      <c r="E16" s="1"/>
      <c r="F16" s="1" t="s">
        <v>1214</v>
      </c>
      <c r="G16" s="4">
        <v>26225000</v>
      </c>
      <c r="H16" s="4">
        <v>19013000</v>
      </c>
      <c r="I16" s="4">
        <v>7000000</v>
      </c>
      <c r="J16" s="4">
        <v>7000000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33225000</v>
      </c>
      <c r="R16" s="109">
        <v>26013000</v>
      </c>
    </row>
    <row r="17" spans="2:18">
      <c r="B17" s="824"/>
      <c r="C17" s="166"/>
      <c r="D17" s="2">
        <v>32</v>
      </c>
      <c r="E17" s="1"/>
      <c r="F17" s="1" t="s">
        <v>1215</v>
      </c>
      <c r="G17" s="4">
        <v>110599000</v>
      </c>
      <c r="H17" s="4">
        <v>124098000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110599000</v>
      </c>
      <c r="R17" s="109">
        <v>124098000</v>
      </c>
    </row>
    <row r="18" spans="2:18" ht="30">
      <c r="B18" s="824"/>
      <c r="C18" s="166"/>
      <c r="D18" s="2">
        <v>33</v>
      </c>
      <c r="E18" s="1"/>
      <c r="F18" s="14" t="s">
        <v>1216</v>
      </c>
      <c r="G18" s="4">
        <v>13766000</v>
      </c>
      <c r="H18" s="4">
        <v>15687000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13766000</v>
      </c>
      <c r="R18" s="109">
        <v>15687000</v>
      </c>
    </row>
    <row r="19" spans="2:18">
      <c r="B19" s="824"/>
      <c r="C19" s="166"/>
      <c r="D19" s="2">
        <v>34</v>
      </c>
      <c r="E19" s="1"/>
      <c r="F19" s="1" t="s">
        <v>677</v>
      </c>
      <c r="G19" s="4">
        <v>15620000</v>
      </c>
      <c r="H19" s="4">
        <v>15910000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15620000</v>
      </c>
      <c r="R19" s="109">
        <v>15910000</v>
      </c>
    </row>
    <row r="20" spans="2:18" ht="30">
      <c r="B20" s="824"/>
      <c r="C20" s="150">
        <v>5</v>
      </c>
      <c r="D20" s="33"/>
      <c r="E20" s="36"/>
      <c r="F20" s="36" t="s">
        <v>1223</v>
      </c>
      <c r="G20" s="34">
        <f>SUM(G21:G23)</f>
        <v>40777000</v>
      </c>
      <c r="H20" s="34">
        <f>SUM(H21:H23)</f>
        <v>39850000</v>
      </c>
      <c r="I20" s="34">
        <f>SUM(I21:I23)</f>
        <v>14200000</v>
      </c>
      <c r="J20" s="34">
        <f>SUM(J21:J23)</f>
        <v>13040000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f>SUM(Q21:Q23)</f>
        <v>54977000</v>
      </c>
      <c r="R20" s="128">
        <f>SUM(R21:R23)</f>
        <v>52890000</v>
      </c>
    </row>
    <row r="21" spans="2:18">
      <c r="B21" s="824"/>
      <c r="C21" s="166"/>
      <c r="D21" s="2">
        <v>51</v>
      </c>
      <c r="E21" s="1"/>
      <c r="F21" s="1" t="s">
        <v>1217</v>
      </c>
      <c r="G21" s="4">
        <v>20687000</v>
      </c>
      <c r="H21" s="4">
        <v>19520000</v>
      </c>
      <c r="I21" s="4">
        <v>4000000</v>
      </c>
      <c r="J21" s="4">
        <v>4000000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24687000</v>
      </c>
      <c r="R21" s="109">
        <v>23520000</v>
      </c>
    </row>
    <row r="22" spans="2:18">
      <c r="B22" s="824"/>
      <c r="C22" s="166"/>
      <c r="D22" s="2">
        <v>52</v>
      </c>
      <c r="E22" s="1"/>
      <c r="F22" s="1" t="s">
        <v>1218</v>
      </c>
      <c r="G22" s="4">
        <v>10885000</v>
      </c>
      <c r="H22" s="4">
        <v>10365000</v>
      </c>
      <c r="I22" s="4">
        <v>4000000</v>
      </c>
      <c r="J22" s="4">
        <v>4000000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14885000</v>
      </c>
      <c r="R22" s="109">
        <v>14365000</v>
      </c>
    </row>
    <row r="23" spans="2:18">
      <c r="B23" s="824"/>
      <c r="C23" s="166"/>
      <c r="D23" s="2">
        <v>53</v>
      </c>
      <c r="E23" s="1"/>
      <c r="F23" s="1" t="s">
        <v>1219</v>
      </c>
      <c r="G23" s="4">
        <v>9205000</v>
      </c>
      <c r="H23" s="4">
        <v>9965000</v>
      </c>
      <c r="I23" s="4">
        <v>6200000</v>
      </c>
      <c r="J23" s="4">
        <v>5040000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15405000</v>
      </c>
      <c r="R23" s="109">
        <v>15005000</v>
      </c>
    </row>
    <row r="24" spans="2:18">
      <c r="B24" s="824"/>
      <c r="C24" s="150">
        <v>6</v>
      </c>
      <c r="D24" s="33"/>
      <c r="E24" s="33"/>
      <c r="F24" s="33" t="s">
        <v>1220</v>
      </c>
      <c r="G24" s="34">
        <f>SUM(G25:G28)</f>
        <v>106175000</v>
      </c>
      <c r="H24" s="34">
        <f>SUM(H25:H28)</f>
        <v>108959000</v>
      </c>
      <c r="I24" s="34">
        <v>0</v>
      </c>
      <c r="J24" s="34">
        <v>0</v>
      </c>
      <c r="K24" s="34">
        <v>0</v>
      </c>
      <c r="L24" s="34">
        <v>0</v>
      </c>
      <c r="M24" s="34">
        <f>SUM(M25:M28)</f>
        <v>240948000</v>
      </c>
      <c r="N24" s="34">
        <f>SUM(N28)</f>
        <v>120000000</v>
      </c>
      <c r="O24" s="34">
        <f>SUM(O25:O28)</f>
        <v>24377000</v>
      </c>
      <c r="P24" s="34">
        <f>SUM(P25:P28)</f>
        <v>4377000</v>
      </c>
      <c r="Q24" s="34">
        <f>SUM(Q25:Q28)</f>
        <v>371500000</v>
      </c>
      <c r="R24" s="128">
        <f>SUM(R25:R28)</f>
        <v>233336000</v>
      </c>
    </row>
    <row r="25" spans="2:18">
      <c r="B25" s="824"/>
      <c r="C25" s="166"/>
      <c r="D25" s="2">
        <v>60</v>
      </c>
      <c r="E25" s="1"/>
      <c r="F25" s="1" t="s">
        <v>1220</v>
      </c>
      <c r="G25" s="4">
        <v>4958000</v>
      </c>
      <c r="H25" s="4">
        <v>11730000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4958000</v>
      </c>
      <c r="R25" s="109">
        <v>11730000</v>
      </c>
    </row>
    <row r="26" spans="2:18">
      <c r="B26" s="824"/>
      <c r="C26" s="166"/>
      <c r="D26" s="2" t="s">
        <v>1221</v>
      </c>
      <c r="E26" s="1"/>
      <c r="F26" s="1" t="s">
        <v>776</v>
      </c>
      <c r="G26" s="4">
        <v>13505000</v>
      </c>
      <c r="H26" s="4">
        <v>13505000</v>
      </c>
      <c r="I26" s="4">
        <v>0</v>
      </c>
      <c r="J26" s="4">
        <v>0</v>
      </c>
      <c r="K26" s="4">
        <v>0</v>
      </c>
      <c r="L26" s="4">
        <v>0</v>
      </c>
      <c r="M26" s="4">
        <v>120948000</v>
      </c>
      <c r="N26" s="4">
        <v>0</v>
      </c>
      <c r="O26" s="4">
        <v>24377000</v>
      </c>
      <c r="P26" s="4">
        <v>4377000</v>
      </c>
      <c r="Q26" s="4">
        <v>158830000</v>
      </c>
      <c r="R26" s="109">
        <v>17882000</v>
      </c>
    </row>
    <row r="27" spans="2:18">
      <c r="B27" s="824"/>
      <c r="C27" s="166"/>
      <c r="D27" s="2" t="s">
        <v>1222</v>
      </c>
      <c r="E27" s="1"/>
      <c r="F27" s="1" t="s">
        <v>777</v>
      </c>
      <c r="G27" s="4">
        <v>25530000</v>
      </c>
      <c r="H27" s="4">
        <v>37600000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25530000</v>
      </c>
      <c r="R27" s="109">
        <v>37600000</v>
      </c>
    </row>
    <row r="28" spans="2:18" ht="30.75" thickBot="1">
      <c r="B28" s="824"/>
      <c r="C28" s="167"/>
      <c r="D28" s="106" t="s">
        <v>775</v>
      </c>
      <c r="E28" s="104"/>
      <c r="F28" s="231" t="s">
        <v>778</v>
      </c>
      <c r="G28" s="110">
        <v>62182000</v>
      </c>
      <c r="H28" s="110">
        <v>46124000</v>
      </c>
      <c r="I28" s="110">
        <v>0</v>
      </c>
      <c r="J28" s="110">
        <v>0</v>
      </c>
      <c r="K28" s="110">
        <v>0</v>
      </c>
      <c r="L28" s="110">
        <v>0</v>
      </c>
      <c r="M28" s="110">
        <v>120000000</v>
      </c>
      <c r="N28" s="110">
        <v>120000000</v>
      </c>
      <c r="O28" s="110">
        <v>0</v>
      </c>
      <c r="P28" s="110">
        <v>0</v>
      </c>
      <c r="Q28" s="110">
        <v>182182000</v>
      </c>
      <c r="R28" s="111">
        <v>166124000</v>
      </c>
    </row>
    <row r="29" spans="2:18" ht="32.25" customHeight="1">
      <c r="B29" s="824"/>
      <c r="C29" s="255"/>
      <c r="D29" s="255">
        <v>40</v>
      </c>
      <c r="E29" s="232"/>
      <c r="F29" s="232" t="s">
        <v>391</v>
      </c>
      <c r="G29" s="234">
        <f>SUM(G30:G31)</f>
        <v>362840000</v>
      </c>
      <c r="H29" s="234">
        <f>SUM(H30:H31)</f>
        <v>376840000</v>
      </c>
      <c r="I29" s="234">
        <v>0</v>
      </c>
      <c r="J29" s="234">
        <v>0</v>
      </c>
      <c r="K29" s="234">
        <v>0</v>
      </c>
      <c r="L29" s="234">
        <v>0</v>
      </c>
      <c r="M29" s="234">
        <v>0</v>
      </c>
      <c r="N29" s="234">
        <v>0</v>
      </c>
      <c r="O29" s="234">
        <v>0</v>
      </c>
      <c r="P29" s="234">
        <v>0</v>
      </c>
      <c r="Q29" s="234">
        <f>SUM(Q30:Q31)</f>
        <v>362840000</v>
      </c>
      <c r="R29" s="235">
        <f>SUM(R30:R31)</f>
        <v>376840000</v>
      </c>
    </row>
    <row r="30" spans="2:18">
      <c r="B30" s="824"/>
      <c r="C30" s="166"/>
      <c r="D30" s="166"/>
      <c r="E30" s="2">
        <v>401</v>
      </c>
      <c r="F30" s="1" t="s">
        <v>399</v>
      </c>
      <c r="G30" s="4">
        <v>264604000</v>
      </c>
      <c r="H30" s="4">
        <v>275001000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264604000</v>
      </c>
      <c r="R30" s="109">
        <v>275001000</v>
      </c>
    </row>
    <row r="31" spans="2:18">
      <c r="B31" s="824"/>
      <c r="C31" s="166"/>
      <c r="D31" s="166"/>
      <c r="E31" s="2">
        <v>402</v>
      </c>
      <c r="F31" s="1" t="s">
        <v>361</v>
      </c>
      <c r="G31" s="4">
        <v>98236000</v>
      </c>
      <c r="H31" s="4">
        <v>101839000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98236000</v>
      </c>
      <c r="R31" s="109">
        <v>101839000</v>
      </c>
    </row>
    <row r="32" spans="2:18">
      <c r="B32" s="824"/>
      <c r="C32" s="162"/>
      <c r="D32" s="162">
        <v>42</v>
      </c>
      <c r="E32" s="99"/>
      <c r="F32" s="99" t="s">
        <v>394</v>
      </c>
      <c r="G32" s="103">
        <f>SUM(G33:G39)</f>
        <v>124229000</v>
      </c>
      <c r="H32" s="103">
        <f>SUM(H33:H39)</f>
        <v>125879000</v>
      </c>
      <c r="I32" s="103">
        <f>SUM(I33:I39)</f>
        <v>32650000</v>
      </c>
      <c r="J32" s="103">
        <f>SUM(J33:J39)</f>
        <v>29981000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SUM(Q33:Q39)</f>
        <v>156879000</v>
      </c>
      <c r="R32" s="108">
        <f>SUM(R33:R39)</f>
        <v>155860000</v>
      </c>
    </row>
    <row r="33" spans="2:18">
      <c r="B33" s="824"/>
      <c r="C33" s="166"/>
      <c r="D33" s="166"/>
      <c r="E33" s="2">
        <v>420</v>
      </c>
      <c r="F33" s="1" t="s">
        <v>400</v>
      </c>
      <c r="G33" s="4">
        <v>2582000</v>
      </c>
      <c r="H33" s="4">
        <v>2582000</v>
      </c>
      <c r="I33" s="4">
        <v>900000</v>
      </c>
      <c r="J33" s="4">
        <v>900000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3482000</v>
      </c>
      <c r="R33" s="109">
        <v>3482000</v>
      </c>
    </row>
    <row r="34" spans="2:18" ht="30">
      <c r="B34" s="824"/>
      <c r="C34" s="166"/>
      <c r="D34" s="166"/>
      <c r="E34" s="2">
        <v>421</v>
      </c>
      <c r="F34" s="14" t="s">
        <v>401</v>
      </c>
      <c r="G34" s="4">
        <v>55993000</v>
      </c>
      <c r="H34" s="4">
        <v>52640000</v>
      </c>
      <c r="I34" s="4">
        <v>2500000</v>
      </c>
      <c r="J34" s="4">
        <v>2500000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58493000</v>
      </c>
      <c r="R34" s="109">
        <v>55140000</v>
      </c>
    </row>
    <row r="35" spans="2:18">
      <c r="B35" s="824"/>
      <c r="C35" s="166"/>
      <c r="D35" s="166"/>
      <c r="E35" s="2">
        <v>423</v>
      </c>
      <c r="F35" s="1" t="s">
        <v>402</v>
      </c>
      <c r="G35" s="4">
        <v>6689000</v>
      </c>
      <c r="H35" s="4">
        <v>6689000</v>
      </c>
      <c r="I35" s="4">
        <v>7650000</v>
      </c>
      <c r="J35" s="4">
        <v>7150000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14339000</v>
      </c>
      <c r="R35" s="109">
        <v>13839000</v>
      </c>
    </row>
    <row r="36" spans="2:18">
      <c r="B36" s="824"/>
      <c r="C36" s="166"/>
      <c r="D36" s="166"/>
      <c r="E36" s="2">
        <v>424</v>
      </c>
      <c r="F36" s="1" t="s">
        <v>403</v>
      </c>
      <c r="G36" s="4">
        <v>10720000</v>
      </c>
      <c r="H36" s="4">
        <v>10653000</v>
      </c>
      <c r="I36" s="4">
        <v>3600000</v>
      </c>
      <c r="J36" s="4">
        <v>3480000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14320000</v>
      </c>
      <c r="R36" s="109">
        <v>14133000</v>
      </c>
    </row>
    <row r="37" spans="2:18">
      <c r="B37" s="824"/>
      <c r="C37" s="166"/>
      <c r="D37" s="166"/>
      <c r="E37" s="2">
        <v>425</v>
      </c>
      <c r="F37" s="1" t="s">
        <v>404</v>
      </c>
      <c r="G37" s="4">
        <v>30500000</v>
      </c>
      <c r="H37" s="4">
        <v>35570000</v>
      </c>
      <c r="I37" s="4">
        <v>17000000</v>
      </c>
      <c r="J37" s="4">
        <v>14951000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47500000</v>
      </c>
      <c r="R37" s="109">
        <v>50521000</v>
      </c>
    </row>
    <row r="38" spans="2:18">
      <c r="B38" s="824"/>
      <c r="C38" s="166"/>
      <c r="D38" s="166"/>
      <c r="E38" s="2">
        <v>426</v>
      </c>
      <c r="F38" s="1" t="s">
        <v>405</v>
      </c>
      <c r="G38" s="4">
        <v>14745000</v>
      </c>
      <c r="H38" s="4">
        <v>14745000</v>
      </c>
      <c r="I38" s="4">
        <v>1000000</v>
      </c>
      <c r="J38" s="4">
        <v>1000000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15745000</v>
      </c>
      <c r="R38" s="109">
        <v>15745000</v>
      </c>
    </row>
    <row r="39" spans="2:18">
      <c r="B39" s="824"/>
      <c r="C39" s="166"/>
      <c r="D39" s="166"/>
      <c r="E39" s="2">
        <v>427</v>
      </c>
      <c r="F39" s="1" t="s">
        <v>406</v>
      </c>
      <c r="G39" s="4">
        <v>3000000</v>
      </c>
      <c r="H39" s="4">
        <v>3000000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3000000</v>
      </c>
      <c r="R39" s="109">
        <v>3000000</v>
      </c>
    </row>
    <row r="40" spans="2:18">
      <c r="B40" s="824"/>
      <c r="C40" s="162"/>
      <c r="D40" s="162">
        <v>45</v>
      </c>
      <c r="E40" s="99"/>
      <c r="F40" s="99" t="s">
        <v>395</v>
      </c>
      <c r="G40" s="103">
        <f>SUM(G41)</f>
        <v>15700000</v>
      </c>
      <c r="H40" s="103">
        <f>SUM(H41)</f>
        <v>6000000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f>SUM(Q41)</f>
        <v>15700000</v>
      </c>
      <c r="R40" s="108">
        <f>SUM(R41)</f>
        <v>6000000</v>
      </c>
    </row>
    <row r="41" spans="2:18" ht="30">
      <c r="B41" s="824"/>
      <c r="C41" s="166"/>
      <c r="D41" s="166"/>
      <c r="E41" s="2">
        <v>451</v>
      </c>
      <c r="F41" s="14" t="s">
        <v>410</v>
      </c>
      <c r="G41" s="4">
        <v>15700000</v>
      </c>
      <c r="H41" s="4">
        <v>6000000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15700000</v>
      </c>
      <c r="R41" s="109">
        <v>6000000</v>
      </c>
    </row>
    <row r="42" spans="2:18">
      <c r="B42" s="824"/>
      <c r="C42" s="162"/>
      <c r="D42" s="162">
        <v>46</v>
      </c>
      <c r="E42" s="99"/>
      <c r="F42" s="99" t="s">
        <v>396</v>
      </c>
      <c r="G42" s="103">
        <f>SUM(G43:G44)</f>
        <v>36305000</v>
      </c>
      <c r="H42" s="103">
        <f>SUM(H43:H44)</f>
        <v>54563000</v>
      </c>
      <c r="I42" s="103">
        <f>SUM(I43:I44)</f>
        <v>4350000</v>
      </c>
      <c r="J42" s="103">
        <f>SUM(J43:J44)</f>
        <v>7559000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f>SUM(Q43:Q44)</f>
        <v>40655000</v>
      </c>
      <c r="R42" s="108">
        <f>SUM(R43:R44)</f>
        <v>62122000</v>
      </c>
    </row>
    <row r="43" spans="2:18">
      <c r="B43" s="824"/>
      <c r="C43" s="166"/>
      <c r="D43" s="166"/>
      <c r="E43" s="2">
        <v>464</v>
      </c>
      <c r="F43" s="1" t="s">
        <v>423</v>
      </c>
      <c r="G43" s="4">
        <v>36305000</v>
      </c>
      <c r="H43" s="4">
        <v>54455000</v>
      </c>
      <c r="I43" s="4">
        <v>4350000</v>
      </c>
      <c r="J43" s="4">
        <v>5180000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40655000</v>
      </c>
      <c r="R43" s="109">
        <v>59635000</v>
      </c>
    </row>
    <row r="44" spans="2:18">
      <c r="B44" s="824"/>
      <c r="C44" s="166"/>
      <c r="D44" s="166"/>
      <c r="E44" s="2">
        <v>465</v>
      </c>
      <c r="F44" s="1" t="s">
        <v>424</v>
      </c>
      <c r="G44" s="4">
        <v>0</v>
      </c>
      <c r="H44" s="4">
        <v>108000</v>
      </c>
      <c r="I44" s="4">
        <v>0</v>
      </c>
      <c r="J44" s="4">
        <v>2379000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109">
        <v>2487000</v>
      </c>
    </row>
    <row r="45" spans="2:18">
      <c r="B45" s="824"/>
      <c r="C45" s="162"/>
      <c r="D45" s="162">
        <v>48</v>
      </c>
      <c r="E45" s="99"/>
      <c r="F45" s="99" t="s">
        <v>430</v>
      </c>
      <c r="G45" s="103">
        <f>SUM(G46:G49)</f>
        <v>33652000</v>
      </c>
      <c r="H45" s="103">
        <f>SUM(H46:H49)</f>
        <v>13745000</v>
      </c>
      <c r="I45" s="103">
        <f>SUM(I46:I49)</f>
        <v>2700000</v>
      </c>
      <c r="J45" s="103">
        <f>SUM(J46:J49)</f>
        <v>2160000</v>
      </c>
      <c r="K45" s="103">
        <v>0</v>
      </c>
      <c r="L45" s="103">
        <v>0</v>
      </c>
      <c r="M45" s="103">
        <f t="shared" ref="M45:R45" si="0">SUM(M46:M49)</f>
        <v>240948000</v>
      </c>
      <c r="N45" s="103">
        <f t="shared" si="0"/>
        <v>120000000</v>
      </c>
      <c r="O45" s="103">
        <f t="shared" si="0"/>
        <v>24377000</v>
      </c>
      <c r="P45" s="103">
        <f t="shared" si="0"/>
        <v>4377000</v>
      </c>
      <c r="Q45" s="103">
        <f t="shared" si="0"/>
        <v>301677000</v>
      </c>
      <c r="R45" s="108">
        <f t="shared" si="0"/>
        <v>140282000</v>
      </c>
    </row>
    <row r="46" spans="2:18">
      <c r="B46" s="824"/>
      <c r="C46" s="166"/>
      <c r="D46" s="166"/>
      <c r="E46" s="2">
        <v>480</v>
      </c>
      <c r="F46" s="1" t="s">
        <v>431</v>
      </c>
      <c r="G46" s="4">
        <v>600000</v>
      </c>
      <c r="H46" s="4">
        <v>600000</v>
      </c>
      <c r="I46" s="4">
        <v>2200000</v>
      </c>
      <c r="J46" s="4">
        <v>1760000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2800000</v>
      </c>
      <c r="R46" s="109">
        <v>2360000</v>
      </c>
    </row>
    <row r="47" spans="2:18">
      <c r="B47" s="824"/>
      <c r="C47" s="166"/>
      <c r="D47" s="166"/>
      <c r="E47" s="2">
        <v>481</v>
      </c>
      <c r="F47" s="1" t="s">
        <v>432</v>
      </c>
      <c r="G47" s="4">
        <v>2000000</v>
      </c>
      <c r="H47" s="4">
        <v>2000000</v>
      </c>
      <c r="I47" s="4">
        <v>500000</v>
      </c>
      <c r="J47" s="4">
        <v>400000</v>
      </c>
      <c r="K47" s="4">
        <v>0</v>
      </c>
      <c r="L47" s="4">
        <v>0</v>
      </c>
      <c r="M47" s="4">
        <v>120948000</v>
      </c>
      <c r="N47" s="4">
        <v>0</v>
      </c>
      <c r="O47" s="4">
        <v>24377000</v>
      </c>
      <c r="P47" s="4">
        <v>4377000</v>
      </c>
      <c r="Q47" s="4">
        <v>147825000</v>
      </c>
      <c r="R47" s="109">
        <v>6777000</v>
      </c>
    </row>
    <row r="48" spans="2:18">
      <c r="B48" s="824"/>
      <c r="C48" s="166"/>
      <c r="D48" s="166"/>
      <c r="E48" s="2">
        <v>482</v>
      </c>
      <c r="F48" s="1" t="s">
        <v>433</v>
      </c>
      <c r="G48" s="4">
        <v>20652000</v>
      </c>
      <c r="H48" s="4">
        <v>392000</v>
      </c>
      <c r="I48" s="4">
        <v>0</v>
      </c>
      <c r="J48" s="4">
        <v>0</v>
      </c>
      <c r="K48" s="4">
        <v>0</v>
      </c>
      <c r="L48" s="4">
        <v>0</v>
      </c>
      <c r="M48" s="4">
        <v>120000000</v>
      </c>
      <c r="N48" s="4">
        <v>120000000</v>
      </c>
      <c r="O48" s="4">
        <v>0</v>
      </c>
      <c r="P48" s="4">
        <v>0</v>
      </c>
      <c r="Q48" s="4">
        <v>140652000</v>
      </c>
      <c r="R48" s="109">
        <v>120392000</v>
      </c>
    </row>
    <row r="49" spans="2:18">
      <c r="B49" s="824"/>
      <c r="C49" s="166"/>
      <c r="D49" s="166"/>
      <c r="E49" s="2">
        <v>485</v>
      </c>
      <c r="F49" s="1" t="s">
        <v>436</v>
      </c>
      <c r="G49" s="4">
        <v>10400000</v>
      </c>
      <c r="H49" s="4">
        <v>10753000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10400000</v>
      </c>
      <c r="R49" s="109">
        <v>10753000</v>
      </c>
    </row>
    <row r="50" spans="2:18">
      <c r="B50" s="824"/>
      <c r="C50" s="162"/>
      <c r="D50" s="162">
        <v>49</v>
      </c>
      <c r="E50" s="99"/>
      <c r="F50" s="99" t="s">
        <v>440</v>
      </c>
      <c r="G50" s="103">
        <f>SUM(G51)</f>
        <v>23800000</v>
      </c>
      <c r="H50" s="103">
        <f>SUM(H51)</f>
        <v>23800000</v>
      </c>
      <c r="I50" s="103">
        <v>0</v>
      </c>
      <c r="J50" s="103">
        <v>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f>SUM(Q51)</f>
        <v>23800000</v>
      </c>
      <c r="R50" s="108">
        <f>SUM(R51)</f>
        <v>23800000</v>
      </c>
    </row>
    <row r="51" spans="2:18" ht="30.75" thickBot="1">
      <c r="B51" s="824"/>
      <c r="C51" s="167"/>
      <c r="D51" s="167"/>
      <c r="E51" s="106">
        <v>491</v>
      </c>
      <c r="F51" s="231" t="s">
        <v>441</v>
      </c>
      <c r="G51" s="110">
        <v>23800000</v>
      </c>
      <c r="H51" s="110">
        <v>23800000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23800000</v>
      </c>
      <c r="R51" s="111">
        <v>23800000</v>
      </c>
    </row>
    <row r="52" spans="2:18">
      <c r="B52" s="824"/>
      <c r="C52" s="169">
        <v>1</v>
      </c>
      <c r="D52" s="169"/>
      <c r="E52" s="170"/>
      <c r="F52" s="170" t="s">
        <v>820</v>
      </c>
      <c r="G52" s="172">
        <f>SUM(G53+G69+G76+G84)</f>
        <v>113596000</v>
      </c>
      <c r="H52" s="172">
        <f>SUM(H53+H69+H76+H84)</f>
        <v>107809000</v>
      </c>
      <c r="I52" s="172">
        <f>SUM(I53+I69+I76+I84)</f>
        <v>500000</v>
      </c>
      <c r="J52" s="172">
        <f>SUM(J53+J69+J76+J84)</f>
        <v>1660000</v>
      </c>
      <c r="K52" s="172">
        <v>0</v>
      </c>
      <c r="L52" s="172">
        <v>0</v>
      </c>
      <c r="M52" s="172">
        <v>0</v>
      </c>
      <c r="N52" s="172">
        <v>0</v>
      </c>
      <c r="O52" s="172">
        <v>0</v>
      </c>
      <c r="P52" s="172">
        <v>0</v>
      </c>
      <c r="Q52" s="172">
        <f>SUM(Q53+Q69+Q76+Q84)</f>
        <v>114096000</v>
      </c>
      <c r="R52" s="172">
        <f>SUM(R53+R69+R76+R84)</f>
        <v>109469000</v>
      </c>
    </row>
    <row r="53" spans="2:18">
      <c r="B53" s="824"/>
      <c r="C53" s="150"/>
      <c r="D53" s="150">
        <v>10</v>
      </c>
      <c r="E53" s="33"/>
      <c r="F53" s="33" t="s">
        <v>820</v>
      </c>
      <c r="G53" s="34">
        <f>SUM(G54+G57+G64+G67)</f>
        <v>94676000</v>
      </c>
      <c r="H53" s="34">
        <f>SUM(H54+H57+H64+H67)</f>
        <v>88372000</v>
      </c>
      <c r="I53" s="34">
        <f>SUM(I54+I57+I64+I67)</f>
        <v>500000</v>
      </c>
      <c r="J53" s="34">
        <f>SUM(J54+J57+J64+J67)</f>
        <v>1660000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f>SUM(Q54+Q57+Q64+Q67)</f>
        <v>95176000</v>
      </c>
      <c r="R53" s="34">
        <f>SUM(R54+R57+R64+R67)</f>
        <v>90032000</v>
      </c>
    </row>
    <row r="54" spans="2:18">
      <c r="B54" s="824"/>
      <c r="C54" s="162"/>
      <c r="D54" s="162">
        <v>40</v>
      </c>
      <c r="E54" s="99"/>
      <c r="F54" s="99" t="s">
        <v>391</v>
      </c>
      <c r="G54" s="103">
        <f>SUM(G55:G56)</f>
        <v>45106000</v>
      </c>
      <c r="H54" s="103">
        <f>SUM(H55:H56)</f>
        <v>38802000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SUM(Q55:Q56)</f>
        <v>45106000</v>
      </c>
      <c r="R54" s="103">
        <f>SUM(R55:R56)</f>
        <v>38802000</v>
      </c>
    </row>
    <row r="55" spans="2:18">
      <c r="B55" s="824"/>
      <c r="C55" s="287"/>
      <c r="D55" s="287"/>
      <c r="E55" s="218">
        <v>401</v>
      </c>
      <c r="F55" s="318" t="s">
        <v>399</v>
      </c>
      <c r="G55" s="35">
        <v>32612000</v>
      </c>
      <c r="H55" s="35">
        <v>28568000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32612000</v>
      </c>
      <c r="R55" s="35">
        <v>28568000</v>
      </c>
    </row>
    <row r="56" spans="2:18">
      <c r="B56" s="824"/>
      <c r="C56" s="287"/>
      <c r="D56" s="287"/>
      <c r="E56" s="218">
        <v>402</v>
      </c>
      <c r="F56" s="318" t="s">
        <v>361</v>
      </c>
      <c r="G56" s="35">
        <v>12494000</v>
      </c>
      <c r="H56" s="35">
        <v>10234000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12494000</v>
      </c>
      <c r="R56" s="35">
        <v>10234000</v>
      </c>
    </row>
    <row r="57" spans="2:18">
      <c r="B57" s="824"/>
      <c r="C57" s="162"/>
      <c r="D57" s="162">
        <v>42</v>
      </c>
      <c r="E57" s="99"/>
      <c r="F57" s="99" t="s">
        <v>394</v>
      </c>
      <c r="G57" s="103">
        <f>SUM(G58:G63)</f>
        <v>47270000</v>
      </c>
      <c r="H57" s="103">
        <f>SUM(H58:H63)</f>
        <v>46850000</v>
      </c>
      <c r="I57" s="103">
        <f>SUM(I58:I63)</f>
        <v>150000</v>
      </c>
      <c r="J57" s="103">
        <f>SUM(J58:J63)</f>
        <v>150000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SUM(Q58:Q63)</f>
        <v>47420000</v>
      </c>
      <c r="R57" s="103">
        <f>SUM(R58:R63)</f>
        <v>47000000</v>
      </c>
    </row>
    <row r="58" spans="2:18">
      <c r="B58" s="824"/>
      <c r="C58" s="287"/>
      <c r="D58" s="287"/>
      <c r="E58" s="218">
        <v>420</v>
      </c>
      <c r="F58" s="318" t="s">
        <v>400</v>
      </c>
      <c r="G58" s="35">
        <v>1277000</v>
      </c>
      <c r="H58" s="35">
        <v>1277000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1277000</v>
      </c>
      <c r="R58" s="35">
        <v>1277000</v>
      </c>
    </row>
    <row r="59" spans="2:18" ht="30">
      <c r="B59" s="824"/>
      <c r="C59" s="287"/>
      <c r="D59" s="287"/>
      <c r="E59" s="218">
        <v>421</v>
      </c>
      <c r="F59" s="65" t="s">
        <v>401</v>
      </c>
      <c r="G59" s="35">
        <v>30393000</v>
      </c>
      <c r="H59" s="35">
        <v>30040000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30393000</v>
      </c>
      <c r="R59" s="35">
        <v>30040000</v>
      </c>
    </row>
    <row r="60" spans="2:18">
      <c r="B60" s="824"/>
      <c r="C60" s="287"/>
      <c r="D60" s="287"/>
      <c r="E60" s="218">
        <v>423</v>
      </c>
      <c r="F60" s="318" t="s">
        <v>402</v>
      </c>
      <c r="G60" s="35">
        <v>900000</v>
      </c>
      <c r="H60" s="35">
        <v>900000</v>
      </c>
      <c r="I60" s="35">
        <v>150000</v>
      </c>
      <c r="J60" s="35">
        <v>150000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1050000</v>
      </c>
      <c r="R60" s="35">
        <v>1050000</v>
      </c>
    </row>
    <row r="61" spans="2:18">
      <c r="B61" s="824"/>
      <c r="C61" s="287"/>
      <c r="D61" s="287"/>
      <c r="E61" s="218">
        <v>424</v>
      </c>
      <c r="F61" s="318" t="s">
        <v>403</v>
      </c>
      <c r="G61" s="35">
        <v>7800000</v>
      </c>
      <c r="H61" s="35">
        <v>7733000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7800000</v>
      </c>
      <c r="R61" s="35">
        <v>7733000</v>
      </c>
    </row>
    <row r="62" spans="2:18">
      <c r="B62" s="824"/>
      <c r="C62" s="287"/>
      <c r="D62" s="287"/>
      <c r="E62" s="218">
        <v>425</v>
      </c>
      <c r="F62" s="318" t="s">
        <v>404</v>
      </c>
      <c r="G62" s="35">
        <v>5400000</v>
      </c>
      <c r="H62" s="35">
        <v>5400000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5400000</v>
      </c>
      <c r="R62" s="35">
        <v>5400000</v>
      </c>
    </row>
    <row r="63" spans="2:18">
      <c r="B63" s="824"/>
      <c r="C63" s="287"/>
      <c r="D63" s="287"/>
      <c r="E63" s="218">
        <v>426</v>
      </c>
      <c r="F63" s="318" t="s">
        <v>405</v>
      </c>
      <c r="G63" s="35">
        <v>1500000</v>
      </c>
      <c r="H63" s="35">
        <v>1500000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1500000</v>
      </c>
      <c r="R63" s="35">
        <v>1500000</v>
      </c>
    </row>
    <row r="64" spans="2:18">
      <c r="B64" s="824"/>
      <c r="C64" s="162"/>
      <c r="D64" s="162">
        <v>46</v>
      </c>
      <c r="E64" s="99"/>
      <c r="F64" s="99" t="s">
        <v>396</v>
      </c>
      <c r="G64" s="103">
        <f>SUM(G65:G66)</f>
        <v>2000000</v>
      </c>
      <c r="H64" s="103">
        <f>SUM(H65:H66)</f>
        <v>2067000</v>
      </c>
      <c r="I64" s="103">
        <f>SUM(I65:I66)</f>
        <v>350000</v>
      </c>
      <c r="J64" s="103">
        <f>SUM(J65:J66)</f>
        <v>1510000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SUM(Q65:Q66)</f>
        <v>2350000</v>
      </c>
      <c r="R64" s="103">
        <f>SUM(R65:R66)</f>
        <v>3577000</v>
      </c>
    </row>
    <row r="65" spans="2:18">
      <c r="B65" s="824"/>
      <c r="C65" s="287"/>
      <c r="D65" s="287"/>
      <c r="E65" s="218">
        <v>464</v>
      </c>
      <c r="F65" s="318" t="s">
        <v>423</v>
      </c>
      <c r="G65" s="35">
        <v>2000000</v>
      </c>
      <c r="H65" s="35">
        <v>2000000</v>
      </c>
      <c r="I65" s="35">
        <v>350000</v>
      </c>
      <c r="J65" s="35">
        <v>1180000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2350000</v>
      </c>
      <c r="R65" s="35">
        <v>3180000</v>
      </c>
    </row>
    <row r="66" spans="2:18">
      <c r="B66" s="824"/>
      <c r="C66" s="287"/>
      <c r="D66" s="287"/>
      <c r="E66" s="218">
        <v>465</v>
      </c>
      <c r="F66" s="318" t="s">
        <v>424</v>
      </c>
      <c r="G66" s="35">
        <v>0</v>
      </c>
      <c r="H66" s="35">
        <v>67000</v>
      </c>
      <c r="I66" s="35">
        <v>0</v>
      </c>
      <c r="J66" s="35">
        <v>330000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397000</v>
      </c>
    </row>
    <row r="67" spans="2:18">
      <c r="B67" s="824"/>
      <c r="C67" s="162"/>
      <c r="D67" s="162">
        <v>48</v>
      </c>
      <c r="E67" s="99"/>
      <c r="F67" s="99" t="s">
        <v>430</v>
      </c>
      <c r="G67" s="103">
        <f>SUM(G68)</f>
        <v>300000</v>
      </c>
      <c r="H67" s="103">
        <f>SUM(H68)</f>
        <v>653000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f>SUM(Q68)</f>
        <v>300000</v>
      </c>
      <c r="R67" s="103">
        <f>SUM(R68)</f>
        <v>653000</v>
      </c>
    </row>
    <row r="68" spans="2:18">
      <c r="B68" s="824"/>
      <c r="C68" s="287"/>
      <c r="D68" s="287"/>
      <c r="E68" s="218">
        <v>485</v>
      </c>
      <c r="F68" s="318" t="s">
        <v>436</v>
      </c>
      <c r="G68" s="35">
        <v>300000</v>
      </c>
      <c r="H68" s="35">
        <v>653000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300000</v>
      </c>
      <c r="R68" s="35">
        <v>653000</v>
      </c>
    </row>
    <row r="69" spans="2:18" ht="30">
      <c r="B69" s="824"/>
      <c r="C69" s="208"/>
      <c r="D69" s="150">
        <v>11</v>
      </c>
      <c r="E69" s="33"/>
      <c r="F69" s="36" t="s">
        <v>1208</v>
      </c>
      <c r="G69" s="34">
        <f>SUM(G70+G73)</f>
        <v>6318000</v>
      </c>
      <c r="H69" s="34">
        <f>SUM(H70+H73)</f>
        <v>7210000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f>SUM(Q70+Q73)</f>
        <v>6318000</v>
      </c>
      <c r="R69" s="34">
        <f>SUM(R70+R73)</f>
        <v>7210000</v>
      </c>
    </row>
    <row r="70" spans="2:18">
      <c r="B70" s="824"/>
      <c r="C70" s="162"/>
      <c r="D70" s="162">
        <v>40</v>
      </c>
      <c r="E70" s="96"/>
      <c r="F70" s="99" t="s">
        <v>391</v>
      </c>
      <c r="G70" s="103">
        <f>SUM(G71:G72)</f>
        <v>5638000</v>
      </c>
      <c r="H70" s="103">
        <f>SUM(H71:H72)</f>
        <v>6530000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f>SUM(Q71:Q72)</f>
        <v>5638000</v>
      </c>
      <c r="R70" s="103">
        <f>SUM(R71:R72)</f>
        <v>6530000</v>
      </c>
    </row>
    <row r="71" spans="2:18">
      <c r="B71" s="824"/>
      <c r="C71" s="324"/>
      <c r="D71" s="324"/>
      <c r="E71" s="218">
        <v>401</v>
      </c>
      <c r="F71" s="318" t="s">
        <v>399</v>
      </c>
      <c r="G71" s="35">
        <v>4116000</v>
      </c>
      <c r="H71" s="35">
        <v>4768000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4116000</v>
      </c>
      <c r="R71" s="35">
        <v>4768000</v>
      </c>
    </row>
    <row r="72" spans="2:18">
      <c r="B72" s="824"/>
      <c r="C72" s="324"/>
      <c r="D72" s="324"/>
      <c r="E72" s="218">
        <v>402</v>
      </c>
      <c r="F72" s="318" t="s">
        <v>361</v>
      </c>
      <c r="G72" s="35">
        <v>1522000</v>
      </c>
      <c r="H72" s="35">
        <v>1762000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1522000</v>
      </c>
      <c r="R72" s="35">
        <v>1762000</v>
      </c>
    </row>
    <row r="73" spans="2:18">
      <c r="B73" s="824"/>
      <c r="C73" s="162"/>
      <c r="D73" s="162">
        <v>42</v>
      </c>
      <c r="E73" s="96"/>
      <c r="F73" s="99" t="s">
        <v>394</v>
      </c>
      <c r="G73" s="103">
        <f>SUM(G74:G75)</f>
        <v>680000</v>
      </c>
      <c r="H73" s="103">
        <f>SUM(H74:H75)</f>
        <v>680000</v>
      </c>
      <c r="I73" s="103">
        <v>0</v>
      </c>
      <c r="J73" s="103">
        <v>0</v>
      </c>
      <c r="K73" s="103">
        <v>0</v>
      </c>
      <c r="L73" s="103">
        <v>0</v>
      </c>
      <c r="M73" s="103">
        <v>0</v>
      </c>
      <c r="N73" s="103">
        <v>0</v>
      </c>
      <c r="O73" s="103">
        <v>0</v>
      </c>
      <c r="P73" s="103">
        <v>0</v>
      </c>
      <c r="Q73" s="103">
        <f>SUM(Q74:Q75)</f>
        <v>680000</v>
      </c>
      <c r="R73" s="103">
        <f>SUM(R74:R75)</f>
        <v>680000</v>
      </c>
    </row>
    <row r="74" spans="2:18">
      <c r="B74" s="824"/>
      <c r="C74" s="324"/>
      <c r="D74" s="324"/>
      <c r="E74" s="218">
        <v>420</v>
      </c>
      <c r="F74" s="318" t="s">
        <v>400</v>
      </c>
      <c r="G74" s="35">
        <v>80000</v>
      </c>
      <c r="H74" s="35">
        <v>80000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80000</v>
      </c>
      <c r="R74" s="35">
        <v>80000</v>
      </c>
    </row>
    <row r="75" spans="2:18">
      <c r="B75" s="824"/>
      <c r="C75" s="324"/>
      <c r="D75" s="324"/>
      <c r="E75" s="218">
        <v>424</v>
      </c>
      <c r="F75" s="318" t="s">
        <v>403</v>
      </c>
      <c r="G75" s="35">
        <v>600000</v>
      </c>
      <c r="H75" s="35">
        <v>600000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600000</v>
      </c>
      <c r="R75" s="35">
        <v>600000</v>
      </c>
    </row>
    <row r="76" spans="2:18" ht="30">
      <c r="B76" s="824"/>
      <c r="C76" s="208"/>
      <c r="D76" s="150">
        <v>12</v>
      </c>
      <c r="E76" s="33"/>
      <c r="F76" s="36" t="s">
        <v>1209</v>
      </c>
      <c r="G76" s="34">
        <f>SUM(G77+G80)</f>
        <v>11142000</v>
      </c>
      <c r="H76" s="34">
        <f>SUM(H77+H80)</f>
        <v>10767000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f>SUM(Q77+Q80)</f>
        <v>11142000</v>
      </c>
      <c r="R76" s="34">
        <f>SUM(R77+R80)</f>
        <v>10767000</v>
      </c>
    </row>
    <row r="77" spans="2:18">
      <c r="B77" s="824"/>
      <c r="C77" s="162"/>
      <c r="D77" s="162">
        <v>40</v>
      </c>
      <c r="E77" s="96"/>
      <c r="F77" s="99" t="s">
        <v>391</v>
      </c>
      <c r="G77" s="103">
        <f>SUM(G78:G79)</f>
        <v>7142000</v>
      </c>
      <c r="H77" s="103">
        <f>SUM(H78:H79)</f>
        <v>6767000</v>
      </c>
      <c r="I77" s="103">
        <v>0</v>
      </c>
      <c r="J77" s="103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v>0</v>
      </c>
      <c r="P77" s="103">
        <v>0</v>
      </c>
      <c r="Q77" s="103">
        <f>SUM(Q78:Q79)</f>
        <v>7142000</v>
      </c>
      <c r="R77" s="103">
        <f>SUM(R78:R79)</f>
        <v>6767000</v>
      </c>
    </row>
    <row r="78" spans="2:18">
      <c r="B78" s="824"/>
      <c r="C78" s="324"/>
      <c r="D78" s="324"/>
      <c r="E78" s="218">
        <v>401</v>
      </c>
      <c r="F78" s="318" t="s">
        <v>399</v>
      </c>
      <c r="G78" s="35">
        <v>5202000</v>
      </c>
      <c r="H78" s="35">
        <v>4926000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5202000</v>
      </c>
      <c r="R78" s="35">
        <v>4926000</v>
      </c>
    </row>
    <row r="79" spans="2:18">
      <c r="B79" s="824"/>
      <c r="C79" s="324"/>
      <c r="D79" s="324"/>
      <c r="E79" s="218">
        <v>402</v>
      </c>
      <c r="F79" s="318" t="s">
        <v>361</v>
      </c>
      <c r="G79" s="35">
        <v>1940000</v>
      </c>
      <c r="H79" s="35">
        <v>1841000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1940000</v>
      </c>
      <c r="R79" s="35">
        <v>1841000</v>
      </c>
    </row>
    <row r="80" spans="2:18">
      <c r="B80" s="824"/>
      <c r="C80" s="162"/>
      <c r="D80" s="162">
        <v>42</v>
      </c>
      <c r="E80" s="96"/>
      <c r="F80" s="99" t="s">
        <v>394</v>
      </c>
      <c r="G80" s="103">
        <f>SUM(G81:G83)</f>
        <v>4000000</v>
      </c>
      <c r="H80" s="103">
        <f>SUM(H81:H83)</f>
        <v>4000000</v>
      </c>
      <c r="I80" s="103">
        <v>0</v>
      </c>
      <c r="J80" s="103">
        <v>0</v>
      </c>
      <c r="K80" s="103">
        <v>0</v>
      </c>
      <c r="L80" s="103">
        <v>0</v>
      </c>
      <c r="M80" s="103">
        <v>0</v>
      </c>
      <c r="N80" s="103">
        <v>0</v>
      </c>
      <c r="O80" s="103">
        <v>0</v>
      </c>
      <c r="P80" s="103">
        <v>0</v>
      </c>
      <c r="Q80" s="103">
        <f>SUM(Q81:Q83)</f>
        <v>4000000</v>
      </c>
      <c r="R80" s="103">
        <f>SUM(R81:R83)</f>
        <v>4000000</v>
      </c>
    </row>
    <row r="81" spans="2:18">
      <c r="B81" s="824"/>
      <c r="C81" s="324"/>
      <c r="D81" s="324"/>
      <c r="E81" s="218">
        <v>420</v>
      </c>
      <c r="F81" s="318" t="s">
        <v>400</v>
      </c>
      <c r="G81" s="35">
        <v>100000</v>
      </c>
      <c r="H81" s="35">
        <v>100000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100000</v>
      </c>
      <c r="R81" s="35">
        <v>100000</v>
      </c>
    </row>
    <row r="82" spans="2:18">
      <c r="B82" s="824"/>
      <c r="C82" s="324"/>
      <c r="D82" s="324"/>
      <c r="E82" s="218">
        <v>425</v>
      </c>
      <c r="F82" s="318" t="s">
        <v>404</v>
      </c>
      <c r="G82" s="35">
        <v>100000</v>
      </c>
      <c r="H82" s="35">
        <v>100000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100000</v>
      </c>
      <c r="R82" s="35">
        <v>100000</v>
      </c>
    </row>
    <row r="83" spans="2:18">
      <c r="B83" s="824"/>
      <c r="C83" s="324"/>
      <c r="D83" s="324"/>
      <c r="E83" s="218">
        <v>426</v>
      </c>
      <c r="F83" s="318" t="s">
        <v>405</v>
      </c>
      <c r="G83" s="35">
        <v>3800000</v>
      </c>
      <c r="H83" s="35">
        <v>3800000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3800000</v>
      </c>
      <c r="R83" s="35">
        <v>3800000</v>
      </c>
    </row>
    <row r="84" spans="2:18" ht="45">
      <c r="B84" s="824"/>
      <c r="C84" s="150"/>
      <c r="D84" s="150">
        <v>14</v>
      </c>
      <c r="E84" s="67"/>
      <c r="F84" s="36" t="s">
        <v>1210</v>
      </c>
      <c r="G84" s="34">
        <f>SUM(G85+G88)</f>
        <v>1460000</v>
      </c>
      <c r="H84" s="34">
        <f>SUM(H85+H88)</f>
        <v>1460000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f t="shared" ref="Q84:R84" si="1">SUM(Q85+Q88)</f>
        <v>1460000</v>
      </c>
      <c r="R84" s="34">
        <f t="shared" si="1"/>
        <v>1460000</v>
      </c>
    </row>
    <row r="85" spans="2:18">
      <c r="B85" s="824"/>
      <c r="C85" s="162"/>
      <c r="D85" s="162">
        <v>42</v>
      </c>
      <c r="E85" s="96"/>
      <c r="F85" s="99" t="s">
        <v>394</v>
      </c>
      <c r="G85" s="103">
        <f>SUM(G86:G87)</f>
        <v>660000</v>
      </c>
      <c r="H85" s="103">
        <f>SUM(H86:H87)</f>
        <v>660000</v>
      </c>
      <c r="I85" s="103">
        <v>0</v>
      </c>
      <c r="J85" s="103">
        <v>0</v>
      </c>
      <c r="K85" s="103">
        <v>0</v>
      </c>
      <c r="L85" s="103">
        <v>0</v>
      </c>
      <c r="M85" s="103">
        <v>0</v>
      </c>
      <c r="N85" s="103">
        <v>0</v>
      </c>
      <c r="O85" s="103">
        <v>0</v>
      </c>
      <c r="P85" s="103">
        <v>0</v>
      </c>
      <c r="Q85" s="103">
        <f t="shared" ref="Q85:R85" si="2">SUM(Q86:Q87)</f>
        <v>660000</v>
      </c>
      <c r="R85" s="103">
        <f t="shared" si="2"/>
        <v>660000</v>
      </c>
    </row>
    <row r="86" spans="2:18">
      <c r="B86" s="824"/>
      <c r="C86" s="324"/>
      <c r="D86" s="324"/>
      <c r="E86" s="218">
        <v>420</v>
      </c>
      <c r="F86" s="318" t="s">
        <v>400</v>
      </c>
      <c r="G86" s="35">
        <v>60000</v>
      </c>
      <c r="H86" s="35">
        <v>60000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60000</v>
      </c>
      <c r="R86" s="35">
        <v>60000</v>
      </c>
    </row>
    <row r="87" spans="2:18">
      <c r="B87" s="824"/>
      <c r="C87" s="324"/>
      <c r="D87" s="324"/>
      <c r="E87" s="218">
        <v>424</v>
      </c>
      <c r="F87" s="318" t="s">
        <v>403</v>
      </c>
      <c r="G87" s="35">
        <v>600000</v>
      </c>
      <c r="H87" s="35">
        <v>600000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600000</v>
      </c>
      <c r="R87" s="35">
        <v>600000</v>
      </c>
    </row>
    <row r="88" spans="2:18">
      <c r="B88" s="824"/>
      <c r="C88" s="162"/>
      <c r="D88" s="162">
        <v>46</v>
      </c>
      <c r="E88" s="96"/>
      <c r="F88" s="99" t="s">
        <v>396</v>
      </c>
      <c r="G88" s="103">
        <f>SUM(G89)</f>
        <v>800000</v>
      </c>
      <c r="H88" s="103">
        <f>SUM(H89)</f>
        <v>800000</v>
      </c>
      <c r="I88" s="103">
        <v>0</v>
      </c>
      <c r="J88" s="103">
        <v>0</v>
      </c>
      <c r="K88" s="103">
        <v>0</v>
      </c>
      <c r="L88" s="103">
        <v>0</v>
      </c>
      <c r="M88" s="103">
        <v>0</v>
      </c>
      <c r="N88" s="103">
        <v>0</v>
      </c>
      <c r="O88" s="103">
        <v>0</v>
      </c>
      <c r="P88" s="103">
        <v>0</v>
      </c>
      <c r="Q88" s="103">
        <f t="shared" ref="Q88:R88" si="3">SUM(Q89)</f>
        <v>800000</v>
      </c>
      <c r="R88" s="103">
        <f t="shared" si="3"/>
        <v>800000</v>
      </c>
    </row>
    <row r="89" spans="2:18">
      <c r="B89" s="824"/>
      <c r="C89" s="324"/>
      <c r="D89" s="324"/>
      <c r="E89" s="218">
        <v>464</v>
      </c>
      <c r="F89" s="318" t="s">
        <v>423</v>
      </c>
      <c r="G89" s="35">
        <v>800000</v>
      </c>
      <c r="H89" s="35">
        <v>800000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800000</v>
      </c>
      <c r="R89" s="35">
        <v>800000</v>
      </c>
    </row>
    <row r="90" spans="2:18">
      <c r="B90" s="824"/>
      <c r="C90" s="587">
        <v>2</v>
      </c>
      <c r="D90" s="587"/>
      <c r="E90" s="592"/>
      <c r="F90" s="592" t="s">
        <v>1211</v>
      </c>
      <c r="G90" s="102">
        <f>SUM(G91+G102)</f>
        <v>169768000</v>
      </c>
      <c r="H90" s="102">
        <f>SUM(H91+H102)</f>
        <v>169501000</v>
      </c>
      <c r="I90" s="102">
        <f>SUM(I91+I102)</f>
        <v>18000000</v>
      </c>
      <c r="J90" s="102">
        <f>SUM(J91+J102)</f>
        <v>18000000</v>
      </c>
      <c r="K90" s="102">
        <v>0</v>
      </c>
      <c r="L90" s="102">
        <v>0</v>
      </c>
      <c r="M90" s="102">
        <v>0</v>
      </c>
      <c r="N90" s="102">
        <v>0</v>
      </c>
      <c r="O90" s="102">
        <v>0</v>
      </c>
      <c r="P90" s="102">
        <v>0</v>
      </c>
      <c r="Q90" s="102">
        <f>SUM(Q91+Q102)</f>
        <v>187768000</v>
      </c>
      <c r="R90" s="102">
        <f>SUM(R91+R102)</f>
        <v>187501000</v>
      </c>
    </row>
    <row r="91" spans="2:18">
      <c r="B91" s="824"/>
      <c r="C91" s="150"/>
      <c r="D91" s="150">
        <v>20</v>
      </c>
      <c r="E91" s="33"/>
      <c r="F91" s="33" t="s">
        <v>1211</v>
      </c>
      <c r="G91" s="34">
        <f>SUM(G92+G95+G98+G100)</f>
        <v>16958000</v>
      </c>
      <c r="H91" s="34">
        <f>SUM(H92+H95+H98+H100)</f>
        <v>17116000</v>
      </c>
      <c r="I91" s="34">
        <f>SUM(I92+I95+I98+I100)</f>
        <v>3000000</v>
      </c>
      <c r="J91" s="34">
        <f>SUM(J92+J95+J98+J100)</f>
        <v>3000000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f>SUM(Q92+Q95+Q98+Q100)</f>
        <v>19958000</v>
      </c>
      <c r="R91" s="34">
        <f>SUM(R92+R95+R98+R100)</f>
        <v>20116000</v>
      </c>
    </row>
    <row r="92" spans="2:18">
      <c r="B92" s="824"/>
      <c r="C92" s="162"/>
      <c r="D92" s="162">
        <v>40</v>
      </c>
      <c r="E92" s="99"/>
      <c r="F92" s="99" t="s">
        <v>391</v>
      </c>
      <c r="G92" s="103">
        <f>SUM(G93:G94)</f>
        <v>5813000</v>
      </c>
      <c r="H92" s="103">
        <f>SUM(H93:H94)</f>
        <v>5970000</v>
      </c>
      <c r="I92" s="103">
        <v>0</v>
      </c>
      <c r="J92" s="103">
        <v>0</v>
      </c>
      <c r="K92" s="103">
        <v>0</v>
      </c>
      <c r="L92" s="103">
        <v>0</v>
      </c>
      <c r="M92" s="103">
        <v>0</v>
      </c>
      <c r="N92" s="103">
        <v>0</v>
      </c>
      <c r="O92" s="103">
        <v>0</v>
      </c>
      <c r="P92" s="103">
        <v>0</v>
      </c>
      <c r="Q92" s="103">
        <f>SUM(Q93:Q94)</f>
        <v>5813000</v>
      </c>
      <c r="R92" s="103">
        <f>SUM(R93:R94)</f>
        <v>5970000</v>
      </c>
    </row>
    <row r="93" spans="2:18">
      <c r="B93" s="824"/>
      <c r="C93" s="166"/>
      <c r="D93" s="166"/>
      <c r="E93" s="2">
        <v>401</v>
      </c>
      <c r="F93" s="1" t="s">
        <v>399</v>
      </c>
      <c r="G93" s="4">
        <v>4217000</v>
      </c>
      <c r="H93" s="4">
        <v>4354000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4217000</v>
      </c>
      <c r="R93" s="4">
        <v>4354000</v>
      </c>
    </row>
    <row r="94" spans="2:18">
      <c r="B94" s="824"/>
      <c r="C94" s="166"/>
      <c r="D94" s="166"/>
      <c r="E94" s="2">
        <v>402</v>
      </c>
      <c r="F94" s="1" t="s">
        <v>361</v>
      </c>
      <c r="G94" s="4">
        <v>1596000</v>
      </c>
      <c r="H94" s="4">
        <v>1616000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1596000</v>
      </c>
      <c r="R94" s="4">
        <v>1616000</v>
      </c>
    </row>
    <row r="95" spans="2:18">
      <c r="B95" s="824"/>
      <c r="C95" s="162"/>
      <c r="D95" s="162">
        <v>42</v>
      </c>
      <c r="E95" s="99"/>
      <c r="F95" s="99" t="s">
        <v>394</v>
      </c>
      <c r="G95" s="103">
        <f>SUM(G96:G97)</f>
        <v>1045000</v>
      </c>
      <c r="H95" s="103">
        <f>SUM(H96:H97)</f>
        <v>1005000</v>
      </c>
      <c r="I95" s="103">
        <f>SUM(I96:I97)</f>
        <v>3000000</v>
      </c>
      <c r="J95" s="103">
        <f>SUM(J96:J97)</f>
        <v>951000</v>
      </c>
      <c r="K95" s="103">
        <v>0</v>
      </c>
      <c r="L95" s="103">
        <v>0</v>
      </c>
      <c r="M95" s="103">
        <v>0</v>
      </c>
      <c r="N95" s="103">
        <v>0</v>
      </c>
      <c r="O95" s="103">
        <v>0</v>
      </c>
      <c r="P95" s="103">
        <v>0</v>
      </c>
      <c r="Q95" s="103">
        <f>SUM(Q96:Q97)</f>
        <v>4045000</v>
      </c>
      <c r="R95" s="103">
        <f>SUM(R96:R97)</f>
        <v>1956000</v>
      </c>
    </row>
    <row r="96" spans="2:18">
      <c r="B96" s="824"/>
      <c r="C96" s="166"/>
      <c r="D96" s="166"/>
      <c r="E96" s="2">
        <v>420</v>
      </c>
      <c r="F96" s="1" t="s">
        <v>400</v>
      </c>
      <c r="G96" s="4">
        <v>45000</v>
      </c>
      <c r="H96" s="4">
        <v>45000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45000</v>
      </c>
      <c r="R96" s="4">
        <v>45000</v>
      </c>
    </row>
    <row r="97" spans="2:18">
      <c r="B97" s="824"/>
      <c r="C97" s="166"/>
      <c r="D97" s="166"/>
      <c r="E97" s="2">
        <v>425</v>
      </c>
      <c r="F97" s="1" t="s">
        <v>404</v>
      </c>
      <c r="G97" s="4">
        <v>1000000</v>
      </c>
      <c r="H97" s="4">
        <v>960000</v>
      </c>
      <c r="I97" s="4">
        <v>3000000</v>
      </c>
      <c r="J97" s="4">
        <v>951000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4000000</v>
      </c>
      <c r="R97" s="4">
        <v>1911000</v>
      </c>
    </row>
    <row r="98" spans="2:18">
      <c r="B98" s="824"/>
      <c r="C98" s="162"/>
      <c r="D98" s="162">
        <v>46</v>
      </c>
      <c r="E98" s="99"/>
      <c r="F98" s="99" t="s">
        <v>396</v>
      </c>
      <c r="G98" s="103">
        <v>0</v>
      </c>
      <c r="H98" s="103">
        <f>SUM(H99)</f>
        <v>41000</v>
      </c>
      <c r="I98" s="103">
        <v>0</v>
      </c>
      <c r="J98" s="103">
        <f>SUM(J99)</f>
        <v>2049000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0</v>
      </c>
      <c r="Q98" s="103">
        <v>0</v>
      </c>
      <c r="R98" s="103">
        <f>SUM(R99)</f>
        <v>2090000</v>
      </c>
    </row>
    <row r="99" spans="2:18">
      <c r="B99" s="824"/>
      <c r="C99" s="166"/>
      <c r="D99" s="166"/>
      <c r="E99" s="2">
        <v>465</v>
      </c>
      <c r="F99" s="1" t="s">
        <v>424</v>
      </c>
      <c r="G99" s="4">
        <v>0</v>
      </c>
      <c r="H99" s="4">
        <v>41000</v>
      </c>
      <c r="I99" s="4">
        <v>0</v>
      </c>
      <c r="J99" s="4">
        <v>2049000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2090000</v>
      </c>
    </row>
    <row r="100" spans="2:18">
      <c r="B100" s="824"/>
      <c r="C100" s="162"/>
      <c r="D100" s="162">
        <v>48</v>
      </c>
      <c r="E100" s="99"/>
      <c r="F100" s="99" t="s">
        <v>430</v>
      </c>
      <c r="G100" s="103">
        <f>SUM(G101)</f>
        <v>10100000</v>
      </c>
      <c r="H100" s="103">
        <f>SUM(H101)</f>
        <v>10100000</v>
      </c>
      <c r="I100" s="103">
        <v>0</v>
      </c>
      <c r="J100" s="103">
        <v>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  <c r="P100" s="103">
        <v>0</v>
      </c>
      <c r="Q100" s="103">
        <f>SUM(Q101)</f>
        <v>10100000</v>
      </c>
      <c r="R100" s="103">
        <f>SUM(R101)</f>
        <v>10100000</v>
      </c>
    </row>
    <row r="101" spans="2:18">
      <c r="B101" s="824"/>
      <c r="C101" s="166"/>
      <c r="D101" s="166"/>
      <c r="E101" s="2">
        <v>485</v>
      </c>
      <c r="F101" s="1" t="s">
        <v>436</v>
      </c>
      <c r="G101" s="4">
        <v>10100000</v>
      </c>
      <c r="H101" s="4">
        <v>10100000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10100000</v>
      </c>
      <c r="R101" s="4">
        <v>10100000</v>
      </c>
    </row>
    <row r="102" spans="2:18">
      <c r="B102" s="824"/>
      <c r="C102" s="150"/>
      <c r="D102" s="150">
        <v>21</v>
      </c>
      <c r="E102" s="33"/>
      <c r="F102" s="33" t="s">
        <v>1212</v>
      </c>
      <c r="G102" s="34">
        <f>SUM(G103+G106)</f>
        <v>152810000</v>
      </c>
      <c r="H102" s="34">
        <f>SUM(H103+H106)</f>
        <v>152385000</v>
      </c>
      <c r="I102" s="34">
        <f>SUM(I103+I106)</f>
        <v>15000000</v>
      </c>
      <c r="J102" s="34">
        <f>SUM(J103+J106)</f>
        <v>15000000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f>SUM(Q103+Q106)</f>
        <v>167810000</v>
      </c>
      <c r="R102" s="34">
        <f>SUM(R103+R106)</f>
        <v>167385000</v>
      </c>
    </row>
    <row r="103" spans="2:18">
      <c r="B103" s="824"/>
      <c r="C103" s="162"/>
      <c r="D103" s="162">
        <v>40</v>
      </c>
      <c r="E103" s="99"/>
      <c r="F103" s="99" t="s">
        <v>391</v>
      </c>
      <c r="G103" s="103">
        <f>SUM(G104:G105)</f>
        <v>135900000</v>
      </c>
      <c r="H103" s="103">
        <f>SUM(H104:H105)</f>
        <v>137475000</v>
      </c>
      <c r="I103" s="103">
        <v>0</v>
      </c>
      <c r="J103" s="103">
        <v>0</v>
      </c>
      <c r="K103" s="103">
        <v>0</v>
      </c>
      <c r="L103" s="103">
        <v>0</v>
      </c>
      <c r="M103" s="103">
        <v>0</v>
      </c>
      <c r="N103" s="103">
        <v>0</v>
      </c>
      <c r="O103" s="103">
        <v>0</v>
      </c>
      <c r="P103" s="103">
        <v>0</v>
      </c>
      <c r="Q103" s="103">
        <f>SUM(Q104:Q105)</f>
        <v>135900000</v>
      </c>
      <c r="R103" s="103">
        <f>SUM(R104:R105)</f>
        <v>137475000</v>
      </c>
    </row>
    <row r="104" spans="2:18">
      <c r="B104" s="824"/>
      <c r="C104" s="166"/>
      <c r="D104" s="166"/>
      <c r="E104" s="2">
        <v>401</v>
      </c>
      <c r="F104" s="1" t="s">
        <v>399</v>
      </c>
      <c r="G104" s="4">
        <v>99000000</v>
      </c>
      <c r="H104" s="4">
        <v>100300000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99000000</v>
      </c>
      <c r="R104" s="4">
        <v>100300000</v>
      </c>
    </row>
    <row r="105" spans="2:18">
      <c r="B105" s="824"/>
      <c r="C105" s="166"/>
      <c r="D105" s="166"/>
      <c r="E105" s="2">
        <v>402</v>
      </c>
      <c r="F105" s="1" t="s">
        <v>361</v>
      </c>
      <c r="G105" s="4">
        <v>36900000</v>
      </c>
      <c r="H105" s="4">
        <v>37175000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36900000</v>
      </c>
      <c r="R105" s="4">
        <v>37175000</v>
      </c>
    </row>
    <row r="106" spans="2:18">
      <c r="B106" s="824"/>
      <c r="C106" s="162"/>
      <c r="D106" s="162">
        <v>42</v>
      </c>
      <c r="E106" s="99"/>
      <c r="F106" s="99" t="s">
        <v>394</v>
      </c>
      <c r="G106" s="103">
        <f>SUM(G107:G112)</f>
        <v>16910000</v>
      </c>
      <c r="H106" s="103">
        <f>SUM(H107:H112)</f>
        <v>14910000</v>
      </c>
      <c r="I106" s="103">
        <f>SUM(I107:I112)</f>
        <v>15000000</v>
      </c>
      <c r="J106" s="103">
        <f>SUM(J107:J112)</f>
        <v>15000000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  <c r="P106" s="103">
        <v>0</v>
      </c>
      <c r="Q106" s="103">
        <f>SUM(Q107:Q112)</f>
        <v>31910000</v>
      </c>
      <c r="R106" s="103">
        <f>SUM(R107:R112)</f>
        <v>29910000</v>
      </c>
    </row>
    <row r="107" spans="2:18">
      <c r="B107" s="824"/>
      <c r="C107" s="166"/>
      <c r="D107" s="166"/>
      <c r="E107" s="2">
        <v>420</v>
      </c>
      <c r="F107" s="1" t="s">
        <v>400</v>
      </c>
      <c r="G107" s="4">
        <v>110000</v>
      </c>
      <c r="H107" s="4">
        <v>110000</v>
      </c>
      <c r="I107" s="4">
        <v>500000</v>
      </c>
      <c r="J107" s="4">
        <v>500000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610000</v>
      </c>
      <c r="R107" s="4">
        <v>610000</v>
      </c>
    </row>
    <row r="108" spans="2:18" ht="30">
      <c r="B108" s="824"/>
      <c r="C108" s="166"/>
      <c r="D108" s="166"/>
      <c r="E108" s="2">
        <v>421</v>
      </c>
      <c r="F108" s="14" t="s">
        <v>401</v>
      </c>
      <c r="G108" s="4">
        <v>14000000</v>
      </c>
      <c r="H108" s="4">
        <v>12000000</v>
      </c>
      <c r="I108" s="4">
        <v>2500000</v>
      </c>
      <c r="J108" s="4">
        <v>2500000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16500000</v>
      </c>
      <c r="R108" s="4">
        <v>14500000</v>
      </c>
    </row>
    <row r="109" spans="2:18">
      <c r="B109" s="824"/>
      <c r="C109" s="166"/>
      <c r="D109" s="166"/>
      <c r="E109" s="2">
        <v>423</v>
      </c>
      <c r="F109" s="1" t="s">
        <v>402</v>
      </c>
      <c r="G109" s="4">
        <v>800000</v>
      </c>
      <c r="H109" s="4">
        <v>800000</v>
      </c>
      <c r="I109" s="4">
        <v>5000000</v>
      </c>
      <c r="J109" s="4">
        <v>5000000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5800000</v>
      </c>
      <c r="R109" s="4">
        <v>5800000</v>
      </c>
    </row>
    <row r="110" spans="2:18">
      <c r="B110" s="824"/>
      <c r="C110" s="166"/>
      <c r="D110" s="166"/>
      <c r="E110" s="2">
        <v>424</v>
      </c>
      <c r="F110" s="1" t="s">
        <v>403</v>
      </c>
      <c r="G110" s="4">
        <v>0</v>
      </c>
      <c r="H110" s="4">
        <v>0</v>
      </c>
      <c r="I110" s="4">
        <v>3000000</v>
      </c>
      <c r="J110" s="4">
        <v>3000000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3000000</v>
      </c>
      <c r="R110" s="4">
        <v>3000000</v>
      </c>
    </row>
    <row r="111" spans="2:18">
      <c r="B111" s="824"/>
      <c r="C111" s="166"/>
      <c r="D111" s="166"/>
      <c r="E111" s="2">
        <v>425</v>
      </c>
      <c r="F111" s="1" t="s">
        <v>404</v>
      </c>
      <c r="G111" s="4">
        <v>2000000</v>
      </c>
      <c r="H111" s="4">
        <v>2000000</v>
      </c>
      <c r="I111" s="4">
        <v>3000000</v>
      </c>
      <c r="J111" s="4">
        <v>3000000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5000000</v>
      </c>
      <c r="R111" s="4">
        <v>5000000</v>
      </c>
    </row>
    <row r="112" spans="2:18">
      <c r="B112" s="824"/>
      <c r="C112" s="166"/>
      <c r="D112" s="166"/>
      <c r="E112" s="2">
        <v>426</v>
      </c>
      <c r="F112" s="1" t="s">
        <v>405</v>
      </c>
      <c r="G112" s="4">
        <v>0</v>
      </c>
      <c r="H112" s="4">
        <v>0</v>
      </c>
      <c r="I112" s="4">
        <v>1000000</v>
      </c>
      <c r="J112" s="4">
        <v>1000000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1000000</v>
      </c>
      <c r="R112" s="4">
        <v>1000000</v>
      </c>
    </row>
    <row r="113" spans="2:18">
      <c r="B113" s="824"/>
      <c r="C113" s="587">
        <v>3</v>
      </c>
      <c r="D113" s="587"/>
      <c r="E113" s="592"/>
      <c r="F113" s="592" t="s">
        <v>1213</v>
      </c>
      <c r="G113" s="102">
        <f>SUM(G114+G122+G133+G141)</f>
        <v>166210000</v>
      </c>
      <c r="H113" s="102">
        <f>SUM(H114+H122+H133+H141)</f>
        <v>174708000</v>
      </c>
      <c r="I113" s="102">
        <f>SUM(I114+I122+I133+I141)</f>
        <v>7000000</v>
      </c>
      <c r="J113" s="102">
        <f>SUM(J114+J122+J133+J141)</f>
        <v>7000000</v>
      </c>
      <c r="K113" s="102">
        <v>0</v>
      </c>
      <c r="L113" s="102">
        <v>0</v>
      </c>
      <c r="M113" s="102">
        <v>0</v>
      </c>
      <c r="N113" s="102">
        <v>0</v>
      </c>
      <c r="O113" s="102">
        <v>0</v>
      </c>
      <c r="P113" s="102">
        <v>0</v>
      </c>
      <c r="Q113" s="102">
        <f>SUM(Q114+Q122+Q133+Q141)</f>
        <v>173210000</v>
      </c>
      <c r="R113" s="102">
        <f>SUM(R114+R122+R133+R141)</f>
        <v>181708000</v>
      </c>
    </row>
    <row r="114" spans="2:18">
      <c r="B114" s="824"/>
      <c r="C114" s="252"/>
      <c r="D114" s="33">
        <v>30</v>
      </c>
      <c r="E114" s="33"/>
      <c r="F114" s="33" t="s">
        <v>1214</v>
      </c>
      <c r="G114" s="34">
        <f>SUM(G115+G118)</f>
        <v>26225000</v>
      </c>
      <c r="H114" s="34">
        <f>SUM(H115+H118)</f>
        <v>19013000</v>
      </c>
      <c r="I114" s="34">
        <f>SUM(I115+I118)</f>
        <v>7000000</v>
      </c>
      <c r="J114" s="34">
        <f>SUM(J115+J118)</f>
        <v>7000000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f>SUM(Q115+Q118)</f>
        <v>33225000</v>
      </c>
      <c r="R114" s="34">
        <f>SUM(R115+R118)</f>
        <v>26013000</v>
      </c>
    </row>
    <row r="115" spans="2:18">
      <c r="B115" s="824"/>
      <c r="C115" s="162"/>
      <c r="D115" s="162">
        <v>40</v>
      </c>
      <c r="E115" s="99"/>
      <c r="F115" s="99" t="s">
        <v>391</v>
      </c>
      <c r="G115" s="103">
        <f>SUM(G116:G117)</f>
        <v>11825000</v>
      </c>
      <c r="H115" s="103">
        <f>SUM(H116:H117)</f>
        <v>12613000</v>
      </c>
      <c r="I115" s="103">
        <v>0</v>
      </c>
      <c r="J115" s="103">
        <v>0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  <c r="P115" s="103">
        <v>0</v>
      </c>
      <c r="Q115" s="103">
        <f>SUM(Q116:Q117)</f>
        <v>11825000</v>
      </c>
      <c r="R115" s="103">
        <f>SUM(R116:R117)</f>
        <v>12613000</v>
      </c>
    </row>
    <row r="116" spans="2:18">
      <c r="B116" s="824"/>
      <c r="C116" s="166"/>
      <c r="D116" s="166"/>
      <c r="E116" s="2">
        <v>401</v>
      </c>
      <c r="F116" s="1" t="s">
        <v>399</v>
      </c>
      <c r="G116" s="4">
        <v>8600000</v>
      </c>
      <c r="H116" s="4">
        <v>9190000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8600000</v>
      </c>
      <c r="R116" s="4">
        <v>9190000</v>
      </c>
    </row>
    <row r="117" spans="2:18">
      <c r="B117" s="824"/>
      <c r="C117" s="166"/>
      <c r="D117" s="166"/>
      <c r="E117" s="2">
        <v>402</v>
      </c>
      <c r="F117" s="1" t="s">
        <v>361</v>
      </c>
      <c r="G117" s="4">
        <v>3225000</v>
      </c>
      <c r="H117" s="4">
        <v>3423000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3225000</v>
      </c>
      <c r="R117" s="4">
        <v>3423000</v>
      </c>
    </row>
    <row r="118" spans="2:18">
      <c r="B118" s="824"/>
      <c r="C118" s="162"/>
      <c r="D118" s="162">
        <v>42</v>
      </c>
      <c r="E118" s="99"/>
      <c r="F118" s="99" t="s">
        <v>394</v>
      </c>
      <c r="G118" s="103">
        <f>SUM(G119:G121)</f>
        <v>14400000</v>
      </c>
      <c r="H118" s="103">
        <f>SUM(H119:H121)</f>
        <v>6400000</v>
      </c>
      <c r="I118" s="103">
        <f>SUM(I119:I121)</f>
        <v>7000000</v>
      </c>
      <c r="J118" s="103">
        <f>SUM(J119:J121)</f>
        <v>7000000</v>
      </c>
      <c r="K118" s="103">
        <v>0</v>
      </c>
      <c r="L118" s="103">
        <v>0</v>
      </c>
      <c r="M118" s="103">
        <v>0</v>
      </c>
      <c r="N118" s="103">
        <v>0</v>
      </c>
      <c r="O118" s="103">
        <v>0</v>
      </c>
      <c r="P118" s="103">
        <v>0</v>
      </c>
      <c r="Q118" s="103">
        <f>SUM(Q119:Q121)</f>
        <v>21400000</v>
      </c>
      <c r="R118" s="103">
        <f>SUM(R119:R121)</f>
        <v>13400000</v>
      </c>
    </row>
    <row r="119" spans="2:18">
      <c r="B119" s="824"/>
      <c r="C119" s="166"/>
      <c r="D119" s="166"/>
      <c r="E119" s="2">
        <v>420</v>
      </c>
      <c r="F119" s="1" t="s">
        <v>400</v>
      </c>
      <c r="G119" s="4">
        <v>100000</v>
      </c>
      <c r="H119" s="4">
        <v>100000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100000</v>
      </c>
      <c r="R119" s="4">
        <v>100000</v>
      </c>
    </row>
    <row r="120" spans="2:18">
      <c r="B120" s="824"/>
      <c r="C120" s="166"/>
      <c r="D120" s="166"/>
      <c r="E120" s="2">
        <v>425</v>
      </c>
      <c r="F120" s="1" t="s">
        <v>404</v>
      </c>
      <c r="G120" s="4">
        <v>10000000</v>
      </c>
      <c r="H120" s="4">
        <v>2000000</v>
      </c>
      <c r="I120" s="4">
        <v>7000000</v>
      </c>
      <c r="J120" s="4">
        <v>7000000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17000000</v>
      </c>
      <c r="R120" s="4">
        <v>9000000</v>
      </c>
    </row>
    <row r="121" spans="2:18">
      <c r="B121" s="824"/>
      <c r="C121" s="166"/>
      <c r="D121" s="166"/>
      <c r="E121" s="2">
        <v>426</v>
      </c>
      <c r="F121" s="1" t="s">
        <v>405</v>
      </c>
      <c r="G121" s="4">
        <v>4300000</v>
      </c>
      <c r="H121" s="4">
        <v>4300000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4300000</v>
      </c>
      <c r="R121" s="4">
        <v>4300000</v>
      </c>
    </row>
    <row r="122" spans="2:18">
      <c r="B122" s="824"/>
      <c r="C122" s="150"/>
      <c r="D122" s="150">
        <v>32</v>
      </c>
      <c r="E122" s="33"/>
      <c r="F122" s="33" t="s">
        <v>1215</v>
      </c>
      <c r="G122" s="34">
        <f>SUM(G123+G126+G131)</f>
        <v>110599000</v>
      </c>
      <c r="H122" s="34">
        <f>SUM(H123+H126+H131)</f>
        <v>124098000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4">
        <f>SUM(Q123+Q126+Q131)</f>
        <v>110599000</v>
      </c>
      <c r="R122" s="34">
        <f>SUM(R123+R126+R131)</f>
        <v>124098000</v>
      </c>
    </row>
    <row r="123" spans="2:18">
      <c r="B123" s="824"/>
      <c r="C123" s="162"/>
      <c r="D123" s="162">
        <v>40</v>
      </c>
      <c r="E123" s="99"/>
      <c r="F123" s="99" t="s">
        <v>391</v>
      </c>
      <c r="G123" s="103">
        <f>SUM(G124:G125)</f>
        <v>93049000</v>
      </c>
      <c r="H123" s="103">
        <f>SUM(H124:H125)</f>
        <v>108548000</v>
      </c>
      <c r="I123" s="103">
        <v>0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f>SUM(Q124:Q125)</f>
        <v>93049000</v>
      </c>
      <c r="R123" s="103">
        <f>SUM(R124:R125)</f>
        <v>108548000</v>
      </c>
    </row>
    <row r="124" spans="2:18">
      <c r="B124" s="824"/>
      <c r="C124" s="166"/>
      <c r="D124" s="166"/>
      <c r="E124" s="2">
        <v>401</v>
      </c>
      <c r="F124" s="1" t="s">
        <v>399</v>
      </c>
      <c r="G124" s="4">
        <v>68049000</v>
      </c>
      <c r="H124" s="4">
        <v>79072000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68049000</v>
      </c>
      <c r="R124" s="4">
        <v>79072000</v>
      </c>
    </row>
    <row r="125" spans="2:18">
      <c r="B125" s="824"/>
      <c r="C125" s="166"/>
      <c r="D125" s="166"/>
      <c r="E125" s="2">
        <v>402</v>
      </c>
      <c r="F125" s="1" t="s">
        <v>361</v>
      </c>
      <c r="G125" s="4">
        <v>25000000</v>
      </c>
      <c r="H125" s="4">
        <v>29476000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25000000</v>
      </c>
      <c r="R125" s="4">
        <v>29476000</v>
      </c>
    </row>
    <row r="126" spans="2:18">
      <c r="B126" s="824"/>
      <c r="C126" s="162"/>
      <c r="D126" s="162">
        <v>42</v>
      </c>
      <c r="E126" s="99"/>
      <c r="F126" s="99" t="s">
        <v>394</v>
      </c>
      <c r="G126" s="103">
        <f>SUM(G127:G130)</f>
        <v>15550000</v>
      </c>
      <c r="H126" s="103">
        <f>SUM(H127:H130)</f>
        <v>13550000</v>
      </c>
      <c r="I126" s="103">
        <v>0</v>
      </c>
      <c r="J126" s="103">
        <v>0</v>
      </c>
      <c r="K126" s="103">
        <v>0</v>
      </c>
      <c r="L126" s="103">
        <v>0</v>
      </c>
      <c r="M126" s="103">
        <v>0</v>
      </c>
      <c r="N126" s="103">
        <v>0</v>
      </c>
      <c r="O126" s="103">
        <v>0</v>
      </c>
      <c r="P126" s="103">
        <v>0</v>
      </c>
      <c r="Q126" s="103">
        <f>SUM(Q127:Q130)</f>
        <v>15550000</v>
      </c>
      <c r="R126" s="103">
        <f>SUM(R127:R130)</f>
        <v>13550000</v>
      </c>
    </row>
    <row r="127" spans="2:18">
      <c r="B127" s="824"/>
      <c r="C127" s="166"/>
      <c r="D127" s="166"/>
      <c r="E127" s="2">
        <v>420</v>
      </c>
      <c r="F127" s="1" t="s">
        <v>400</v>
      </c>
      <c r="G127" s="4">
        <v>150000</v>
      </c>
      <c r="H127" s="4">
        <v>150000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150000</v>
      </c>
      <c r="R127" s="4">
        <v>150000</v>
      </c>
    </row>
    <row r="128" spans="2:18" ht="30">
      <c r="B128" s="824"/>
      <c r="C128" s="166"/>
      <c r="D128" s="166"/>
      <c r="E128" s="2">
        <v>421</v>
      </c>
      <c r="F128" s="14" t="s">
        <v>401</v>
      </c>
      <c r="G128" s="4">
        <v>9900000</v>
      </c>
      <c r="H128" s="4">
        <v>8900000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9900000</v>
      </c>
      <c r="R128" s="4">
        <v>8900000</v>
      </c>
    </row>
    <row r="129" spans="2:18">
      <c r="B129" s="824"/>
      <c r="C129" s="166"/>
      <c r="D129" s="166"/>
      <c r="E129" s="2">
        <v>423</v>
      </c>
      <c r="F129" s="1" t="s">
        <v>402</v>
      </c>
      <c r="G129" s="4">
        <v>3500000</v>
      </c>
      <c r="H129" s="4">
        <v>3500000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3500000</v>
      </c>
      <c r="R129" s="4">
        <v>3500000</v>
      </c>
    </row>
    <row r="130" spans="2:18">
      <c r="B130" s="824"/>
      <c r="C130" s="166"/>
      <c r="D130" s="166"/>
      <c r="E130" s="2">
        <v>425</v>
      </c>
      <c r="F130" s="1" t="s">
        <v>404</v>
      </c>
      <c r="G130" s="4">
        <v>2000000</v>
      </c>
      <c r="H130" s="4">
        <v>1000000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2000000</v>
      </c>
      <c r="R130" s="4">
        <v>1000000</v>
      </c>
    </row>
    <row r="131" spans="2:18">
      <c r="B131" s="824"/>
      <c r="C131" s="162"/>
      <c r="D131" s="162">
        <v>48</v>
      </c>
      <c r="E131" s="99"/>
      <c r="F131" s="99" t="s">
        <v>430</v>
      </c>
      <c r="G131" s="103">
        <f>SUM(G132)</f>
        <v>2000000</v>
      </c>
      <c r="H131" s="103">
        <f>SUM(H132)</f>
        <v>2000000</v>
      </c>
      <c r="I131" s="103">
        <v>0</v>
      </c>
      <c r="J131" s="103">
        <v>0</v>
      </c>
      <c r="K131" s="103">
        <v>0</v>
      </c>
      <c r="L131" s="103">
        <v>0</v>
      </c>
      <c r="M131" s="103">
        <v>0</v>
      </c>
      <c r="N131" s="103">
        <v>0</v>
      </c>
      <c r="O131" s="103">
        <v>0</v>
      </c>
      <c r="P131" s="103">
        <v>0</v>
      </c>
      <c r="Q131" s="103">
        <f>SUM(Q132)</f>
        <v>2000000</v>
      </c>
      <c r="R131" s="103">
        <f>SUM(R132)</f>
        <v>2000000</v>
      </c>
    </row>
    <row r="132" spans="2:18">
      <c r="B132" s="824"/>
      <c r="C132" s="166"/>
      <c r="D132" s="166"/>
      <c r="E132" s="2">
        <v>481</v>
      </c>
      <c r="F132" s="1" t="s">
        <v>432</v>
      </c>
      <c r="G132" s="4">
        <v>2000000</v>
      </c>
      <c r="H132" s="4">
        <v>2000000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2000000</v>
      </c>
      <c r="R132" s="4">
        <v>2000000</v>
      </c>
    </row>
    <row r="133" spans="2:18" ht="30">
      <c r="B133" s="824"/>
      <c r="C133" s="150"/>
      <c r="D133" s="150">
        <v>33</v>
      </c>
      <c r="E133" s="33"/>
      <c r="F133" s="36" t="s">
        <v>1216</v>
      </c>
      <c r="G133" s="34">
        <f>SUM(G134+G137)</f>
        <v>13766000</v>
      </c>
      <c r="H133" s="34">
        <f>SUM(H134+H137)</f>
        <v>15687000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4">
        <f>SUM(Q134+Q137)</f>
        <v>13766000</v>
      </c>
      <c r="R133" s="34">
        <f>SUM(R134+R137)</f>
        <v>15687000</v>
      </c>
    </row>
    <row r="134" spans="2:18">
      <c r="B134" s="824"/>
      <c r="C134" s="162"/>
      <c r="D134" s="162">
        <v>40</v>
      </c>
      <c r="E134" s="99"/>
      <c r="F134" s="99" t="s">
        <v>391</v>
      </c>
      <c r="G134" s="103">
        <f>SUM(G135:G136)</f>
        <v>12221000</v>
      </c>
      <c r="H134" s="103">
        <f>SUM(H135:H136)</f>
        <v>14142000</v>
      </c>
      <c r="I134" s="103">
        <v>0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f>SUM(Q135:Q136)</f>
        <v>12221000</v>
      </c>
      <c r="R134" s="103">
        <f>SUM(R135:R136)</f>
        <v>14142000</v>
      </c>
    </row>
    <row r="135" spans="2:18">
      <c r="B135" s="824"/>
      <c r="C135" s="166"/>
      <c r="D135" s="166"/>
      <c r="E135" s="2">
        <v>401</v>
      </c>
      <c r="F135" s="1" t="s">
        <v>399</v>
      </c>
      <c r="G135" s="4">
        <v>8920000</v>
      </c>
      <c r="H135" s="4">
        <v>10319000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8920000</v>
      </c>
      <c r="R135" s="4">
        <v>10319000</v>
      </c>
    </row>
    <row r="136" spans="2:18">
      <c r="B136" s="824"/>
      <c r="C136" s="166"/>
      <c r="D136" s="166"/>
      <c r="E136" s="2">
        <v>402</v>
      </c>
      <c r="F136" s="1" t="s">
        <v>361</v>
      </c>
      <c r="G136" s="4">
        <v>3301000</v>
      </c>
      <c r="H136" s="4">
        <v>3823000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3301000</v>
      </c>
      <c r="R136" s="4">
        <v>3823000</v>
      </c>
    </row>
    <row r="137" spans="2:18">
      <c r="B137" s="824"/>
      <c r="C137" s="162"/>
      <c r="D137" s="162">
        <v>42</v>
      </c>
      <c r="E137" s="99"/>
      <c r="F137" s="99" t="s">
        <v>394</v>
      </c>
      <c r="G137" s="103">
        <f>SUM(G138:G140)</f>
        <v>1545000</v>
      </c>
      <c r="H137" s="103">
        <f>SUM(H138:H140)</f>
        <v>1545000</v>
      </c>
      <c r="I137" s="103">
        <v>0</v>
      </c>
      <c r="J137" s="103">
        <v>0</v>
      </c>
      <c r="K137" s="103">
        <v>0</v>
      </c>
      <c r="L137" s="103">
        <v>0</v>
      </c>
      <c r="M137" s="103">
        <v>0</v>
      </c>
      <c r="N137" s="103">
        <v>0</v>
      </c>
      <c r="O137" s="103">
        <v>0</v>
      </c>
      <c r="P137" s="103">
        <v>0</v>
      </c>
      <c r="Q137" s="103">
        <f>SUM(Q138:Q140)</f>
        <v>1545000</v>
      </c>
      <c r="R137" s="103">
        <f>SUM(R138:R140)</f>
        <v>1545000</v>
      </c>
    </row>
    <row r="138" spans="2:18">
      <c r="B138" s="824"/>
      <c r="C138" s="166"/>
      <c r="D138" s="166"/>
      <c r="E138" s="2">
        <v>420</v>
      </c>
      <c r="F138" s="1" t="s">
        <v>400</v>
      </c>
      <c r="G138" s="4">
        <v>50000</v>
      </c>
      <c r="H138" s="4">
        <v>50000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50000</v>
      </c>
      <c r="R138" s="4">
        <v>50000</v>
      </c>
    </row>
    <row r="139" spans="2:18">
      <c r="B139" s="824"/>
      <c r="C139" s="166"/>
      <c r="D139" s="166"/>
      <c r="E139" s="2">
        <v>424</v>
      </c>
      <c r="F139" s="1" t="s">
        <v>403</v>
      </c>
      <c r="G139" s="4">
        <v>650000</v>
      </c>
      <c r="H139" s="4">
        <v>650000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650000</v>
      </c>
      <c r="R139" s="4">
        <v>650000</v>
      </c>
    </row>
    <row r="140" spans="2:18">
      <c r="B140" s="824"/>
      <c r="C140" s="166"/>
      <c r="D140" s="166"/>
      <c r="E140" s="2">
        <v>426</v>
      </c>
      <c r="F140" s="1" t="s">
        <v>405</v>
      </c>
      <c r="G140" s="4">
        <v>845000</v>
      </c>
      <c r="H140" s="4">
        <v>845000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845000</v>
      </c>
      <c r="R140" s="4">
        <v>845000</v>
      </c>
    </row>
    <row r="141" spans="2:18">
      <c r="B141" s="824"/>
      <c r="C141" s="150"/>
      <c r="D141" s="150">
        <v>34</v>
      </c>
      <c r="E141" s="33"/>
      <c r="F141" s="33" t="s">
        <v>677</v>
      </c>
      <c r="G141" s="34">
        <f>SUM(G142+G145)</f>
        <v>15620000</v>
      </c>
      <c r="H141" s="34">
        <f>SUM(H142+H145)</f>
        <v>15910000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f>SUM(Q142+Q145)</f>
        <v>15620000</v>
      </c>
      <c r="R141" s="34">
        <f>SUM(R142+R145)</f>
        <v>15910000</v>
      </c>
    </row>
    <row r="142" spans="2:18">
      <c r="B142" s="824"/>
      <c r="C142" s="162"/>
      <c r="D142" s="162">
        <v>40</v>
      </c>
      <c r="E142" s="99"/>
      <c r="F142" s="99" t="s">
        <v>391</v>
      </c>
      <c r="G142" s="103">
        <f>SUM(G143:G144)</f>
        <v>15320000</v>
      </c>
      <c r="H142" s="103">
        <f>SUM(H143:H144)</f>
        <v>15610000</v>
      </c>
      <c r="I142" s="103">
        <v>0</v>
      </c>
      <c r="J142" s="103">
        <v>0</v>
      </c>
      <c r="K142" s="103">
        <v>0</v>
      </c>
      <c r="L142" s="103">
        <v>0</v>
      </c>
      <c r="M142" s="103">
        <v>0</v>
      </c>
      <c r="N142" s="103">
        <v>0</v>
      </c>
      <c r="O142" s="103">
        <v>0</v>
      </c>
      <c r="P142" s="103">
        <v>0</v>
      </c>
      <c r="Q142" s="103">
        <f>SUM(Q143:Q144)</f>
        <v>15320000</v>
      </c>
      <c r="R142" s="103">
        <f>SUM(R143:R144)</f>
        <v>15610000</v>
      </c>
    </row>
    <row r="143" spans="2:18">
      <c r="B143" s="824"/>
      <c r="C143" s="166"/>
      <c r="D143" s="166"/>
      <c r="E143" s="2">
        <v>401</v>
      </c>
      <c r="F143" s="1" t="s">
        <v>399</v>
      </c>
      <c r="G143" s="4">
        <v>11156000</v>
      </c>
      <c r="H143" s="4">
        <v>11390000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11156000</v>
      </c>
      <c r="R143" s="4">
        <v>11390000</v>
      </c>
    </row>
    <row r="144" spans="2:18">
      <c r="B144" s="824"/>
      <c r="C144" s="166"/>
      <c r="D144" s="166"/>
      <c r="E144" s="2">
        <v>402</v>
      </c>
      <c r="F144" s="1" t="s">
        <v>361</v>
      </c>
      <c r="G144" s="4">
        <v>4164000</v>
      </c>
      <c r="H144" s="4">
        <v>4220000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4164000</v>
      </c>
      <c r="R144" s="4">
        <v>4220000</v>
      </c>
    </row>
    <row r="145" spans="2:18">
      <c r="B145" s="824"/>
      <c r="C145" s="162"/>
      <c r="D145" s="162">
        <v>42</v>
      </c>
      <c r="E145" s="99"/>
      <c r="F145" s="99" t="s">
        <v>394</v>
      </c>
      <c r="G145" s="103">
        <f>SUM(G146)</f>
        <v>300000</v>
      </c>
      <c r="H145" s="103">
        <f>SUM(H146)</f>
        <v>300000</v>
      </c>
      <c r="I145" s="103">
        <v>0</v>
      </c>
      <c r="J145" s="103">
        <v>0</v>
      </c>
      <c r="K145" s="103">
        <v>0</v>
      </c>
      <c r="L145" s="103">
        <v>0</v>
      </c>
      <c r="M145" s="103">
        <v>0</v>
      </c>
      <c r="N145" s="103">
        <v>0</v>
      </c>
      <c r="O145" s="103">
        <v>0</v>
      </c>
      <c r="P145" s="103">
        <v>0</v>
      </c>
      <c r="Q145" s="103">
        <f>SUM(Q146)</f>
        <v>300000</v>
      </c>
      <c r="R145" s="103">
        <f>SUM(R146)</f>
        <v>300000</v>
      </c>
    </row>
    <row r="146" spans="2:18">
      <c r="B146" s="824"/>
      <c r="C146" s="166"/>
      <c r="D146" s="166"/>
      <c r="E146" s="2">
        <v>420</v>
      </c>
      <c r="F146" s="1" t="s">
        <v>400</v>
      </c>
      <c r="G146" s="4">
        <v>300000</v>
      </c>
      <c r="H146" s="4">
        <v>300000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300000</v>
      </c>
      <c r="R146" s="4">
        <v>300000</v>
      </c>
    </row>
    <row r="147" spans="2:18" ht="30">
      <c r="B147" s="824"/>
      <c r="C147" s="587">
        <v>5</v>
      </c>
      <c r="D147" s="587"/>
      <c r="E147" s="592"/>
      <c r="F147" s="590" t="s">
        <v>1223</v>
      </c>
      <c r="G147" s="102">
        <f>SUM(G148+G158+G168)</f>
        <v>40777000</v>
      </c>
      <c r="H147" s="102">
        <f>SUM(H148+H158+H168)</f>
        <v>39850000</v>
      </c>
      <c r="I147" s="102">
        <f>SUM(I148+I158+I168)</f>
        <v>14200000</v>
      </c>
      <c r="J147" s="102">
        <f>SUM(J148+J158+J168)</f>
        <v>13040000</v>
      </c>
      <c r="K147" s="102">
        <v>0</v>
      </c>
      <c r="L147" s="102">
        <v>0</v>
      </c>
      <c r="M147" s="102">
        <v>0</v>
      </c>
      <c r="N147" s="102">
        <v>0</v>
      </c>
      <c r="O147" s="102">
        <v>0</v>
      </c>
      <c r="P147" s="102">
        <v>0</v>
      </c>
      <c r="Q147" s="102">
        <f>SUM(Q148+Q158+Q168)</f>
        <v>54977000</v>
      </c>
      <c r="R147" s="102">
        <f>SUM(R148+R158+R168)</f>
        <v>52890000</v>
      </c>
    </row>
    <row r="148" spans="2:18">
      <c r="B148" s="824"/>
      <c r="C148" s="150"/>
      <c r="D148" s="150">
        <v>51</v>
      </c>
      <c r="E148" s="33"/>
      <c r="F148" s="33" t="s">
        <v>1217</v>
      </c>
      <c r="G148" s="34">
        <f>SUM(G149+G152+G156)</f>
        <v>20687000</v>
      </c>
      <c r="H148" s="34">
        <f>SUM(H149+H152+H156)</f>
        <v>19520000</v>
      </c>
      <c r="I148" s="34">
        <f>SUM(I149+I152+I156)</f>
        <v>4000000</v>
      </c>
      <c r="J148" s="34">
        <f>SUM(J149+J152+J156)</f>
        <v>4000000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f>SUM(Q149+Q152+Q156)</f>
        <v>24687000</v>
      </c>
      <c r="R148" s="34">
        <f>SUM(R149+R152+R156)</f>
        <v>23520000</v>
      </c>
    </row>
    <row r="149" spans="2:18" ht="31.5" customHeight="1">
      <c r="B149" s="824"/>
      <c r="C149" s="162"/>
      <c r="D149" s="162">
        <v>40</v>
      </c>
      <c r="E149" s="99"/>
      <c r="F149" s="99" t="s">
        <v>391</v>
      </c>
      <c r="G149" s="103">
        <f>SUM(G150:G151)</f>
        <v>13037000</v>
      </c>
      <c r="H149" s="103">
        <f>SUM(H150:H151)</f>
        <v>11870000</v>
      </c>
      <c r="I149" s="103">
        <v>0</v>
      </c>
      <c r="J149" s="103">
        <v>0</v>
      </c>
      <c r="K149" s="103">
        <v>0</v>
      </c>
      <c r="L149" s="103">
        <v>0</v>
      </c>
      <c r="M149" s="103">
        <v>0</v>
      </c>
      <c r="N149" s="103">
        <v>0</v>
      </c>
      <c r="O149" s="103">
        <v>0</v>
      </c>
      <c r="P149" s="103">
        <v>0</v>
      </c>
      <c r="Q149" s="103">
        <f>SUM(Q150:Q151)</f>
        <v>13037000</v>
      </c>
      <c r="R149" s="103">
        <f>SUM(R150:R151)</f>
        <v>11870000</v>
      </c>
    </row>
    <row r="150" spans="2:18">
      <c r="B150" s="824"/>
      <c r="C150" s="166"/>
      <c r="D150" s="166"/>
      <c r="E150" s="2">
        <v>401</v>
      </c>
      <c r="F150" s="1" t="s">
        <v>399</v>
      </c>
      <c r="G150" s="4">
        <v>9489000</v>
      </c>
      <c r="H150" s="4">
        <v>8661000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9489000</v>
      </c>
      <c r="R150" s="4">
        <v>8661000</v>
      </c>
    </row>
    <row r="151" spans="2:18">
      <c r="B151" s="824"/>
      <c r="C151" s="166"/>
      <c r="D151" s="166"/>
      <c r="E151" s="2">
        <v>402</v>
      </c>
      <c r="F151" s="1" t="s">
        <v>361</v>
      </c>
      <c r="G151" s="4">
        <v>3548000</v>
      </c>
      <c r="H151" s="4">
        <v>3209000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3548000</v>
      </c>
      <c r="R151" s="4">
        <v>3209000</v>
      </c>
    </row>
    <row r="152" spans="2:18">
      <c r="B152" s="824"/>
      <c r="C152" s="162"/>
      <c r="D152" s="162">
        <v>42</v>
      </c>
      <c r="E152" s="99"/>
      <c r="F152" s="99" t="s">
        <v>394</v>
      </c>
      <c r="G152" s="103">
        <f>SUM(G153:G155)</f>
        <v>3650000</v>
      </c>
      <c r="H152" s="103">
        <f>SUM(H153:H155)</f>
        <v>3650000</v>
      </c>
      <c r="I152" s="103">
        <v>0</v>
      </c>
      <c r="J152" s="103">
        <v>0</v>
      </c>
      <c r="K152" s="103">
        <v>0</v>
      </c>
      <c r="L152" s="103">
        <v>0</v>
      </c>
      <c r="M152" s="103">
        <v>0</v>
      </c>
      <c r="N152" s="103">
        <v>0</v>
      </c>
      <c r="O152" s="103">
        <v>0</v>
      </c>
      <c r="P152" s="103">
        <v>0</v>
      </c>
      <c r="Q152" s="103">
        <f>SUM(Q153:Q155)</f>
        <v>3650000</v>
      </c>
      <c r="R152" s="103">
        <f>SUM(R153:R155)</f>
        <v>3650000</v>
      </c>
    </row>
    <row r="153" spans="2:18">
      <c r="B153" s="824"/>
      <c r="C153" s="166"/>
      <c r="D153" s="166"/>
      <c r="E153" s="2">
        <v>420</v>
      </c>
      <c r="F153" s="1" t="s">
        <v>400</v>
      </c>
      <c r="G153" s="4">
        <v>50000</v>
      </c>
      <c r="H153" s="4">
        <v>50000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50000</v>
      </c>
      <c r="R153" s="4">
        <v>50000</v>
      </c>
    </row>
    <row r="154" spans="2:18">
      <c r="B154" s="824"/>
      <c r="C154" s="166"/>
      <c r="D154" s="166"/>
      <c r="E154" s="2">
        <v>424</v>
      </c>
      <c r="F154" s="1" t="s">
        <v>403</v>
      </c>
      <c r="G154" s="4">
        <v>500000</v>
      </c>
      <c r="H154" s="4">
        <v>500000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500000</v>
      </c>
      <c r="R154" s="4">
        <v>500000</v>
      </c>
    </row>
    <row r="155" spans="2:18">
      <c r="B155" s="824"/>
      <c r="C155" s="166"/>
      <c r="D155" s="166"/>
      <c r="E155" s="2">
        <v>426</v>
      </c>
      <c r="F155" s="1" t="s">
        <v>405</v>
      </c>
      <c r="G155" s="4">
        <v>3100000</v>
      </c>
      <c r="H155" s="4">
        <v>3100000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3100000</v>
      </c>
      <c r="R155" s="4">
        <v>3100000</v>
      </c>
    </row>
    <row r="156" spans="2:18">
      <c r="B156" s="824"/>
      <c r="C156" s="162"/>
      <c r="D156" s="162">
        <v>46</v>
      </c>
      <c r="E156" s="99"/>
      <c r="F156" s="99" t="s">
        <v>396</v>
      </c>
      <c r="G156" s="103">
        <f>SUM(G157)</f>
        <v>4000000</v>
      </c>
      <c r="H156" s="103">
        <f>SUM(H157)</f>
        <v>4000000</v>
      </c>
      <c r="I156" s="103">
        <f>SUM(I157)</f>
        <v>4000000</v>
      </c>
      <c r="J156" s="103">
        <f>SUM(J157)</f>
        <v>4000000</v>
      </c>
      <c r="K156" s="103">
        <v>0</v>
      </c>
      <c r="L156" s="103">
        <v>0</v>
      </c>
      <c r="M156" s="103">
        <v>0</v>
      </c>
      <c r="N156" s="103">
        <v>0</v>
      </c>
      <c r="O156" s="103">
        <v>0</v>
      </c>
      <c r="P156" s="103">
        <v>0</v>
      </c>
      <c r="Q156" s="103">
        <f>SUM(Q157)</f>
        <v>8000000</v>
      </c>
      <c r="R156" s="103">
        <f>SUM(R157)</f>
        <v>8000000</v>
      </c>
    </row>
    <row r="157" spans="2:18">
      <c r="B157" s="824"/>
      <c r="C157" s="166"/>
      <c r="D157" s="166"/>
      <c r="E157" s="2">
        <v>464</v>
      </c>
      <c r="F157" s="1" t="s">
        <v>423</v>
      </c>
      <c r="G157" s="4">
        <v>4000000</v>
      </c>
      <c r="H157" s="4">
        <v>4000000</v>
      </c>
      <c r="I157" s="4">
        <v>4000000</v>
      </c>
      <c r="J157" s="4">
        <v>4000000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8000000</v>
      </c>
      <c r="R157" s="4">
        <v>8000000</v>
      </c>
    </row>
    <row r="158" spans="2:18">
      <c r="B158" s="824"/>
      <c r="C158" s="150"/>
      <c r="D158" s="150">
        <v>52</v>
      </c>
      <c r="E158" s="33"/>
      <c r="F158" s="33" t="s">
        <v>1218</v>
      </c>
      <c r="G158" s="34">
        <f>SUM(G159+G162+G166)</f>
        <v>10885000</v>
      </c>
      <c r="H158" s="34">
        <f>SUM(H159+H162+H166)</f>
        <v>10365000</v>
      </c>
      <c r="I158" s="34">
        <f>SUM(I159+I162+I166)</f>
        <v>4000000</v>
      </c>
      <c r="J158" s="34">
        <f>SUM(J159+J162+J166)</f>
        <v>4000000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f>SUM(Q159+Q162+Q166)</f>
        <v>14885000</v>
      </c>
      <c r="R158" s="34">
        <f>SUM(R159+R162+R166)</f>
        <v>14365000</v>
      </c>
    </row>
    <row r="159" spans="2:18">
      <c r="B159" s="824"/>
      <c r="C159" s="162"/>
      <c r="D159" s="162">
        <v>40</v>
      </c>
      <c r="E159" s="99"/>
      <c r="F159" s="99" t="s">
        <v>391</v>
      </c>
      <c r="G159" s="103">
        <f>SUM(G160:G161)</f>
        <v>7585000</v>
      </c>
      <c r="H159" s="103">
        <f>SUM(H160:H161)</f>
        <v>7065000</v>
      </c>
      <c r="I159" s="103">
        <v>0</v>
      </c>
      <c r="J159" s="103">
        <v>0</v>
      </c>
      <c r="K159" s="103">
        <v>0</v>
      </c>
      <c r="L159" s="103">
        <v>0</v>
      </c>
      <c r="M159" s="103">
        <v>0</v>
      </c>
      <c r="N159" s="103">
        <v>0</v>
      </c>
      <c r="O159" s="103">
        <v>0</v>
      </c>
      <c r="P159" s="103">
        <v>0</v>
      </c>
      <c r="Q159" s="103">
        <f>SUM(Q160:Q161)</f>
        <v>7585000</v>
      </c>
      <c r="R159" s="103">
        <f>SUM(R160:R161)</f>
        <v>7065000</v>
      </c>
    </row>
    <row r="160" spans="2:18">
      <c r="B160" s="824"/>
      <c r="C160" s="166"/>
      <c r="D160" s="166"/>
      <c r="E160" s="2">
        <v>401</v>
      </c>
      <c r="F160" s="1" t="s">
        <v>399</v>
      </c>
      <c r="G160" s="4">
        <v>5536000</v>
      </c>
      <c r="H160" s="4">
        <v>5104000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5536000</v>
      </c>
      <c r="R160" s="4">
        <v>5104000</v>
      </c>
    </row>
    <row r="161" spans="2:18">
      <c r="B161" s="824"/>
      <c r="C161" s="166"/>
      <c r="D161" s="166"/>
      <c r="E161" s="2">
        <v>402</v>
      </c>
      <c r="F161" s="1" t="s">
        <v>361</v>
      </c>
      <c r="G161" s="4">
        <v>2049000</v>
      </c>
      <c r="H161" s="4">
        <v>1961000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2049000</v>
      </c>
      <c r="R161" s="4">
        <v>1961000</v>
      </c>
    </row>
    <row r="162" spans="2:18">
      <c r="B162" s="824"/>
      <c r="C162" s="162"/>
      <c r="D162" s="162">
        <v>42</v>
      </c>
      <c r="E162" s="99"/>
      <c r="F162" s="99" t="s">
        <v>394</v>
      </c>
      <c r="G162" s="103">
        <f>SUM(G163:G165)</f>
        <v>1300000</v>
      </c>
      <c r="H162" s="103">
        <f>SUM(H163:H165)</f>
        <v>1300000</v>
      </c>
      <c r="I162" s="103">
        <f>SUM(I163:I165)</f>
        <v>4000000</v>
      </c>
      <c r="J162" s="103">
        <f>SUM(J163:J165)</f>
        <v>4000000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f>SUM(Q163:Q165)</f>
        <v>5300000</v>
      </c>
      <c r="R162" s="103">
        <f>SUM(R163:R165)</f>
        <v>5300000</v>
      </c>
    </row>
    <row r="163" spans="2:18">
      <c r="B163" s="824"/>
      <c r="C163" s="166"/>
      <c r="D163" s="166"/>
      <c r="E163" s="2">
        <v>420</v>
      </c>
      <c r="F163" s="1" t="s">
        <v>400</v>
      </c>
      <c r="G163" s="4">
        <v>100000</v>
      </c>
      <c r="H163" s="4">
        <v>100000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100000</v>
      </c>
      <c r="R163" s="4">
        <v>100000</v>
      </c>
    </row>
    <row r="164" spans="2:18">
      <c r="B164" s="824"/>
      <c r="C164" s="166"/>
      <c r="D164" s="166"/>
      <c r="E164" s="2">
        <v>425</v>
      </c>
      <c r="F164" s="1" t="s">
        <v>404</v>
      </c>
      <c r="G164" s="4">
        <v>0</v>
      </c>
      <c r="H164" s="4">
        <v>0</v>
      </c>
      <c r="I164" s="4">
        <v>4000000</v>
      </c>
      <c r="J164" s="4">
        <v>4000000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4000000</v>
      </c>
      <c r="R164" s="4">
        <v>4000000</v>
      </c>
    </row>
    <row r="165" spans="2:18">
      <c r="B165" s="824"/>
      <c r="C165" s="166"/>
      <c r="D165" s="166"/>
      <c r="E165" s="2">
        <v>426</v>
      </c>
      <c r="F165" s="1" t="s">
        <v>405</v>
      </c>
      <c r="G165" s="4">
        <v>1200000</v>
      </c>
      <c r="H165" s="4">
        <v>1200000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1200000</v>
      </c>
      <c r="R165" s="4">
        <v>1200000</v>
      </c>
    </row>
    <row r="166" spans="2:18">
      <c r="B166" s="824"/>
      <c r="C166" s="162"/>
      <c r="D166" s="162">
        <v>46</v>
      </c>
      <c r="E166" s="99"/>
      <c r="F166" s="99" t="s">
        <v>396</v>
      </c>
      <c r="G166" s="103">
        <f>SUM(G167)</f>
        <v>2000000</v>
      </c>
      <c r="H166" s="103">
        <f>SUM(H167)</f>
        <v>2000000</v>
      </c>
      <c r="I166" s="103">
        <v>0</v>
      </c>
      <c r="J166" s="103">
        <v>0</v>
      </c>
      <c r="K166" s="103">
        <v>0</v>
      </c>
      <c r="L166" s="103">
        <v>0</v>
      </c>
      <c r="M166" s="103">
        <v>0</v>
      </c>
      <c r="N166" s="103">
        <v>0</v>
      </c>
      <c r="O166" s="103">
        <v>0</v>
      </c>
      <c r="P166" s="103">
        <v>0</v>
      </c>
      <c r="Q166" s="103">
        <f>SUM(Q167)</f>
        <v>2000000</v>
      </c>
      <c r="R166" s="103">
        <f>SUM(R167)</f>
        <v>2000000</v>
      </c>
    </row>
    <row r="167" spans="2:18">
      <c r="B167" s="824"/>
      <c r="C167" s="166"/>
      <c r="D167" s="166"/>
      <c r="E167" s="2">
        <v>464</v>
      </c>
      <c r="F167" s="1" t="s">
        <v>423</v>
      </c>
      <c r="G167" s="4">
        <v>2000000</v>
      </c>
      <c r="H167" s="4">
        <v>2000000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2000000</v>
      </c>
      <c r="R167" s="4">
        <v>2000000</v>
      </c>
    </row>
    <row r="168" spans="2:18" ht="30">
      <c r="B168" s="824"/>
      <c r="C168" s="150"/>
      <c r="D168" s="150">
        <v>53</v>
      </c>
      <c r="E168" s="33"/>
      <c r="F168" s="36" t="s">
        <v>1219</v>
      </c>
      <c r="G168" s="34">
        <f>SUM(G169+G172+G177)</f>
        <v>9205000</v>
      </c>
      <c r="H168" s="34">
        <f>SUM(H169+H172+H177)</f>
        <v>9965000</v>
      </c>
      <c r="I168" s="34">
        <f>SUM(I169+I172+I177)</f>
        <v>6200000</v>
      </c>
      <c r="J168" s="34">
        <f>SUM(J169+J172+J177)</f>
        <v>5040000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f>SUM(Q169+Q172+Q177)</f>
        <v>15405000</v>
      </c>
      <c r="R168" s="34">
        <f>SUM(R169+R172+R177)</f>
        <v>15005000</v>
      </c>
    </row>
    <row r="169" spans="2:18">
      <c r="B169" s="824"/>
      <c r="C169" s="162"/>
      <c r="D169" s="162">
        <v>40</v>
      </c>
      <c r="E169" s="99"/>
      <c r="F169" s="99" t="s">
        <v>391</v>
      </c>
      <c r="G169" s="103">
        <f>SUM(G170:G171)</f>
        <v>5356000</v>
      </c>
      <c r="H169" s="103">
        <f>SUM(H170:H171)</f>
        <v>6116000</v>
      </c>
      <c r="I169" s="103">
        <v>0</v>
      </c>
      <c r="J169" s="103">
        <v>0</v>
      </c>
      <c r="K169" s="103">
        <v>0</v>
      </c>
      <c r="L169" s="103">
        <v>0</v>
      </c>
      <c r="M169" s="103">
        <v>0</v>
      </c>
      <c r="N169" s="103">
        <v>0</v>
      </c>
      <c r="O169" s="103">
        <v>0</v>
      </c>
      <c r="P169" s="103">
        <v>0</v>
      </c>
      <c r="Q169" s="103">
        <f>SUM(Q170:Q171)</f>
        <v>5356000</v>
      </c>
      <c r="R169" s="103">
        <f>SUM(R170:R171)</f>
        <v>6116000</v>
      </c>
    </row>
    <row r="170" spans="2:18">
      <c r="B170" s="824"/>
      <c r="C170" s="166"/>
      <c r="D170" s="166"/>
      <c r="E170" s="2">
        <v>401</v>
      </c>
      <c r="F170" s="1" t="s">
        <v>399</v>
      </c>
      <c r="G170" s="4">
        <v>4168000</v>
      </c>
      <c r="H170" s="4">
        <v>4459000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4168000</v>
      </c>
      <c r="R170" s="4">
        <v>4459000</v>
      </c>
    </row>
    <row r="171" spans="2:18">
      <c r="B171" s="824"/>
      <c r="C171" s="166"/>
      <c r="D171" s="166"/>
      <c r="E171" s="2">
        <v>402</v>
      </c>
      <c r="F171" s="1" t="s">
        <v>361</v>
      </c>
      <c r="G171" s="4">
        <v>1188000</v>
      </c>
      <c r="H171" s="4">
        <v>1657000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1188000</v>
      </c>
      <c r="R171" s="4">
        <v>1657000</v>
      </c>
    </row>
    <row r="172" spans="2:18">
      <c r="B172" s="824"/>
      <c r="C172" s="162"/>
      <c r="D172" s="162">
        <v>42</v>
      </c>
      <c r="E172" s="99"/>
      <c r="F172" s="99" t="s">
        <v>394</v>
      </c>
      <c r="G172" s="103">
        <f>SUM(G173:G176)</f>
        <v>3249000</v>
      </c>
      <c r="H172" s="103">
        <f>SUM(H173:H176)</f>
        <v>3249000</v>
      </c>
      <c r="I172" s="103">
        <f>SUM(I173:I176)</f>
        <v>3500000</v>
      </c>
      <c r="J172" s="103">
        <f>SUM(J173:J176)</f>
        <v>2880000</v>
      </c>
      <c r="K172" s="103">
        <v>0</v>
      </c>
      <c r="L172" s="103">
        <v>0</v>
      </c>
      <c r="M172" s="103">
        <v>0</v>
      </c>
      <c r="N172" s="103">
        <v>0</v>
      </c>
      <c r="O172" s="103">
        <v>0</v>
      </c>
      <c r="P172" s="103">
        <v>0</v>
      </c>
      <c r="Q172" s="103">
        <f>SUM(Q173:Q176)</f>
        <v>6749000</v>
      </c>
      <c r="R172" s="103">
        <f>SUM(R173:R176)</f>
        <v>6129000</v>
      </c>
    </row>
    <row r="173" spans="2:18">
      <c r="B173" s="824"/>
      <c r="C173" s="166"/>
      <c r="D173" s="166"/>
      <c r="E173" s="2">
        <v>420</v>
      </c>
      <c r="F173" s="1" t="s">
        <v>400</v>
      </c>
      <c r="G173" s="4">
        <v>60000</v>
      </c>
      <c r="H173" s="4">
        <v>60000</v>
      </c>
      <c r="I173" s="4">
        <v>400000</v>
      </c>
      <c r="J173" s="4">
        <v>400000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460000</v>
      </c>
      <c r="R173" s="4">
        <v>460000</v>
      </c>
    </row>
    <row r="174" spans="2:18" ht="30">
      <c r="B174" s="824"/>
      <c r="C174" s="166"/>
      <c r="D174" s="166"/>
      <c r="E174" s="2">
        <v>421</v>
      </c>
      <c r="F174" s="14" t="s">
        <v>401</v>
      </c>
      <c r="G174" s="4">
        <v>1200000</v>
      </c>
      <c r="H174" s="4">
        <v>1200000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1200000</v>
      </c>
      <c r="R174" s="4">
        <v>1200000</v>
      </c>
    </row>
    <row r="175" spans="2:18">
      <c r="B175" s="824"/>
      <c r="C175" s="166"/>
      <c r="D175" s="166"/>
      <c r="E175" s="2">
        <v>423</v>
      </c>
      <c r="F175" s="1" t="s">
        <v>402</v>
      </c>
      <c r="G175" s="4">
        <v>1489000</v>
      </c>
      <c r="H175" s="4">
        <v>1489000</v>
      </c>
      <c r="I175" s="4">
        <v>2500000</v>
      </c>
      <c r="J175" s="4">
        <v>2000000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3989000</v>
      </c>
      <c r="R175" s="4">
        <v>3489000</v>
      </c>
    </row>
    <row r="176" spans="2:18">
      <c r="B176" s="824"/>
      <c r="C176" s="166"/>
      <c r="D176" s="166"/>
      <c r="E176" s="2">
        <v>424</v>
      </c>
      <c r="F176" s="1" t="s">
        <v>403</v>
      </c>
      <c r="G176" s="4">
        <v>500000</v>
      </c>
      <c r="H176" s="4">
        <v>500000</v>
      </c>
      <c r="I176" s="4">
        <v>600000</v>
      </c>
      <c r="J176" s="4">
        <v>480000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1100000</v>
      </c>
      <c r="R176" s="4">
        <v>980000</v>
      </c>
    </row>
    <row r="177" spans="2:18">
      <c r="B177" s="824"/>
      <c r="C177" s="162"/>
      <c r="D177" s="162">
        <v>48</v>
      </c>
      <c r="E177" s="99"/>
      <c r="F177" s="99" t="s">
        <v>430</v>
      </c>
      <c r="G177" s="103">
        <f>SUM(G178:G179)</f>
        <v>600000</v>
      </c>
      <c r="H177" s="103">
        <f>SUM(H178:H179)</f>
        <v>600000</v>
      </c>
      <c r="I177" s="103">
        <f>SUM(I178:I179)</f>
        <v>2700000</v>
      </c>
      <c r="J177" s="103">
        <f>SUM(J178:J179)</f>
        <v>2160000</v>
      </c>
      <c r="K177" s="103">
        <v>0</v>
      </c>
      <c r="L177" s="103">
        <v>0</v>
      </c>
      <c r="M177" s="103">
        <v>0</v>
      </c>
      <c r="N177" s="103">
        <v>0</v>
      </c>
      <c r="O177" s="103">
        <v>0</v>
      </c>
      <c r="P177" s="103">
        <v>0</v>
      </c>
      <c r="Q177" s="103">
        <f>SUM(Q178:Q179)</f>
        <v>3300000</v>
      </c>
      <c r="R177" s="103">
        <f>SUM(R178:R179)</f>
        <v>2760000</v>
      </c>
    </row>
    <row r="178" spans="2:18">
      <c r="B178" s="824"/>
      <c r="C178" s="166"/>
      <c r="D178" s="166"/>
      <c r="E178" s="2">
        <v>480</v>
      </c>
      <c r="F178" s="1" t="s">
        <v>431</v>
      </c>
      <c r="G178" s="4">
        <v>600000</v>
      </c>
      <c r="H178" s="4">
        <v>600000</v>
      </c>
      <c r="I178" s="4">
        <v>2200000</v>
      </c>
      <c r="J178" s="4">
        <v>1760000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2800000</v>
      </c>
      <c r="R178" s="4">
        <v>2360000</v>
      </c>
    </row>
    <row r="179" spans="2:18">
      <c r="B179" s="824"/>
      <c r="C179" s="166"/>
      <c r="D179" s="166"/>
      <c r="E179" s="2">
        <v>481</v>
      </c>
      <c r="F179" s="1" t="s">
        <v>432</v>
      </c>
      <c r="G179" s="4">
        <v>0</v>
      </c>
      <c r="H179" s="4">
        <v>0</v>
      </c>
      <c r="I179" s="4">
        <v>500000</v>
      </c>
      <c r="J179" s="4">
        <v>400000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500000</v>
      </c>
      <c r="R179" s="4">
        <v>400000</v>
      </c>
    </row>
    <row r="180" spans="2:18">
      <c r="B180" s="824"/>
      <c r="C180" s="587">
        <v>6</v>
      </c>
      <c r="D180" s="587"/>
      <c r="E180" s="592"/>
      <c r="F180" s="592" t="s">
        <v>1220</v>
      </c>
      <c r="G180" s="102">
        <f>SUM(G181+G192+G197+G204)</f>
        <v>106175000</v>
      </c>
      <c r="H180" s="102">
        <f>SUM(H181+H192+H197+H204)</f>
        <v>108959000</v>
      </c>
      <c r="I180" s="102">
        <v>0</v>
      </c>
      <c r="J180" s="102">
        <v>0</v>
      </c>
      <c r="K180" s="102">
        <v>0</v>
      </c>
      <c r="L180" s="102">
        <v>0</v>
      </c>
      <c r="M180" s="102">
        <f t="shared" ref="M180:R180" si="4">SUM(M181+M192+M197+M204)</f>
        <v>240948000</v>
      </c>
      <c r="N180" s="102">
        <f t="shared" si="4"/>
        <v>120000000</v>
      </c>
      <c r="O180" s="102">
        <f t="shared" si="4"/>
        <v>24377000</v>
      </c>
      <c r="P180" s="102">
        <f t="shared" si="4"/>
        <v>4377000</v>
      </c>
      <c r="Q180" s="102">
        <f t="shared" si="4"/>
        <v>371500000</v>
      </c>
      <c r="R180" s="102">
        <f t="shared" si="4"/>
        <v>233336000</v>
      </c>
    </row>
    <row r="181" spans="2:18">
      <c r="B181" s="824"/>
      <c r="C181" s="252"/>
      <c r="D181" s="33">
        <v>60</v>
      </c>
      <c r="E181" s="33"/>
      <c r="F181" s="33" t="s">
        <v>1224</v>
      </c>
      <c r="G181" s="34">
        <f>SUM(G182+G185+G188+G190)</f>
        <v>4958000</v>
      </c>
      <c r="H181" s="34">
        <f>SUM(H182+H185+H188+H190)</f>
        <v>11730000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f>SUM(Q182+Q185+Q188+Q190)</f>
        <v>4958000</v>
      </c>
      <c r="R181" s="34">
        <f>SUM(R182+R185+R188+R190)</f>
        <v>11730000</v>
      </c>
    </row>
    <row r="182" spans="2:18">
      <c r="B182" s="824"/>
      <c r="C182" s="162"/>
      <c r="D182" s="162">
        <v>40</v>
      </c>
      <c r="E182" s="99"/>
      <c r="F182" s="99" t="s">
        <v>391</v>
      </c>
      <c r="G182" s="103">
        <f>SUM(G183:G184)</f>
        <v>4848000</v>
      </c>
      <c r="H182" s="103">
        <f>SUM(H183:H184)</f>
        <v>5332000</v>
      </c>
      <c r="I182" s="103">
        <v>0</v>
      </c>
      <c r="J182" s="103">
        <v>0</v>
      </c>
      <c r="K182" s="103">
        <v>0</v>
      </c>
      <c r="L182" s="103">
        <v>0</v>
      </c>
      <c r="M182" s="103">
        <v>0</v>
      </c>
      <c r="N182" s="103">
        <v>0</v>
      </c>
      <c r="O182" s="103">
        <v>0</v>
      </c>
      <c r="P182" s="103">
        <v>0</v>
      </c>
      <c r="Q182" s="103">
        <f>SUM(Q183:Q184)</f>
        <v>4848000</v>
      </c>
      <c r="R182" s="103">
        <f>SUM(R183:R184)</f>
        <v>5332000</v>
      </c>
    </row>
    <row r="183" spans="2:18">
      <c r="B183" s="824"/>
      <c r="C183" s="166"/>
      <c r="D183" s="166"/>
      <c r="E183" s="2">
        <v>401</v>
      </c>
      <c r="F183" s="1" t="s">
        <v>399</v>
      </c>
      <c r="G183" s="4">
        <v>3539000</v>
      </c>
      <c r="H183" s="4">
        <v>3890000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3539000</v>
      </c>
      <c r="R183" s="4">
        <v>3890000</v>
      </c>
    </row>
    <row r="184" spans="2:18">
      <c r="B184" s="824"/>
      <c r="C184" s="166"/>
      <c r="D184" s="166"/>
      <c r="E184" s="593">
        <v>402</v>
      </c>
      <c r="F184" s="1" t="s">
        <v>1014</v>
      </c>
      <c r="G184" s="4">
        <v>1309000</v>
      </c>
      <c r="H184" s="4">
        <v>1442000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1309000</v>
      </c>
      <c r="R184" s="4">
        <v>1442000</v>
      </c>
    </row>
    <row r="185" spans="2:18">
      <c r="B185" s="824"/>
      <c r="C185" s="162"/>
      <c r="D185" s="162">
        <v>42</v>
      </c>
      <c r="E185" s="99"/>
      <c r="F185" s="99" t="s">
        <v>394</v>
      </c>
      <c r="G185" s="103">
        <f>SUM(G186:G187)</f>
        <v>110000</v>
      </c>
      <c r="H185" s="103">
        <f>SUM(H186:H187)</f>
        <v>110000</v>
      </c>
      <c r="I185" s="103">
        <v>0</v>
      </c>
      <c r="J185" s="103">
        <v>0</v>
      </c>
      <c r="K185" s="103">
        <v>0</v>
      </c>
      <c r="L185" s="103">
        <v>0</v>
      </c>
      <c r="M185" s="103">
        <v>0</v>
      </c>
      <c r="N185" s="103">
        <v>0</v>
      </c>
      <c r="O185" s="103">
        <v>0</v>
      </c>
      <c r="P185" s="103">
        <v>0</v>
      </c>
      <c r="Q185" s="103">
        <f>SUM(Q186:Q187)</f>
        <v>110000</v>
      </c>
      <c r="R185" s="103">
        <f>SUM(R186:R187)</f>
        <v>110000</v>
      </c>
    </row>
    <row r="186" spans="2:18">
      <c r="B186" s="824"/>
      <c r="C186" s="166"/>
      <c r="D186" s="166"/>
      <c r="E186" s="2">
        <v>420</v>
      </c>
      <c r="F186" s="1" t="s">
        <v>400</v>
      </c>
      <c r="G186" s="4">
        <v>40000</v>
      </c>
      <c r="H186" s="4">
        <v>40000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40000</v>
      </c>
      <c r="R186" s="4">
        <v>40000</v>
      </c>
    </row>
    <row r="187" spans="2:18">
      <c r="B187" s="824"/>
      <c r="C187" s="166"/>
      <c r="D187" s="166"/>
      <c r="E187" s="593">
        <v>424</v>
      </c>
      <c r="F187" s="1" t="s">
        <v>1225</v>
      </c>
      <c r="G187" s="4">
        <v>70000</v>
      </c>
      <c r="H187" s="4">
        <v>70000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70000</v>
      </c>
      <c r="R187" s="4">
        <v>70000</v>
      </c>
    </row>
    <row r="188" spans="2:18">
      <c r="B188" s="824"/>
      <c r="C188" s="162"/>
      <c r="D188" s="162">
        <v>46</v>
      </c>
      <c r="E188" s="99"/>
      <c r="F188" s="99" t="s">
        <v>1112</v>
      </c>
      <c r="G188" s="103">
        <v>0</v>
      </c>
      <c r="H188" s="103">
        <f>SUM(H189)</f>
        <v>6150000</v>
      </c>
      <c r="I188" s="103">
        <v>0</v>
      </c>
      <c r="J188" s="103">
        <v>0</v>
      </c>
      <c r="K188" s="103">
        <v>0</v>
      </c>
      <c r="L188" s="103">
        <v>0</v>
      </c>
      <c r="M188" s="103">
        <v>0</v>
      </c>
      <c r="N188" s="103">
        <v>0</v>
      </c>
      <c r="O188" s="103">
        <v>0</v>
      </c>
      <c r="P188" s="103">
        <v>0</v>
      </c>
      <c r="Q188" s="103">
        <v>0</v>
      </c>
      <c r="R188" s="103">
        <f>SUM(R189)</f>
        <v>6150000</v>
      </c>
    </row>
    <row r="189" spans="2:18">
      <c r="B189" s="824"/>
      <c r="C189" s="166"/>
      <c r="D189" s="166"/>
      <c r="E189" s="2">
        <v>464</v>
      </c>
      <c r="F189" s="1" t="s">
        <v>1159</v>
      </c>
      <c r="G189" s="4">
        <v>0</v>
      </c>
      <c r="H189" s="4">
        <v>6150000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6150000</v>
      </c>
    </row>
    <row r="190" spans="2:18">
      <c r="B190" s="824"/>
      <c r="C190" s="162"/>
      <c r="D190" s="162">
        <v>48</v>
      </c>
      <c r="E190" s="99"/>
      <c r="F190" s="99" t="s">
        <v>430</v>
      </c>
      <c r="G190" s="103">
        <v>0</v>
      </c>
      <c r="H190" s="103">
        <f>SUM(H191)</f>
        <v>138000</v>
      </c>
      <c r="I190" s="103">
        <v>0</v>
      </c>
      <c r="J190" s="103">
        <v>0</v>
      </c>
      <c r="K190" s="103">
        <v>0</v>
      </c>
      <c r="L190" s="103">
        <v>0</v>
      </c>
      <c r="M190" s="103">
        <v>0</v>
      </c>
      <c r="N190" s="103">
        <v>0</v>
      </c>
      <c r="O190" s="103">
        <v>0</v>
      </c>
      <c r="P190" s="103">
        <v>0</v>
      </c>
      <c r="Q190" s="103">
        <v>0</v>
      </c>
      <c r="R190" s="103">
        <f>SUM(R191)</f>
        <v>138000</v>
      </c>
    </row>
    <row r="191" spans="2:18">
      <c r="B191" s="824"/>
      <c r="E191" s="2">
        <v>482</v>
      </c>
      <c r="F191" s="1" t="s">
        <v>433</v>
      </c>
      <c r="G191" s="4">
        <v>0</v>
      </c>
      <c r="H191" s="4">
        <v>138000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138000</v>
      </c>
    </row>
    <row r="192" spans="2:18">
      <c r="B192" s="824"/>
      <c r="C192" s="150"/>
      <c r="D192" s="150" t="s">
        <v>1221</v>
      </c>
      <c r="E192" s="36" t="s">
        <v>1715</v>
      </c>
      <c r="F192" s="36" t="s">
        <v>776</v>
      </c>
      <c r="G192" s="34">
        <f>SUM(G193+G195)</f>
        <v>13505000</v>
      </c>
      <c r="H192" s="34">
        <f>SUM(H193+H195)</f>
        <v>13505000</v>
      </c>
      <c r="I192" s="34">
        <v>0</v>
      </c>
      <c r="J192" s="34">
        <v>0</v>
      </c>
      <c r="K192" s="34">
        <v>0</v>
      </c>
      <c r="L192" s="34">
        <v>0</v>
      </c>
      <c r="M192" s="34">
        <f>SUM(M193+M195)</f>
        <v>120948000</v>
      </c>
      <c r="N192" s="34">
        <v>0</v>
      </c>
      <c r="O192" s="34">
        <f>SUM(O193+O195)</f>
        <v>24377000</v>
      </c>
      <c r="P192" s="34">
        <f>SUM(P193+P195)</f>
        <v>4377000</v>
      </c>
      <c r="Q192" s="34">
        <f>SUM(Q193+Q195)</f>
        <v>158830000</v>
      </c>
      <c r="R192" s="34">
        <f>SUM(R193+R195)</f>
        <v>17882000</v>
      </c>
    </row>
    <row r="193" spans="2:18">
      <c r="B193" s="824"/>
      <c r="C193" s="162"/>
      <c r="D193" s="162">
        <v>46</v>
      </c>
      <c r="E193" s="99"/>
      <c r="F193" s="99" t="s">
        <v>396</v>
      </c>
      <c r="G193" s="103">
        <f>SUM(G194)</f>
        <v>13505000</v>
      </c>
      <c r="H193" s="103">
        <f>SUM(H194)</f>
        <v>13505000</v>
      </c>
      <c r="I193" s="103">
        <v>0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0</v>
      </c>
      <c r="P193" s="103">
        <v>0</v>
      </c>
      <c r="Q193" s="103">
        <f>SUM(Q194)</f>
        <v>13505000</v>
      </c>
      <c r="R193" s="103">
        <f>SUM(R194)</f>
        <v>13505000</v>
      </c>
    </row>
    <row r="194" spans="2:18">
      <c r="B194" s="824"/>
      <c r="C194" s="166"/>
      <c r="D194" s="166"/>
      <c r="E194" s="2">
        <v>464</v>
      </c>
      <c r="F194" s="1" t="s">
        <v>1172</v>
      </c>
      <c r="G194" s="4">
        <v>13505000</v>
      </c>
      <c r="H194" s="4">
        <v>13505000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13505000</v>
      </c>
      <c r="R194" s="4">
        <v>13505000</v>
      </c>
    </row>
    <row r="195" spans="2:18">
      <c r="B195" s="824"/>
      <c r="C195" s="162"/>
      <c r="D195" s="162">
        <v>48</v>
      </c>
      <c r="E195" s="99"/>
      <c r="F195" s="99" t="s">
        <v>430</v>
      </c>
      <c r="G195" s="103">
        <v>0</v>
      </c>
      <c r="H195" s="103">
        <v>0</v>
      </c>
      <c r="I195" s="103">
        <v>0</v>
      </c>
      <c r="J195" s="103">
        <v>0</v>
      </c>
      <c r="K195" s="103">
        <v>0</v>
      </c>
      <c r="L195" s="103">
        <v>0</v>
      </c>
      <c r="M195" s="103">
        <f>SUM(M196)</f>
        <v>120948000</v>
      </c>
      <c r="N195" s="103">
        <v>0</v>
      </c>
      <c r="O195" s="103">
        <f>SUM(O196)</f>
        <v>24377000</v>
      </c>
      <c r="P195" s="103">
        <f>SUM(P196)</f>
        <v>4377000</v>
      </c>
      <c r="Q195" s="103">
        <f>SUM(Q196)</f>
        <v>145325000</v>
      </c>
      <c r="R195" s="103">
        <f>SUM(R196)</f>
        <v>4377000</v>
      </c>
    </row>
    <row r="196" spans="2:18">
      <c r="B196" s="824"/>
      <c r="C196" s="166"/>
      <c r="D196" s="166"/>
      <c r="E196" s="2">
        <v>481</v>
      </c>
      <c r="F196" s="1" t="s">
        <v>1226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120948000</v>
      </c>
      <c r="N196" s="4">
        <v>0</v>
      </c>
      <c r="O196" s="4">
        <v>24377000</v>
      </c>
      <c r="P196" s="4">
        <v>4377000</v>
      </c>
      <c r="Q196" s="4">
        <v>145325000</v>
      </c>
      <c r="R196" s="4">
        <v>4377000</v>
      </c>
    </row>
    <row r="197" spans="2:18">
      <c r="B197" s="824"/>
      <c r="C197" s="150"/>
      <c r="D197" s="150" t="s">
        <v>1749</v>
      </c>
      <c r="E197" s="36" t="s">
        <v>1735</v>
      </c>
      <c r="F197" s="33" t="s">
        <v>777</v>
      </c>
      <c r="G197" s="34">
        <f>SUM(G198+G200+G202)</f>
        <v>25530000</v>
      </c>
      <c r="H197" s="34">
        <f>SUM(H198+H200+H202)</f>
        <v>37600000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f>SUM(Q198+Q200+Q202)</f>
        <v>25530000</v>
      </c>
      <c r="R197" s="34">
        <f>SUM(R198+R200+R202)</f>
        <v>37600000</v>
      </c>
    </row>
    <row r="198" spans="2:18">
      <c r="B198" s="824"/>
      <c r="C198" s="162"/>
      <c r="D198" s="162">
        <v>45</v>
      </c>
      <c r="E198" s="99"/>
      <c r="F198" s="99" t="s">
        <v>395</v>
      </c>
      <c r="G198" s="103">
        <f>SUM(G199)</f>
        <v>1230000</v>
      </c>
      <c r="H198" s="103">
        <f>SUM(H199)</f>
        <v>1300000</v>
      </c>
      <c r="I198" s="103">
        <v>0</v>
      </c>
      <c r="J198" s="103">
        <v>0</v>
      </c>
      <c r="K198" s="103">
        <v>0</v>
      </c>
      <c r="L198" s="103">
        <v>0</v>
      </c>
      <c r="M198" s="103">
        <v>0</v>
      </c>
      <c r="N198" s="103">
        <v>0</v>
      </c>
      <c r="O198" s="103">
        <v>0</v>
      </c>
      <c r="P198" s="103">
        <v>0</v>
      </c>
      <c r="Q198" s="103">
        <f>SUM(Q199)</f>
        <v>1230000</v>
      </c>
      <c r="R198" s="103">
        <f>SUM(R199)</f>
        <v>1300000</v>
      </c>
    </row>
    <row r="199" spans="2:18" ht="30">
      <c r="B199" s="824"/>
      <c r="C199" s="166"/>
      <c r="D199" s="166"/>
      <c r="E199" s="593">
        <v>451</v>
      </c>
      <c r="F199" s="14" t="s">
        <v>1227</v>
      </c>
      <c r="G199" s="4">
        <v>1230000</v>
      </c>
      <c r="H199" s="4">
        <v>1300000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1230000</v>
      </c>
      <c r="R199" s="4">
        <v>1300000</v>
      </c>
    </row>
    <row r="200" spans="2:18">
      <c r="B200" s="824"/>
      <c r="C200" s="162"/>
      <c r="D200" s="162">
        <v>46</v>
      </c>
      <c r="E200" s="99"/>
      <c r="F200" s="99" t="s">
        <v>396</v>
      </c>
      <c r="G200" s="103">
        <f>SUM(G201)</f>
        <v>14000000</v>
      </c>
      <c r="H200" s="103">
        <f>SUM(H201)</f>
        <v>26000000</v>
      </c>
      <c r="I200" s="103">
        <v>0</v>
      </c>
      <c r="J200" s="103">
        <v>0</v>
      </c>
      <c r="K200" s="103">
        <v>0</v>
      </c>
      <c r="L200" s="103">
        <v>0</v>
      </c>
      <c r="M200" s="103">
        <v>0</v>
      </c>
      <c r="N200" s="103">
        <v>0</v>
      </c>
      <c r="O200" s="103">
        <v>0</v>
      </c>
      <c r="P200" s="103">
        <v>0</v>
      </c>
      <c r="Q200" s="103">
        <f>SUM(Q201)</f>
        <v>14000000</v>
      </c>
      <c r="R200" s="103">
        <f>SUM(R201)</f>
        <v>26000000</v>
      </c>
    </row>
    <row r="201" spans="2:18">
      <c r="B201" s="824"/>
      <c r="C201" s="166"/>
      <c r="D201" s="166"/>
      <c r="E201" s="2">
        <v>464</v>
      </c>
      <c r="F201" s="1" t="s">
        <v>423</v>
      </c>
      <c r="G201" s="4">
        <v>14000000</v>
      </c>
      <c r="H201" s="4">
        <v>26000000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14000000</v>
      </c>
      <c r="R201" s="4">
        <v>26000000</v>
      </c>
    </row>
    <row r="202" spans="2:18">
      <c r="B202" s="824"/>
      <c r="C202" s="162"/>
      <c r="D202" s="162">
        <v>49</v>
      </c>
      <c r="E202" s="99"/>
      <c r="F202" s="99" t="s">
        <v>440</v>
      </c>
      <c r="G202" s="103">
        <f>SUM(G203)</f>
        <v>10300000</v>
      </c>
      <c r="H202" s="103">
        <f>SUM(H203)</f>
        <v>10300000</v>
      </c>
      <c r="I202" s="103">
        <v>0</v>
      </c>
      <c r="J202" s="103">
        <v>0</v>
      </c>
      <c r="K202" s="103">
        <v>0</v>
      </c>
      <c r="L202" s="103">
        <v>0</v>
      </c>
      <c r="M202" s="103">
        <v>0</v>
      </c>
      <c r="N202" s="103">
        <v>0</v>
      </c>
      <c r="O202" s="103">
        <v>0</v>
      </c>
      <c r="P202" s="103">
        <v>0</v>
      </c>
      <c r="Q202" s="103">
        <f>SUM(Q203)</f>
        <v>10300000</v>
      </c>
      <c r="R202" s="103">
        <f>SUM(R203)</f>
        <v>10300000</v>
      </c>
    </row>
    <row r="203" spans="2:18" ht="30">
      <c r="B203" s="824"/>
      <c r="C203" s="166"/>
      <c r="D203" s="166"/>
      <c r="E203" s="593">
        <v>491</v>
      </c>
      <c r="F203" s="14" t="s">
        <v>1228</v>
      </c>
      <c r="G203" s="4">
        <v>10300000</v>
      </c>
      <c r="H203" s="4">
        <v>10300000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10300000</v>
      </c>
      <c r="R203" s="4">
        <v>10300000</v>
      </c>
    </row>
    <row r="204" spans="2:18" ht="30">
      <c r="B204" s="824"/>
      <c r="C204" s="150"/>
      <c r="D204" s="150" t="s">
        <v>775</v>
      </c>
      <c r="E204" s="33"/>
      <c r="F204" s="36" t="s">
        <v>778</v>
      </c>
      <c r="G204" s="34">
        <f>SUM(G205+G210+G212+G214)</f>
        <v>62182000</v>
      </c>
      <c r="H204" s="34">
        <f>SUM(H205+H210+H212+H214)</f>
        <v>46124000</v>
      </c>
      <c r="I204" s="34">
        <v>0</v>
      </c>
      <c r="J204" s="34">
        <v>0</v>
      </c>
      <c r="K204" s="34">
        <v>0</v>
      </c>
      <c r="L204" s="34">
        <v>0</v>
      </c>
      <c r="M204" s="34">
        <f>SUM(M205+M210+M212+M214)</f>
        <v>120000000</v>
      </c>
      <c r="N204" s="34">
        <f>SUM(N205+N210+N212+N214)</f>
        <v>120000000</v>
      </c>
      <c r="O204" s="34">
        <v>0</v>
      </c>
      <c r="P204" s="34">
        <v>0</v>
      </c>
      <c r="Q204" s="34">
        <f>SUM(Q205+Q210+Q212+Q214)</f>
        <v>182182000</v>
      </c>
      <c r="R204" s="34">
        <f>SUM(R205+R210+R212+R214)</f>
        <v>166124000</v>
      </c>
    </row>
    <row r="205" spans="2:18">
      <c r="B205" s="824"/>
      <c r="C205" s="162"/>
      <c r="D205" s="162">
        <v>42</v>
      </c>
      <c r="E205" s="99"/>
      <c r="F205" s="99" t="s">
        <v>394</v>
      </c>
      <c r="G205" s="103">
        <f>SUM(G206:G209)</f>
        <v>13560000</v>
      </c>
      <c r="H205" s="103">
        <f>SUM(H206:H209)</f>
        <v>27670000</v>
      </c>
      <c r="I205" s="103">
        <v>0</v>
      </c>
      <c r="J205" s="103">
        <v>0</v>
      </c>
      <c r="K205" s="103">
        <v>0</v>
      </c>
      <c r="L205" s="103">
        <v>0</v>
      </c>
      <c r="M205" s="103">
        <v>0</v>
      </c>
      <c r="N205" s="103">
        <v>0</v>
      </c>
      <c r="O205" s="103">
        <v>0</v>
      </c>
      <c r="P205" s="103">
        <v>0</v>
      </c>
      <c r="Q205" s="103">
        <f>SUM(Q206:Q209)</f>
        <v>13560000</v>
      </c>
      <c r="R205" s="103">
        <f>SUM(R206:R209)</f>
        <v>27670000</v>
      </c>
    </row>
    <row r="206" spans="2:18">
      <c r="B206" s="824"/>
      <c r="C206" s="166"/>
      <c r="D206" s="166"/>
      <c r="E206" s="2">
        <v>420</v>
      </c>
      <c r="F206" s="1" t="s">
        <v>400</v>
      </c>
      <c r="G206" s="4">
        <v>60000</v>
      </c>
      <c r="H206" s="4">
        <v>60000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60000</v>
      </c>
      <c r="R206" s="4">
        <v>60000</v>
      </c>
    </row>
    <row r="207" spans="2:18" ht="30">
      <c r="B207" s="824"/>
      <c r="C207" s="166"/>
      <c r="D207" s="166"/>
      <c r="E207" s="593">
        <v>421</v>
      </c>
      <c r="F207" s="14" t="s">
        <v>1229</v>
      </c>
      <c r="G207" s="4">
        <v>500000</v>
      </c>
      <c r="H207" s="4">
        <v>500000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500000</v>
      </c>
      <c r="R207" s="4">
        <v>500000</v>
      </c>
    </row>
    <row r="208" spans="2:18">
      <c r="B208" s="824"/>
      <c r="C208" s="166"/>
      <c r="D208" s="166"/>
      <c r="E208" s="2">
        <v>425</v>
      </c>
      <c r="F208" s="1" t="s">
        <v>404</v>
      </c>
      <c r="G208" s="4">
        <v>10000000</v>
      </c>
      <c r="H208" s="4">
        <v>24110000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10000000</v>
      </c>
      <c r="R208" s="4">
        <v>24110000</v>
      </c>
    </row>
    <row r="209" spans="2:18">
      <c r="B209" s="824"/>
      <c r="C209" s="166"/>
      <c r="D209" s="166"/>
      <c r="E209" s="2">
        <v>427</v>
      </c>
      <c r="F209" s="1" t="s">
        <v>1230</v>
      </c>
      <c r="G209" s="4">
        <v>3000000</v>
      </c>
      <c r="H209" s="4">
        <v>3000000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3000000</v>
      </c>
      <c r="R209" s="4">
        <v>3000000</v>
      </c>
    </row>
    <row r="210" spans="2:18" ht="15" customHeight="1">
      <c r="B210" s="824"/>
      <c r="C210" s="162"/>
      <c r="D210" s="162">
        <v>45</v>
      </c>
      <c r="E210" s="96"/>
      <c r="F210" s="99" t="s">
        <v>395</v>
      </c>
      <c r="G210" s="103">
        <f>SUM(G211)</f>
        <v>14470000</v>
      </c>
      <c r="H210" s="103">
        <f>SUM(H211)</f>
        <v>4700000</v>
      </c>
      <c r="I210" s="103">
        <v>0</v>
      </c>
      <c r="J210" s="103">
        <v>0</v>
      </c>
      <c r="K210" s="103">
        <v>0</v>
      </c>
      <c r="L210" s="103">
        <v>0</v>
      </c>
      <c r="M210" s="103">
        <v>0</v>
      </c>
      <c r="N210" s="103">
        <v>0</v>
      </c>
      <c r="O210" s="103">
        <v>0</v>
      </c>
      <c r="P210" s="103">
        <v>0</v>
      </c>
      <c r="Q210" s="103">
        <f>SUM(Q211)</f>
        <v>14470000</v>
      </c>
      <c r="R210" s="103">
        <f>SUM(R211)</f>
        <v>4700000</v>
      </c>
    </row>
    <row r="211" spans="2:18" ht="30">
      <c r="B211" s="824"/>
      <c r="C211" s="166"/>
      <c r="D211" s="166"/>
      <c r="E211" s="2">
        <v>451</v>
      </c>
      <c r="F211" s="14" t="s">
        <v>410</v>
      </c>
      <c r="G211" s="4">
        <v>14470000</v>
      </c>
      <c r="H211" s="4">
        <v>4700000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14470000</v>
      </c>
      <c r="R211" s="4">
        <v>4700000</v>
      </c>
    </row>
    <row r="212" spans="2:18">
      <c r="B212" s="824"/>
      <c r="C212" s="162"/>
      <c r="D212" s="162">
        <v>48</v>
      </c>
      <c r="E212" s="96"/>
      <c r="F212" s="99" t="s">
        <v>430</v>
      </c>
      <c r="G212" s="103">
        <f>SUM(G213)</f>
        <v>20652000</v>
      </c>
      <c r="H212" s="103">
        <f>SUM(H213)</f>
        <v>254000</v>
      </c>
      <c r="I212" s="103">
        <v>0</v>
      </c>
      <c r="J212" s="103">
        <v>0</v>
      </c>
      <c r="K212" s="103">
        <v>0</v>
      </c>
      <c r="L212" s="103">
        <v>0</v>
      </c>
      <c r="M212" s="103">
        <f>SUM(M213)</f>
        <v>120000000</v>
      </c>
      <c r="N212" s="103">
        <f>SUM(N213)</f>
        <v>120000000</v>
      </c>
      <c r="O212" s="103">
        <v>0</v>
      </c>
      <c r="P212" s="103">
        <v>0</v>
      </c>
      <c r="Q212" s="103">
        <f>SUM(Q213)</f>
        <v>140652000</v>
      </c>
      <c r="R212" s="103">
        <f>SUM(R213)</f>
        <v>120254000</v>
      </c>
    </row>
    <row r="213" spans="2:18">
      <c r="B213" s="824"/>
      <c r="C213" s="166"/>
      <c r="D213" s="166"/>
      <c r="E213" s="2">
        <v>482</v>
      </c>
      <c r="F213" s="1" t="s">
        <v>433</v>
      </c>
      <c r="G213" s="4">
        <v>20652000</v>
      </c>
      <c r="H213" s="4">
        <v>254000</v>
      </c>
      <c r="I213" s="4">
        <v>0</v>
      </c>
      <c r="J213" s="4">
        <v>0</v>
      </c>
      <c r="K213" s="4">
        <v>0</v>
      </c>
      <c r="L213" s="4">
        <v>0</v>
      </c>
      <c r="M213" s="4">
        <v>120000000</v>
      </c>
      <c r="N213" s="4">
        <v>120000000</v>
      </c>
      <c r="O213" s="4">
        <v>0</v>
      </c>
      <c r="P213" s="4">
        <v>0</v>
      </c>
      <c r="Q213" s="4">
        <v>140652000</v>
      </c>
      <c r="R213" s="4">
        <v>120254000</v>
      </c>
    </row>
    <row r="214" spans="2:18">
      <c r="B214" s="824"/>
      <c r="C214" s="162"/>
      <c r="D214" s="162">
        <v>49</v>
      </c>
      <c r="E214" s="96"/>
      <c r="F214" s="99" t="s">
        <v>440</v>
      </c>
      <c r="G214" s="103">
        <f>SUM(G215)</f>
        <v>13500000</v>
      </c>
      <c r="H214" s="103">
        <f>SUM(H215)</f>
        <v>13500000</v>
      </c>
      <c r="I214" s="103">
        <v>0</v>
      </c>
      <c r="J214" s="103">
        <v>0</v>
      </c>
      <c r="K214" s="103">
        <v>0</v>
      </c>
      <c r="L214" s="103">
        <v>0</v>
      </c>
      <c r="M214" s="103">
        <v>0</v>
      </c>
      <c r="N214" s="103">
        <v>0</v>
      </c>
      <c r="O214" s="103">
        <v>0</v>
      </c>
      <c r="P214" s="103">
        <v>0</v>
      </c>
      <c r="Q214" s="103">
        <f>SUM(Q215)</f>
        <v>13500000</v>
      </c>
      <c r="R214" s="103">
        <f>SUM(R215)</f>
        <v>13500000</v>
      </c>
    </row>
    <row r="215" spans="2:18" ht="30.75" thickBot="1">
      <c r="B215" s="824"/>
      <c r="C215" s="141"/>
      <c r="D215" s="141"/>
      <c r="E215" s="2">
        <v>491</v>
      </c>
      <c r="F215" s="14" t="s">
        <v>441</v>
      </c>
      <c r="G215" s="4">
        <v>13500000</v>
      </c>
      <c r="H215" s="4">
        <v>13500000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13500000</v>
      </c>
      <c r="R215" s="4">
        <v>13500000</v>
      </c>
    </row>
    <row r="216" spans="2:18" ht="33" customHeight="1" thickBot="1">
      <c r="B216" s="824"/>
      <c r="C216" s="800" t="s">
        <v>604</v>
      </c>
      <c r="D216" s="801"/>
      <c r="E216" s="766" t="s">
        <v>1207</v>
      </c>
      <c r="F216" s="801"/>
      <c r="G216" s="193">
        <f>SUM(G180+G147+G113+G90+G52)</f>
        <v>596526000</v>
      </c>
      <c r="H216" s="164">
        <f>SUM(H180+H147+H113+H90+H52)</f>
        <v>600827000</v>
      </c>
      <c r="I216" s="164">
        <f>SUM(I180+I147+I113+I90+I52)</f>
        <v>39700000</v>
      </c>
      <c r="J216" s="164">
        <f>SUM(J180+J147+J113+J90+J52)</f>
        <v>39700000</v>
      </c>
      <c r="K216" s="164">
        <v>0</v>
      </c>
      <c r="L216" s="164">
        <v>0</v>
      </c>
      <c r="M216" s="164">
        <f t="shared" ref="M216:R216" si="5">SUM(M180+M147+M113+M90+M52)</f>
        <v>240948000</v>
      </c>
      <c r="N216" s="164">
        <f t="shared" si="5"/>
        <v>120000000</v>
      </c>
      <c r="O216" s="164">
        <f t="shared" si="5"/>
        <v>24377000</v>
      </c>
      <c r="P216" s="164">
        <f t="shared" si="5"/>
        <v>4377000</v>
      </c>
      <c r="Q216" s="193">
        <f t="shared" si="5"/>
        <v>901551000</v>
      </c>
      <c r="R216" s="164">
        <f t="shared" si="5"/>
        <v>764904000</v>
      </c>
    </row>
  </sheetData>
  <mergeCells count="15">
    <mergeCell ref="C216:D216"/>
    <mergeCell ref="E216:F216"/>
    <mergeCell ref="B7:B21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B2:R61"/>
  <sheetViews>
    <sheetView workbookViewId="0">
      <selection activeCell="D2" sqref="D2"/>
    </sheetView>
  </sheetViews>
  <sheetFormatPr defaultRowHeight="15"/>
  <cols>
    <col min="2" max="2" width="10.42578125" customWidth="1"/>
    <col min="3" max="4" width="13.42578125" customWidth="1"/>
    <col min="5" max="5" width="22.5703125" customWidth="1"/>
    <col min="6" max="6" width="39.5703125" customWidth="1"/>
    <col min="7" max="18" width="17.5703125" customWidth="1"/>
  </cols>
  <sheetData>
    <row r="2" spans="2:18" ht="15" customHeight="1">
      <c r="B2" s="603" t="s">
        <v>489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14002</v>
      </c>
      <c r="C6" s="805" t="s">
        <v>489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64914000</v>
      </c>
      <c r="H7" s="124">
        <f>SUM(H8)</f>
        <v>59735000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64914000</v>
      </c>
      <c r="R7" s="125">
        <f>SUM(R8)</f>
        <v>59735000</v>
      </c>
    </row>
    <row r="8" spans="2:18">
      <c r="B8" s="802"/>
      <c r="C8" s="166"/>
      <c r="D8" s="2">
        <v>10</v>
      </c>
      <c r="E8" s="1"/>
      <c r="F8" s="2" t="s">
        <v>820</v>
      </c>
      <c r="G8" s="4">
        <v>64914000</v>
      </c>
      <c r="H8" s="4">
        <v>59735000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64914000</v>
      </c>
      <c r="R8" s="109">
        <v>59735000</v>
      </c>
    </row>
    <row r="9" spans="2:18">
      <c r="B9" s="802"/>
      <c r="C9" s="150">
        <v>2</v>
      </c>
      <c r="D9" s="33"/>
      <c r="E9" s="33"/>
      <c r="F9" s="33" t="s">
        <v>1231</v>
      </c>
      <c r="G9" s="34">
        <f>SUM(G10)</f>
        <v>2335000</v>
      </c>
      <c r="H9" s="34">
        <f>SUM(H10)</f>
        <v>2319000</v>
      </c>
      <c r="I9" s="34">
        <f>SUM(I10)</f>
        <v>2000000</v>
      </c>
      <c r="J9" s="34">
        <f>SUM(J10)</f>
        <v>2000000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4335000</v>
      </c>
      <c r="R9" s="128">
        <f>SUM(R10)</f>
        <v>4319000</v>
      </c>
    </row>
    <row r="10" spans="2:18">
      <c r="B10" s="802"/>
      <c r="C10" s="166"/>
      <c r="D10" s="2">
        <v>20</v>
      </c>
      <c r="E10" s="1"/>
      <c r="F10" s="2" t="s">
        <v>1231</v>
      </c>
      <c r="G10" s="4">
        <v>2335000</v>
      </c>
      <c r="H10" s="4">
        <v>2319000</v>
      </c>
      <c r="I10" s="4">
        <v>2000000</v>
      </c>
      <c r="J10" s="4">
        <v>2000000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4335000</v>
      </c>
      <c r="R10" s="109">
        <v>4319000</v>
      </c>
    </row>
    <row r="11" spans="2:18">
      <c r="B11" s="802"/>
      <c r="C11" s="150">
        <v>3</v>
      </c>
      <c r="D11" s="33"/>
      <c r="E11" s="36"/>
      <c r="F11" s="36" t="s">
        <v>1232</v>
      </c>
      <c r="G11" s="34">
        <f>SUM(G12)</f>
        <v>985000</v>
      </c>
      <c r="H11" s="34">
        <f>SUM(H12)</f>
        <v>810000</v>
      </c>
      <c r="I11" s="34">
        <f>SUM(I12)</f>
        <v>1000000</v>
      </c>
      <c r="J11" s="34">
        <f>SUM(J12)</f>
        <v>1000000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f>SUM(Q12)</f>
        <v>1985000</v>
      </c>
      <c r="R11" s="128">
        <f>SUM(R12)</f>
        <v>1810000</v>
      </c>
    </row>
    <row r="12" spans="2:18" ht="15.75" thickBot="1">
      <c r="B12" s="802"/>
      <c r="C12" s="167"/>
      <c r="D12" s="106">
        <v>30</v>
      </c>
      <c r="E12" s="104"/>
      <c r="F12" s="106" t="s">
        <v>1232</v>
      </c>
      <c r="G12" s="110">
        <v>985000</v>
      </c>
      <c r="H12" s="110">
        <v>810000</v>
      </c>
      <c r="I12" s="110">
        <v>1000000</v>
      </c>
      <c r="J12" s="110">
        <v>1000000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1985000</v>
      </c>
      <c r="R12" s="111">
        <v>1810000</v>
      </c>
    </row>
    <row r="13" spans="2:18">
      <c r="B13" s="802"/>
      <c r="C13" s="255"/>
      <c r="D13" s="255">
        <v>40</v>
      </c>
      <c r="E13" s="232"/>
      <c r="F13" s="232" t="s">
        <v>391</v>
      </c>
      <c r="G13" s="234">
        <f>SUM(G14:G15)</f>
        <v>59584000</v>
      </c>
      <c r="H13" s="234">
        <f>SUM(H14:H15)</f>
        <v>53734000</v>
      </c>
      <c r="I13" s="234">
        <v>0</v>
      </c>
      <c r="J13" s="234">
        <v>0</v>
      </c>
      <c r="K13" s="234">
        <v>0</v>
      </c>
      <c r="L13" s="234">
        <v>0</v>
      </c>
      <c r="M13" s="234">
        <v>0</v>
      </c>
      <c r="N13" s="234">
        <v>0</v>
      </c>
      <c r="O13" s="234">
        <v>0</v>
      </c>
      <c r="P13" s="234">
        <v>0</v>
      </c>
      <c r="Q13" s="234">
        <f>SUM(Q14:Q15)</f>
        <v>59584000</v>
      </c>
      <c r="R13" s="235">
        <f>SUM(R14:R15)</f>
        <v>53734000</v>
      </c>
    </row>
    <row r="14" spans="2:18">
      <c r="B14" s="802"/>
      <c r="C14" s="166"/>
      <c r="D14" s="166"/>
      <c r="E14" s="2">
        <v>401</v>
      </c>
      <c r="F14" s="1" t="s">
        <v>399</v>
      </c>
      <c r="G14" s="4">
        <v>43497000</v>
      </c>
      <c r="H14" s="4">
        <v>39032000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43497000</v>
      </c>
      <c r="R14" s="109">
        <v>39032000</v>
      </c>
    </row>
    <row r="15" spans="2:18">
      <c r="B15" s="802"/>
      <c r="C15" s="166"/>
      <c r="D15" s="166"/>
      <c r="E15" s="2">
        <v>402</v>
      </c>
      <c r="F15" s="1" t="s">
        <v>361</v>
      </c>
      <c r="G15" s="4">
        <v>16087000</v>
      </c>
      <c r="H15" s="4">
        <v>14702000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16087000</v>
      </c>
      <c r="R15" s="109">
        <v>14702000</v>
      </c>
    </row>
    <row r="16" spans="2:18">
      <c r="B16" s="802"/>
      <c r="C16" s="162"/>
      <c r="D16" s="162">
        <v>42</v>
      </c>
      <c r="E16" s="99"/>
      <c r="F16" s="99" t="s">
        <v>394</v>
      </c>
      <c r="G16" s="103">
        <f>SUM(G17:G22)</f>
        <v>8590000</v>
      </c>
      <c r="H16" s="103">
        <f>SUM(H17:H22)</f>
        <v>8602000</v>
      </c>
      <c r="I16" s="103">
        <f>SUM(I17:I22)</f>
        <v>3000000</v>
      </c>
      <c r="J16" s="103">
        <f>SUM(J17:J22)</f>
        <v>2986000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f>SUM(Q17:Q22)</f>
        <v>11590000</v>
      </c>
      <c r="R16" s="108">
        <f>SUM(R17:R22)</f>
        <v>11588000</v>
      </c>
    </row>
    <row r="17" spans="2:18">
      <c r="B17" s="802"/>
      <c r="C17" s="166"/>
      <c r="D17" s="166"/>
      <c r="E17" s="2">
        <v>420</v>
      </c>
      <c r="F17" s="1" t="s">
        <v>400</v>
      </c>
      <c r="G17" s="4">
        <v>48000</v>
      </c>
      <c r="H17" s="4">
        <v>48000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48000</v>
      </c>
      <c r="R17" s="109">
        <v>48000</v>
      </c>
    </row>
    <row r="18" spans="2:18" ht="30">
      <c r="B18" s="802"/>
      <c r="C18" s="166"/>
      <c r="D18" s="166"/>
      <c r="E18" s="2">
        <v>421</v>
      </c>
      <c r="F18" s="14" t="s">
        <v>401</v>
      </c>
      <c r="G18" s="4">
        <v>6652000</v>
      </c>
      <c r="H18" s="4">
        <v>6435000</v>
      </c>
      <c r="I18" s="4">
        <v>1800000</v>
      </c>
      <c r="J18" s="4">
        <v>1800000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8452000</v>
      </c>
      <c r="R18" s="109">
        <v>8235000</v>
      </c>
    </row>
    <row r="19" spans="2:18">
      <c r="B19" s="802"/>
      <c r="C19" s="166"/>
      <c r="D19" s="166"/>
      <c r="E19" s="2">
        <v>423</v>
      </c>
      <c r="F19" s="1" t="s">
        <v>402</v>
      </c>
      <c r="G19" s="4">
        <v>510000</v>
      </c>
      <c r="H19" s="4">
        <v>495000</v>
      </c>
      <c r="I19" s="4">
        <v>500000</v>
      </c>
      <c r="J19" s="4">
        <v>500000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1010000</v>
      </c>
      <c r="R19" s="109">
        <v>995000</v>
      </c>
    </row>
    <row r="20" spans="2:18">
      <c r="B20" s="802"/>
      <c r="C20" s="166"/>
      <c r="D20" s="166"/>
      <c r="E20" s="2">
        <v>424</v>
      </c>
      <c r="F20" s="1" t="s">
        <v>403</v>
      </c>
      <c r="G20" s="4">
        <v>430000</v>
      </c>
      <c r="H20" s="4">
        <v>414000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430000</v>
      </c>
      <c r="R20" s="109">
        <v>414000</v>
      </c>
    </row>
    <row r="21" spans="2:18">
      <c r="B21" s="802"/>
      <c r="C21" s="166"/>
      <c r="D21" s="166"/>
      <c r="E21" s="2">
        <v>425</v>
      </c>
      <c r="F21" s="1" t="s">
        <v>404</v>
      </c>
      <c r="G21" s="4">
        <v>915000</v>
      </c>
      <c r="H21" s="4">
        <v>1125000</v>
      </c>
      <c r="I21" s="4">
        <v>700000</v>
      </c>
      <c r="J21" s="4">
        <v>686000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1615000</v>
      </c>
      <c r="R21" s="109">
        <v>1811000</v>
      </c>
    </row>
    <row r="22" spans="2:18">
      <c r="B22" s="802"/>
      <c r="C22" s="166"/>
      <c r="D22" s="166"/>
      <c r="E22" s="2">
        <v>426</v>
      </c>
      <c r="F22" s="1" t="s">
        <v>405</v>
      </c>
      <c r="G22" s="4">
        <v>35000</v>
      </c>
      <c r="H22" s="4">
        <v>85000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35000</v>
      </c>
      <c r="R22" s="109">
        <v>85000</v>
      </c>
    </row>
    <row r="23" spans="2:18">
      <c r="B23" s="802"/>
      <c r="C23" s="162"/>
      <c r="D23" s="162">
        <v>46</v>
      </c>
      <c r="E23" s="99"/>
      <c r="F23" s="99" t="s">
        <v>396</v>
      </c>
      <c r="G23" s="103">
        <v>0</v>
      </c>
      <c r="H23" s="103">
        <f>SUM(H24:H25)</f>
        <v>480000</v>
      </c>
      <c r="I23" s="103">
        <v>0</v>
      </c>
      <c r="J23" s="103">
        <f>SUM(J24:J25)</f>
        <v>14000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8">
        <f>SUM(R24:R25)</f>
        <v>494000</v>
      </c>
    </row>
    <row r="24" spans="2:18">
      <c r="B24" s="802"/>
      <c r="C24" s="166"/>
      <c r="D24" s="166"/>
      <c r="E24" s="2">
        <v>464</v>
      </c>
      <c r="F24" s="1" t="s">
        <v>423</v>
      </c>
      <c r="G24" s="4">
        <v>0</v>
      </c>
      <c r="H24" s="4">
        <v>480000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109">
        <v>480000</v>
      </c>
    </row>
    <row r="25" spans="2:18">
      <c r="B25" s="802"/>
      <c r="C25" s="166"/>
      <c r="D25" s="166"/>
      <c r="E25" s="2">
        <v>465</v>
      </c>
      <c r="F25" s="1" t="s">
        <v>424</v>
      </c>
      <c r="G25" s="4">
        <v>0</v>
      </c>
      <c r="H25" s="4">
        <v>0</v>
      </c>
      <c r="I25" s="4">
        <v>0</v>
      </c>
      <c r="J25" s="4">
        <v>14000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109">
        <v>14000</v>
      </c>
    </row>
    <row r="26" spans="2:18">
      <c r="B26" s="802"/>
      <c r="C26" s="162"/>
      <c r="D26" s="162">
        <v>48</v>
      </c>
      <c r="E26" s="99"/>
      <c r="F26" s="99" t="s">
        <v>430</v>
      </c>
      <c r="G26" s="103">
        <f>SUM(G27)</f>
        <v>60000</v>
      </c>
      <c r="H26" s="103">
        <f>SUM(H27)</f>
        <v>48000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SUM(Q27)</f>
        <v>60000</v>
      </c>
      <c r="R26" s="108">
        <f>SUM(R27)</f>
        <v>48000</v>
      </c>
    </row>
    <row r="27" spans="2:18" ht="15.75" thickBot="1">
      <c r="B27" s="802"/>
      <c r="C27" s="142"/>
      <c r="D27" s="142"/>
      <c r="E27" s="106">
        <v>481</v>
      </c>
      <c r="F27" s="104" t="s">
        <v>432</v>
      </c>
      <c r="G27" s="110">
        <v>60000</v>
      </c>
      <c r="H27" s="110">
        <v>48000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60000</v>
      </c>
      <c r="R27" s="111">
        <v>48000</v>
      </c>
    </row>
    <row r="28" spans="2:18">
      <c r="B28" s="802"/>
      <c r="C28" s="169">
        <v>1</v>
      </c>
      <c r="D28" s="169"/>
      <c r="E28" s="170"/>
      <c r="F28" s="170" t="s">
        <v>820</v>
      </c>
      <c r="G28" s="172">
        <f>SUM(G29)</f>
        <v>64914000</v>
      </c>
      <c r="H28" s="172">
        <f>SUM(H29)</f>
        <v>59735000</v>
      </c>
      <c r="I28" s="172">
        <v>0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f>SUM(Q29)</f>
        <v>64914000</v>
      </c>
      <c r="R28" s="172">
        <f>SUM(R29)</f>
        <v>59735000</v>
      </c>
    </row>
    <row r="29" spans="2:18">
      <c r="B29" s="802"/>
      <c r="C29" s="150"/>
      <c r="D29" s="150">
        <v>10</v>
      </c>
      <c r="E29" s="33"/>
      <c r="F29" s="33" t="s">
        <v>820</v>
      </c>
      <c r="G29" s="34">
        <f>SUM(G30+G33+G40+G42)</f>
        <v>64914000</v>
      </c>
      <c r="H29" s="34">
        <f>SUM(H30+H33+H40+H42)</f>
        <v>59735000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f>SUM(Q30+Q33+Q40+Q42)</f>
        <v>64914000</v>
      </c>
      <c r="R29" s="34">
        <f>SUM(R30+R33+R40+R42)</f>
        <v>59735000</v>
      </c>
    </row>
    <row r="30" spans="2:18">
      <c r="B30" s="802"/>
      <c r="C30" s="253"/>
      <c r="D30" s="253">
        <v>40</v>
      </c>
      <c r="E30" s="355"/>
      <c r="F30" s="355" t="s">
        <v>391</v>
      </c>
      <c r="G30" s="103">
        <f>SUM(G31:G32)</f>
        <v>59584000</v>
      </c>
      <c r="H30" s="103">
        <f>SUM(H31:H32)</f>
        <v>53734000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SUM(Q31:Q32)</f>
        <v>59584000</v>
      </c>
      <c r="R30" s="103">
        <f>SUM(R31:R32)</f>
        <v>53734000</v>
      </c>
    </row>
    <row r="31" spans="2:18">
      <c r="B31" s="802"/>
      <c r="C31" s="166"/>
      <c r="D31" s="166"/>
      <c r="E31" s="2">
        <v>401</v>
      </c>
      <c r="F31" s="1" t="s">
        <v>399</v>
      </c>
      <c r="G31" s="4">
        <v>43497000</v>
      </c>
      <c r="H31" s="4">
        <v>39032000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43497000</v>
      </c>
      <c r="R31" s="4">
        <v>39032000</v>
      </c>
    </row>
    <row r="32" spans="2:18">
      <c r="B32" s="802"/>
      <c r="C32" s="166"/>
      <c r="D32" s="166"/>
      <c r="E32" s="2">
        <v>402</v>
      </c>
      <c r="F32" s="1" t="s">
        <v>361</v>
      </c>
      <c r="G32" s="4">
        <v>16087000</v>
      </c>
      <c r="H32" s="4">
        <v>14702000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16087000</v>
      </c>
      <c r="R32" s="4">
        <v>14702000</v>
      </c>
    </row>
    <row r="33" spans="2:18">
      <c r="B33" s="802"/>
      <c r="C33" s="162"/>
      <c r="D33" s="162">
        <v>42</v>
      </c>
      <c r="E33" s="99"/>
      <c r="F33" s="99" t="s">
        <v>394</v>
      </c>
      <c r="G33" s="103">
        <f>SUM(G34:G39)</f>
        <v>5270000</v>
      </c>
      <c r="H33" s="103">
        <f>SUM(H34:H39)</f>
        <v>5473000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SUM(Q34:Q39)</f>
        <v>5270000</v>
      </c>
      <c r="R33" s="103">
        <f>SUM(R34:R39)</f>
        <v>5473000</v>
      </c>
    </row>
    <row r="34" spans="2:18">
      <c r="B34" s="802"/>
      <c r="C34" s="166"/>
      <c r="D34" s="166"/>
      <c r="E34" s="2">
        <v>420</v>
      </c>
      <c r="F34" s="1" t="s">
        <v>400</v>
      </c>
      <c r="G34" s="4">
        <v>23000</v>
      </c>
      <c r="H34" s="4">
        <v>23000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23000</v>
      </c>
      <c r="R34" s="4">
        <v>23000</v>
      </c>
    </row>
    <row r="35" spans="2:18" ht="30">
      <c r="B35" s="802"/>
      <c r="C35" s="166"/>
      <c r="D35" s="166"/>
      <c r="E35" s="2">
        <v>421</v>
      </c>
      <c r="F35" s="14" t="s">
        <v>401</v>
      </c>
      <c r="G35" s="4">
        <v>3852000</v>
      </c>
      <c r="H35" s="4">
        <v>3795000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3852000</v>
      </c>
      <c r="R35" s="4">
        <v>3795000</v>
      </c>
    </row>
    <row r="36" spans="2:18">
      <c r="B36" s="802"/>
      <c r="C36" s="166"/>
      <c r="D36" s="166"/>
      <c r="E36" s="2">
        <v>423</v>
      </c>
      <c r="F36" s="1" t="s">
        <v>402</v>
      </c>
      <c r="G36" s="4">
        <v>160000</v>
      </c>
      <c r="H36" s="4">
        <v>160000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160000</v>
      </c>
      <c r="R36" s="4">
        <v>160000</v>
      </c>
    </row>
    <row r="37" spans="2:18">
      <c r="B37" s="802"/>
      <c r="C37" s="166"/>
      <c r="D37" s="166"/>
      <c r="E37" s="2">
        <v>424</v>
      </c>
      <c r="F37" s="1" t="s">
        <v>403</v>
      </c>
      <c r="G37" s="4">
        <v>350000</v>
      </c>
      <c r="H37" s="4">
        <v>350000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350000</v>
      </c>
      <c r="R37" s="4">
        <v>350000</v>
      </c>
    </row>
    <row r="38" spans="2:18">
      <c r="B38" s="802"/>
      <c r="C38" s="166"/>
      <c r="D38" s="166"/>
      <c r="E38" s="2">
        <v>425</v>
      </c>
      <c r="F38" s="1" t="s">
        <v>404</v>
      </c>
      <c r="G38" s="4">
        <v>850000</v>
      </c>
      <c r="H38" s="4">
        <v>1060000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850000</v>
      </c>
      <c r="R38" s="4">
        <v>1060000</v>
      </c>
    </row>
    <row r="39" spans="2:18">
      <c r="B39" s="802"/>
      <c r="C39" s="166"/>
      <c r="D39" s="166"/>
      <c r="E39" s="2">
        <v>426</v>
      </c>
      <c r="F39" s="1" t="s">
        <v>405</v>
      </c>
      <c r="G39" s="4">
        <v>35000</v>
      </c>
      <c r="H39" s="4">
        <v>85000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35000</v>
      </c>
      <c r="R39" s="4">
        <v>85000</v>
      </c>
    </row>
    <row r="40" spans="2:18">
      <c r="B40" s="802"/>
      <c r="C40" s="162"/>
      <c r="D40" s="162">
        <v>46</v>
      </c>
      <c r="E40" s="99"/>
      <c r="F40" s="99" t="s">
        <v>396</v>
      </c>
      <c r="G40" s="103">
        <v>0</v>
      </c>
      <c r="H40" s="103">
        <f>SUM(H41)</f>
        <v>480000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0</v>
      </c>
      <c r="O40" s="103">
        <v>0</v>
      </c>
      <c r="P40" s="103">
        <v>0</v>
      </c>
      <c r="Q40" s="103">
        <v>0</v>
      </c>
      <c r="R40" s="103">
        <f>SUM(R41)</f>
        <v>480000</v>
      </c>
    </row>
    <row r="41" spans="2:18">
      <c r="B41" s="802"/>
      <c r="C41" s="166"/>
      <c r="D41" s="166"/>
      <c r="E41" s="2">
        <v>464</v>
      </c>
      <c r="F41" s="1" t="s">
        <v>423</v>
      </c>
      <c r="G41" s="4">
        <v>0</v>
      </c>
      <c r="H41" s="4">
        <v>480000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480000</v>
      </c>
    </row>
    <row r="42" spans="2:18">
      <c r="B42" s="802"/>
      <c r="C42" s="162"/>
      <c r="D42" s="162">
        <v>48</v>
      </c>
      <c r="E42" s="99"/>
      <c r="F42" s="99" t="s">
        <v>430</v>
      </c>
      <c r="G42" s="103">
        <f>SUM(G43)</f>
        <v>60000</v>
      </c>
      <c r="H42" s="103">
        <f>SUM(H43)</f>
        <v>48000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f>SUM(Q43)</f>
        <v>60000</v>
      </c>
      <c r="R42" s="103">
        <f>SUM(R43)</f>
        <v>48000</v>
      </c>
    </row>
    <row r="43" spans="2:18">
      <c r="B43" s="802"/>
      <c r="C43" s="141"/>
      <c r="D43" s="141"/>
      <c r="E43" s="2">
        <v>481</v>
      </c>
      <c r="F43" s="1" t="s">
        <v>432</v>
      </c>
      <c r="G43" s="4">
        <v>60000</v>
      </c>
      <c r="H43" s="4">
        <v>48000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60000</v>
      </c>
      <c r="R43" s="4">
        <v>48000</v>
      </c>
    </row>
    <row r="44" spans="2:18">
      <c r="B44" s="802"/>
      <c r="C44" s="587">
        <v>2</v>
      </c>
      <c r="D44" s="587"/>
      <c r="E44" s="592"/>
      <c r="F44" s="592" t="s">
        <v>1231</v>
      </c>
      <c r="G44" s="102">
        <f>SUM(G45)</f>
        <v>2335000</v>
      </c>
      <c r="H44" s="102">
        <f>SUM(H45)</f>
        <v>2319000</v>
      </c>
      <c r="I44" s="102">
        <f>SUM(I45)</f>
        <v>2000000</v>
      </c>
      <c r="J44" s="102">
        <f>SUM(J45)</f>
        <v>2000000</v>
      </c>
      <c r="K44" s="102">
        <v>0</v>
      </c>
      <c r="L44" s="102">
        <v>0</v>
      </c>
      <c r="M44" s="102">
        <v>0</v>
      </c>
      <c r="N44" s="102">
        <v>0</v>
      </c>
      <c r="O44" s="102">
        <v>0</v>
      </c>
      <c r="P44" s="102">
        <v>0</v>
      </c>
      <c r="Q44" s="102">
        <f>SUM(Q45)</f>
        <v>4335000</v>
      </c>
      <c r="R44" s="102">
        <f>SUM(R45)</f>
        <v>4319000</v>
      </c>
    </row>
    <row r="45" spans="2:18">
      <c r="B45" s="802"/>
      <c r="C45" s="150"/>
      <c r="D45" s="150">
        <v>20</v>
      </c>
      <c r="E45" s="33"/>
      <c r="F45" s="33" t="s">
        <v>1231</v>
      </c>
      <c r="G45" s="34">
        <f>SUM(G46+G52)</f>
        <v>2335000</v>
      </c>
      <c r="H45" s="34">
        <f>SUM(H46+H52)</f>
        <v>2319000</v>
      </c>
      <c r="I45" s="34">
        <f>SUM(I46)</f>
        <v>2000000</v>
      </c>
      <c r="J45" s="34">
        <f>SUM(J46+J52)</f>
        <v>2000000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f>SUM(Q46)</f>
        <v>4335000</v>
      </c>
      <c r="R45" s="34">
        <f>SUM(R46+R52)</f>
        <v>4319000</v>
      </c>
    </row>
    <row r="46" spans="2:18">
      <c r="B46" s="802"/>
      <c r="C46" s="162"/>
      <c r="D46" s="162">
        <v>42</v>
      </c>
      <c r="E46" s="99"/>
      <c r="F46" s="99" t="s">
        <v>394</v>
      </c>
      <c r="G46" s="103">
        <f>SUM(G47:G51)</f>
        <v>2335000</v>
      </c>
      <c r="H46" s="103">
        <f>SUM(H47:H51)</f>
        <v>2319000</v>
      </c>
      <c r="I46" s="103">
        <f>SUM(I47:I51)</f>
        <v>2000000</v>
      </c>
      <c r="J46" s="103">
        <f>SUM(J47:J51)</f>
        <v>1986000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f>SUM(Q47:Q51)</f>
        <v>4335000</v>
      </c>
      <c r="R46" s="103">
        <f>SUM(R47:R51)</f>
        <v>4305000</v>
      </c>
    </row>
    <row r="47" spans="2:18">
      <c r="B47" s="802"/>
      <c r="C47" s="166"/>
      <c r="D47" s="166"/>
      <c r="E47" s="2">
        <v>420</v>
      </c>
      <c r="F47" s="1" t="s">
        <v>400</v>
      </c>
      <c r="G47" s="4">
        <v>15000</v>
      </c>
      <c r="H47" s="4">
        <v>15000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15000</v>
      </c>
      <c r="R47" s="4">
        <v>15000</v>
      </c>
    </row>
    <row r="48" spans="2:18" ht="30">
      <c r="B48" s="802"/>
      <c r="C48" s="166"/>
      <c r="D48" s="166"/>
      <c r="E48" s="2">
        <v>421</v>
      </c>
      <c r="F48" s="14" t="s">
        <v>401</v>
      </c>
      <c r="G48" s="4">
        <v>2000000</v>
      </c>
      <c r="H48" s="4">
        <v>2000000</v>
      </c>
      <c r="I48" s="4">
        <v>1000000</v>
      </c>
      <c r="J48" s="4">
        <v>1000000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3000000</v>
      </c>
      <c r="R48" s="4">
        <v>3000000</v>
      </c>
    </row>
    <row r="49" spans="2:18">
      <c r="B49" s="802"/>
      <c r="C49" s="166"/>
      <c r="D49" s="166"/>
      <c r="E49" s="2">
        <v>423</v>
      </c>
      <c r="F49" s="1" t="s">
        <v>402</v>
      </c>
      <c r="G49" s="4">
        <v>200000</v>
      </c>
      <c r="H49" s="4">
        <v>200000</v>
      </c>
      <c r="I49" s="4">
        <v>500000</v>
      </c>
      <c r="J49" s="4">
        <v>500000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700000</v>
      </c>
      <c r="R49" s="4">
        <v>700000</v>
      </c>
    </row>
    <row r="50" spans="2:18">
      <c r="B50" s="802"/>
      <c r="C50" s="166"/>
      <c r="D50" s="166"/>
      <c r="E50" s="2">
        <v>424</v>
      </c>
      <c r="F50" s="1" t="s">
        <v>403</v>
      </c>
      <c r="G50" s="4">
        <v>80000</v>
      </c>
      <c r="H50" s="4">
        <v>64000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80000</v>
      </c>
      <c r="R50" s="4">
        <v>64000</v>
      </c>
    </row>
    <row r="51" spans="2:18">
      <c r="B51" s="802"/>
      <c r="C51" s="166"/>
      <c r="D51" s="166"/>
      <c r="E51" s="2">
        <v>425</v>
      </c>
      <c r="F51" s="1" t="s">
        <v>404</v>
      </c>
      <c r="G51" s="4">
        <v>40000</v>
      </c>
      <c r="H51" s="4">
        <v>40000</v>
      </c>
      <c r="I51" s="4">
        <v>500000</v>
      </c>
      <c r="J51" s="4">
        <v>486000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540000</v>
      </c>
      <c r="R51" s="4">
        <v>526000</v>
      </c>
    </row>
    <row r="52" spans="2:18">
      <c r="B52" s="802"/>
      <c r="C52" s="162"/>
      <c r="D52" s="162">
        <v>46</v>
      </c>
      <c r="E52" s="99"/>
      <c r="F52" s="99" t="s">
        <v>396</v>
      </c>
      <c r="G52" s="103">
        <v>0</v>
      </c>
      <c r="H52" s="103">
        <v>0</v>
      </c>
      <c r="I52" s="103">
        <v>0</v>
      </c>
      <c r="J52" s="103">
        <f>SUM(J53)</f>
        <v>14000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v>0</v>
      </c>
      <c r="R52" s="103">
        <f>SUM(R53)</f>
        <v>14000</v>
      </c>
    </row>
    <row r="53" spans="2:18">
      <c r="B53" s="802"/>
      <c r="C53" s="166"/>
      <c r="D53" s="166"/>
      <c r="E53" s="2">
        <v>465</v>
      </c>
      <c r="F53" s="1" t="s">
        <v>424</v>
      </c>
      <c r="G53" s="4">
        <v>0</v>
      </c>
      <c r="H53" s="4">
        <v>0</v>
      </c>
      <c r="I53" s="4">
        <v>0</v>
      </c>
      <c r="J53" s="4">
        <v>14000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14000</v>
      </c>
    </row>
    <row r="54" spans="2:18">
      <c r="B54" s="802"/>
      <c r="C54" s="587">
        <v>3</v>
      </c>
      <c r="D54" s="587"/>
      <c r="E54" s="592"/>
      <c r="F54" s="592" t="s">
        <v>1232</v>
      </c>
      <c r="G54" s="102">
        <f t="shared" ref="G54:J55" si="0">SUM(G55)</f>
        <v>985000</v>
      </c>
      <c r="H54" s="102">
        <f t="shared" si="0"/>
        <v>810000</v>
      </c>
      <c r="I54" s="102">
        <f t="shared" si="0"/>
        <v>1000000</v>
      </c>
      <c r="J54" s="102">
        <f t="shared" si="0"/>
        <v>1000000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f>SUM(Q55)</f>
        <v>1985000</v>
      </c>
      <c r="R54" s="102">
        <f>SUM(R55)</f>
        <v>1810000</v>
      </c>
    </row>
    <row r="55" spans="2:18">
      <c r="B55" s="802"/>
      <c r="C55" s="150"/>
      <c r="D55" s="150">
        <v>30</v>
      </c>
      <c r="E55" s="33"/>
      <c r="F55" s="33" t="s">
        <v>1232</v>
      </c>
      <c r="G55" s="34">
        <f t="shared" si="0"/>
        <v>985000</v>
      </c>
      <c r="H55" s="34">
        <f t="shared" si="0"/>
        <v>810000</v>
      </c>
      <c r="I55" s="34">
        <f t="shared" si="0"/>
        <v>1000000</v>
      </c>
      <c r="J55" s="34">
        <f t="shared" si="0"/>
        <v>1000000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f>SUM(Q56)</f>
        <v>1985000</v>
      </c>
      <c r="R55" s="34">
        <f>SUM(R56)</f>
        <v>1810000</v>
      </c>
    </row>
    <row r="56" spans="2:18">
      <c r="B56" s="802"/>
      <c r="C56" s="162"/>
      <c r="D56" s="162">
        <v>42</v>
      </c>
      <c r="E56" s="99"/>
      <c r="F56" s="99" t="s">
        <v>394</v>
      </c>
      <c r="G56" s="103">
        <f>SUM(G57:G60)</f>
        <v>985000</v>
      </c>
      <c r="H56" s="103">
        <f>SUM(H57:H60)</f>
        <v>810000</v>
      </c>
      <c r="I56" s="103">
        <f>SUM(I57:I60)</f>
        <v>1000000</v>
      </c>
      <c r="J56" s="103">
        <f>SUM(J57:J60)</f>
        <v>1000000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f>SUM(Q57:Q60)</f>
        <v>1985000</v>
      </c>
      <c r="R56" s="103">
        <f>SUM(R57:R60)</f>
        <v>1810000</v>
      </c>
    </row>
    <row r="57" spans="2:18">
      <c r="B57" s="802"/>
      <c r="C57" s="166"/>
      <c r="D57" s="166"/>
      <c r="E57" s="2">
        <v>420</v>
      </c>
      <c r="F57" s="1" t="s">
        <v>400</v>
      </c>
      <c r="G57" s="4">
        <v>10000</v>
      </c>
      <c r="H57" s="4">
        <v>10000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10000</v>
      </c>
      <c r="R57" s="4">
        <v>10000</v>
      </c>
    </row>
    <row r="58" spans="2:18" ht="30">
      <c r="B58" s="802"/>
      <c r="C58" s="166"/>
      <c r="D58" s="166"/>
      <c r="E58" s="2">
        <v>421</v>
      </c>
      <c r="F58" s="14" t="s">
        <v>401</v>
      </c>
      <c r="G58" s="4">
        <v>800000</v>
      </c>
      <c r="H58" s="4">
        <v>640000</v>
      </c>
      <c r="I58" s="4">
        <v>800000</v>
      </c>
      <c r="J58" s="4">
        <v>800000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1600000</v>
      </c>
      <c r="R58" s="4">
        <v>1440000</v>
      </c>
    </row>
    <row r="59" spans="2:18">
      <c r="B59" s="802"/>
      <c r="C59" s="166"/>
      <c r="D59" s="166"/>
      <c r="E59" s="2">
        <v>423</v>
      </c>
      <c r="F59" s="1" t="s">
        <v>402</v>
      </c>
      <c r="G59" s="4">
        <v>150000</v>
      </c>
      <c r="H59" s="4">
        <v>135000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150000</v>
      </c>
      <c r="R59" s="4">
        <v>135000</v>
      </c>
    </row>
    <row r="60" spans="2:18" ht="15.75" thickBot="1">
      <c r="B60" s="802"/>
      <c r="C60" s="166"/>
      <c r="D60" s="166"/>
      <c r="E60" s="2">
        <v>425</v>
      </c>
      <c r="F60" s="1" t="s">
        <v>404</v>
      </c>
      <c r="G60" s="4">
        <v>25000</v>
      </c>
      <c r="H60" s="4">
        <v>25000</v>
      </c>
      <c r="I60" s="4">
        <v>200000</v>
      </c>
      <c r="J60" s="4">
        <v>200000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225000</v>
      </c>
      <c r="R60" s="4">
        <v>225000</v>
      </c>
    </row>
    <row r="61" spans="2:18" ht="32.25" customHeight="1" thickBot="1">
      <c r="B61" s="802"/>
      <c r="C61" s="800" t="s">
        <v>604</v>
      </c>
      <c r="D61" s="801"/>
      <c r="E61" s="766" t="s">
        <v>489</v>
      </c>
      <c r="F61" s="801"/>
      <c r="G61" s="193">
        <f>SUM(G54+G44+G28)</f>
        <v>68234000</v>
      </c>
      <c r="H61" s="164">
        <f>SUM(H54+H44+H28)</f>
        <v>62864000</v>
      </c>
      <c r="I61" s="164">
        <f>SUM(I54+I44+I28)</f>
        <v>3000000</v>
      </c>
      <c r="J61" s="164">
        <f>SUM(J54+J44+J28)</f>
        <v>3000000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93">
        <f>SUM(Q54+Q44+Q28)</f>
        <v>71234000</v>
      </c>
      <c r="R61" s="164">
        <f>SUM(R54+R44+R28)</f>
        <v>65864000</v>
      </c>
    </row>
  </sheetData>
  <mergeCells count="15">
    <mergeCell ref="C61:D61"/>
    <mergeCell ref="E61:F61"/>
    <mergeCell ref="B7:B6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B2:R102"/>
  <sheetViews>
    <sheetView workbookViewId="0">
      <selection activeCell="D96" sqref="D96"/>
    </sheetView>
  </sheetViews>
  <sheetFormatPr defaultRowHeight="15"/>
  <cols>
    <col min="2" max="2" width="14" customWidth="1"/>
    <col min="3" max="3" width="14.42578125" customWidth="1"/>
    <col min="4" max="4" width="13.5703125" customWidth="1"/>
    <col min="5" max="5" width="22.28515625" customWidth="1"/>
    <col min="6" max="6" width="37.85546875" customWidth="1"/>
    <col min="7" max="18" width="16.7109375" customWidth="1"/>
  </cols>
  <sheetData>
    <row r="2" spans="2:18">
      <c r="B2" s="603" t="s">
        <v>490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14003</v>
      </c>
      <c r="C6" s="805" t="s">
        <v>490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26822000</v>
      </c>
      <c r="H7" s="124">
        <f>SUM(H8)</f>
        <v>26700000</v>
      </c>
      <c r="I7" s="124">
        <f>SUM(I8)</f>
        <v>1700000</v>
      </c>
      <c r="J7" s="124">
        <f>SUM(J8)</f>
        <v>1700000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28522000</v>
      </c>
      <c r="R7" s="125">
        <f>SUM(R8)</f>
        <v>28400000</v>
      </c>
    </row>
    <row r="8" spans="2:18">
      <c r="B8" s="802"/>
      <c r="C8" s="166"/>
      <c r="D8" s="2">
        <v>10</v>
      </c>
      <c r="E8" s="1"/>
      <c r="F8" s="405" t="s">
        <v>820</v>
      </c>
      <c r="G8" s="4">
        <v>26822000</v>
      </c>
      <c r="H8" s="4">
        <v>26700000</v>
      </c>
      <c r="I8" s="4">
        <v>1700000</v>
      </c>
      <c r="J8" s="4">
        <v>1700000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28522000</v>
      </c>
      <c r="R8" s="109">
        <v>28400000</v>
      </c>
    </row>
    <row r="9" spans="2:18" ht="45">
      <c r="B9" s="802"/>
      <c r="C9" s="150">
        <v>2</v>
      </c>
      <c r="D9" s="33"/>
      <c r="E9" s="36"/>
      <c r="F9" s="36" t="s">
        <v>1233</v>
      </c>
      <c r="G9" s="34">
        <f>SUM(G10)</f>
        <v>14928000</v>
      </c>
      <c r="H9" s="34">
        <f>SUM(H10)</f>
        <v>14400000</v>
      </c>
      <c r="I9" s="34">
        <v>0</v>
      </c>
      <c r="J9" s="34">
        <v>0</v>
      </c>
      <c r="K9" s="34">
        <f>SUM(K10)</f>
        <v>750000</v>
      </c>
      <c r="L9" s="34">
        <f>SUM(L10)</f>
        <v>1360000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15678000</v>
      </c>
      <c r="R9" s="128">
        <f>SUM(R10)</f>
        <v>15760000</v>
      </c>
    </row>
    <row r="10" spans="2:18" ht="45">
      <c r="B10" s="802"/>
      <c r="C10" s="166"/>
      <c r="D10" s="2">
        <v>20</v>
      </c>
      <c r="E10" s="1"/>
      <c r="F10" s="14" t="s">
        <v>1233</v>
      </c>
      <c r="G10" s="282">
        <v>14928000</v>
      </c>
      <c r="H10" s="282">
        <v>14400000</v>
      </c>
      <c r="I10" s="282">
        <v>0</v>
      </c>
      <c r="J10" s="282">
        <v>0</v>
      </c>
      <c r="K10" s="282">
        <v>750000</v>
      </c>
      <c r="L10" s="282">
        <v>1360000</v>
      </c>
      <c r="M10" s="282">
        <v>0</v>
      </c>
      <c r="N10" s="282">
        <v>0</v>
      </c>
      <c r="O10" s="282">
        <v>0</v>
      </c>
      <c r="P10" s="282">
        <v>0</v>
      </c>
      <c r="Q10" s="282">
        <v>15678000</v>
      </c>
      <c r="R10" s="406">
        <v>15760000</v>
      </c>
    </row>
    <row r="11" spans="2:18">
      <c r="B11" s="802"/>
      <c r="C11" s="150">
        <v>3</v>
      </c>
      <c r="D11" s="33"/>
      <c r="E11" s="67"/>
      <c r="F11" s="33" t="s">
        <v>1234</v>
      </c>
      <c r="G11" s="34">
        <f>SUM(G12)</f>
        <v>30280000</v>
      </c>
      <c r="H11" s="34">
        <f>SUM(H12)</f>
        <v>31280000</v>
      </c>
      <c r="I11" s="34">
        <v>0</v>
      </c>
      <c r="J11" s="34">
        <v>0</v>
      </c>
      <c r="K11" s="34">
        <f>SUM(K12)</f>
        <v>750000</v>
      </c>
      <c r="L11" s="34">
        <f>SUM(L12)</f>
        <v>1788000</v>
      </c>
      <c r="M11" s="34">
        <v>0</v>
      </c>
      <c r="N11" s="34">
        <v>0</v>
      </c>
      <c r="O11" s="34">
        <v>0</v>
      </c>
      <c r="P11" s="34">
        <v>0</v>
      </c>
      <c r="Q11" s="34">
        <f>SUM(Q12)</f>
        <v>31030000</v>
      </c>
      <c r="R11" s="128">
        <f>SUM(R12)</f>
        <v>33068000</v>
      </c>
    </row>
    <row r="12" spans="2:18">
      <c r="B12" s="802"/>
      <c r="C12" s="166"/>
      <c r="D12" s="2">
        <v>30</v>
      </c>
      <c r="E12" s="1"/>
      <c r="F12" s="1" t="s">
        <v>1234</v>
      </c>
      <c r="G12" s="282">
        <v>30280000</v>
      </c>
      <c r="H12" s="282">
        <v>31280000</v>
      </c>
      <c r="I12" s="282">
        <v>0</v>
      </c>
      <c r="J12" s="282">
        <v>0</v>
      </c>
      <c r="K12" s="282">
        <v>750000</v>
      </c>
      <c r="L12" s="282">
        <v>1788000</v>
      </c>
      <c r="M12" s="282">
        <v>0</v>
      </c>
      <c r="N12" s="282">
        <v>0</v>
      </c>
      <c r="O12" s="282">
        <v>0</v>
      </c>
      <c r="P12" s="282">
        <v>0</v>
      </c>
      <c r="Q12" s="282">
        <v>31030000</v>
      </c>
      <c r="R12" s="406">
        <v>33068000</v>
      </c>
    </row>
    <row r="13" spans="2:18" ht="30">
      <c r="B13" s="802"/>
      <c r="C13" s="150">
        <v>4</v>
      </c>
      <c r="D13" s="33"/>
      <c r="E13" s="36"/>
      <c r="F13" s="36" t="s">
        <v>1235</v>
      </c>
      <c r="G13" s="34">
        <f>SUM(G14)</f>
        <v>26587000</v>
      </c>
      <c r="H13" s="34">
        <f>SUM(H14)</f>
        <v>25237000</v>
      </c>
      <c r="I13" s="34">
        <v>0</v>
      </c>
      <c r="J13" s="34">
        <v>0</v>
      </c>
      <c r="K13" s="34">
        <f>SUM(K14)</f>
        <v>100000</v>
      </c>
      <c r="L13" s="34">
        <f>SUM(L14)</f>
        <v>82000</v>
      </c>
      <c r="M13" s="34">
        <v>0</v>
      </c>
      <c r="N13" s="34">
        <v>0</v>
      </c>
      <c r="O13" s="34">
        <v>0</v>
      </c>
      <c r="P13" s="34">
        <v>0</v>
      </c>
      <c r="Q13" s="34">
        <f>SUM(Q14)</f>
        <v>26687000</v>
      </c>
      <c r="R13" s="128">
        <f>SUM(R14)</f>
        <v>25319000</v>
      </c>
    </row>
    <row r="14" spans="2:18" ht="30">
      <c r="B14" s="802"/>
      <c r="C14" s="166"/>
      <c r="D14" s="2">
        <v>40</v>
      </c>
      <c r="E14" s="1"/>
      <c r="F14" s="14" t="s">
        <v>1235</v>
      </c>
      <c r="G14" s="282">
        <v>26587000</v>
      </c>
      <c r="H14" s="282">
        <v>25237000</v>
      </c>
      <c r="I14" s="282">
        <v>0</v>
      </c>
      <c r="J14" s="282">
        <v>0</v>
      </c>
      <c r="K14" s="282">
        <v>100000</v>
      </c>
      <c r="L14" s="282">
        <v>82000</v>
      </c>
      <c r="M14" s="282">
        <v>0</v>
      </c>
      <c r="N14" s="282">
        <v>0</v>
      </c>
      <c r="O14" s="282">
        <v>0</v>
      </c>
      <c r="P14" s="282">
        <v>0</v>
      </c>
      <c r="Q14" s="282">
        <v>26687000</v>
      </c>
      <c r="R14" s="406">
        <v>25319000</v>
      </c>
    </row>
    <row r="15" spans="2:18" ht="30">
      <c r="B15" s="802"/>
      <c r="C15" s="150" t="s">
        <v>640</v>
      </c>
      <c r="D15" s="33"/>
      <c r="E15" s="36"/>
      <c r="F15" s="36" t="s">
        <v>669</v>
      </c>
      <c r="G15" s="34">
        <f>SUM(G16)</f>
        <v>35000</v>
      </c>
      <c r="H15" s="34">
        <f>SUM(H16)</f>
        <v>35000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f>SUM(Q16)</f>
        <v>35000</v>
      </c>
      <c r="R15" s="128">
        <f>SUM(R16)</f>
        <v>35000</v>
      </c>
    </row>
    <row r="16" spans="2:18" ht="30.75" thickBot="1">
      <c r="B16" s="802"/>
      <c r="C16" s="167"/>
      <c r="D16" s="106" t="s">
        <v>641</v>
      </c>
      <c r="E16" s="104"/>
      <c r="F16" s="231" t="s">
        <v>670</v>
      </c>
      <c r="G16" s="393">
        <v>35000</v>
      </c>
      <c r="H16" s="393">
        <v>35000</v>
      </c>
      <c r="I16" s="393">
        <v>0</v>
      </c>
      <c r="J16" s="393">
        <v>0</v>
      </c>
      <c r="K16" s="393">
        <v>0</v>
      </c>
      <c r="L16" s="393">
        <v>0</v>
      </c>
      <c r="M16" s="393">
        <v>0</v>
      </c>
      <c r="N16" s="393">
        <v>0</v>
      </c>
      <c r="O16" s="393">
        <v>0</v>
      </c>
      <c r="P16" s="393">
        <v>0</v>
      </c>
      <c r="Q16" s="393">
        <v>35000</v>
      </c>
      <c r="R16" s="407">
        <v>35000</v>
      </c>
    </row>
    <row r="17" spans="2:18" ht="30" customHeight="1">
      <c r="B17" s="802"/>
      <c r="C17" s="255"/>
      <c r="D17" s="255">
        <v>40</v>
      </c>
      <c r="E17" s="232"/>
      <c r="F17" s="232" t="s">
        <v>391</v>
      </c>
      <c r="G17" s="234">
        <f>SUM(G18:G19)</f>
        <v>77300000</v>
      </c>
      <c r="H17" s="234">
        <f>SUM(H18:H19)</f>
        <v>76300000</v>
      </c>
      <c r="I17" s="234">
        <v>0</v>
      </c>
      <c r="J17" s="234">
        <v>0</v>
      </c>
      <c r="K17" s="234">
        <f>SUM(K18:K19)</f>
        <v>550000</v>
      </c>
      <c r="L17" s="234">
        <f>SUM(L18:L19)</f>
        <v>550000</v>
      </c>
      <c r="M17" s="234">
        <v>0</v>
      </c>
      <c r="N17" s="234">
        <v>0</v>
      </c>
      <c r="O17" s="234">
        <v>0</v>
      </c>
      <c r="P17" s="234">
        <v>0</v>
      </c>
      <c r="Q17" s="234">
        <f>SUM(Q18:Q19)</f>
        <v>77850000</v>
      </c>
      <c r="R17" s="235">
        <f>SUM(R18:R19)</f>
        <v>76850000</v>
      </c>
    </row>
    <row r="18" spans="2:18">
      <c r="B18" s="802"/>
      <c r="C18" s="166"/>
      <c r="D18" s="166"/>
      <c r="E18" s="2">
        <v>401</v>
      </c>
      <c r="F18" s="318" t="s">
        <v>399</v>
      </c>
      <c r="G18" s="4">
        <v>56349000</v>
      </c>
      <c r="H18" s="35">
        <v>55750000</v>
      </c>
      <c r="I18" s="35">
        <v>0</v>
      </c>
      <c r="J18" s="35">
        <v>0</v>
      </c>
      <c r="K18" s="35">
        <v>400000</v>
      </c>
      <c r="L18" s="35">
        <v>400000</v>
      </c>
      <c r="M18" s="35">
        <v>0</v>
      </c>
      <c r="N18" s="4">
        <v>0</v>
      </c>
      <c r="O18" s="4">
        <v>0</v>
      </c>
      <c r="P18" s="4">
        <v>0</v>
      </c>
      <c r="Q18" s="4">
        <v>56749000</v>
      </c>
      <c r="R18" s="109">
        <v>56150000</v>
      </c>
    </row>
    <row r="19" spans="2:18" ht="15" customHeight="1">
      <c r="B19" s="802"/>
      <c r="C19" s="166"/>
      <c r="D19" s="166"/>
      <c r="E19" s="2">
        <v>402</v>
      </c>
      <c r="F19" s="318" t="s">
        <v>361</v>
      </c>
      <c r="G19" s="4">
        <v>20951000</v>
      </c>
      <c r="H19" s="35">
        <v>20550000</v>
      </c>
      <c r="I19" s="35">
        <v>0</v>
      </c>
      <c r="J19" s="35">
        <v>0</v>
      </c>
      <c r="K19" s="35">
        <v>150000</v>
      </c>
      <c r="L19" s="35">
        <v>150000</v>
      </c>
      <c r="M19" s="35">
        <v>0</v>
      </c>
      <c r="N19" s="4">
        <v>0</v>
      </c>
      <c r="O19" s="4">
        <v>0</v>
      </c>
      <c r="P19" s="4">
        <v>0</v>
      </c>
      <c r="Q19" s="4">
        <v>21101000</v>
      </c>
      <c r="R19" s="109">
        <v>20700000</v>
      </c>
    </row>
    <row r="20" spans="2:18">
      <c r="B20" s="802"/>
      <c r="C20" s="162"/>
      <c r="D20" s="162">
        <v>42</v>
      </c>
      <c r="E20" s="99"/>
      <c r="F20" s="99" t="s">
        <v>394</v>
      </c>
      <c r="G20" s="103">
        <f t="shared" ref="G20:L20" si="0">SUM(G21:G26)</f>
        <v>20075000</v>
      </c>
      <c r="H20" s="103">
        <f t="shared" si="0"/>
        <v>20171000</v>
      </c>
      <c r="I20" s="103">
        <f t="shared" si="0"/>
        <v>1500000</v>
      </c>
      <c r="J20" s="103">
        <f t="shared" si="0"/>
        <v>1500000</v>
      </c>
      <c r="K20" s="103">
        <f t="shared" si="0"/>
        <v>770000</v>
      </c>
      <c r="L20" s="103">
        <f t="shared" si="0"/>
        <v>1840000</v>
      </c>
      <c r="M20" s="103">
        <v>0</v>
      </c>
      <c r="N20" s="103">
        <v>0</v>
      </c>
      <c r="O20" s="103">
        <v>0</v>
      </c>
      <c r="P20" s="103">
        <v>0</v>
      </c>
      <c r="Q20" s="103">
        <f>SUM(Q21:Q26)</f>
        <v>22345000</v>
      </c>
      <c r="R20" s="108">
        <f>SUM(R21:R26)</f>
        <v>23511000</v>
      </c>
    </row>
    <row r="21" spans="2:18">
      <c r="B21" s="802"/>
      <c r="C21" s="166"/>
      <c r="D21" s="166"/>
      <c r="E21" s="2">
        <v>420</v>
      </c>
      <c r="F21" s="1" t="s">
        <v>400</v>
      </c>
      <c r="G21" s="4">
        <v>340000</v>
      </c>
      <c r="H21" s="4">
        <v>340000</v>
      </c>
      <c r="I21" s="4">
        <v>100000</v>
      </c>
      <c r="J21" s="4">
        <v>80000</v>
      </c>
      <c r="K21" s="4">
        <v>110000</v>
      </c>
      <c r="L21" s="4">
        <v>130000</v>
      </c>
      <c r="M21" s="4">
        <v>0</v>
      </c>
      <c r="N21" s="4">
        <v>0</v>
      </c>
      <c r="O21" s="4">
        <v>0</v>
      </c>
      <c r="P21" s="4">
        <v>0</v>
      </c>
      <c r="Q21" s="4">
        <v>550000</v>
      </c>
      <c r="R21" s="109">
        <v>550000</v>
      </c>
    </row>
    <row r="22" spans="2:18" ht="30">
      <c r="B22" s="802"/>
      <c r="C22" s="166"/>
      <c r="D22" s="166"/>
      <c r="E22" s="2">
        <v>421</v>
      </c>
      <c r="F22" s="14" t="s">
        <v>401</v>
      </c>
      <c r="G22" s="4">
        <v>9976000</v>
      </c>
      <c r="H22" s="4">
        <v>9952000</v>
      </c>
      <c r="I22" s="4">
        <v>750000</v>
      </c>
      <c r="J22" s="4">
        <v>600000</v>
      </c>
      <c r="K22" s="4">
        <v>50000</v>
      </c>
      <c r="L22" s="4">
        <v>60000</v>
      </c>
      <c r="M22" s="4">
        <v>0</v>
      </c>
      <c r="N22" s="4">
        <v>0</v>
      </c>
      <c r="O22" s="4">
        <v>0</v>
      </c>
      <c r="P22" s="4">
        <v>0</v>
      </c>
      <c r="Q22" s="4">
        <v>10776000</v>
      </c>
      <c r="R22" s="109">
        <v>10612000</v>
      </c>
    </row>
    <row r="23" spans="2:18">
      <c r="B23" s="802"/>
      <c r="C23" s="166"/>
      <c r="D23" s="166"/>
      <c r="E23" s="2">
        <v>423</v>
      </c>
      <c r="F23" s="1" t="s">
        <v>402</v>
      </c>
      <c r="G23" s="4">
        <v>890000</v>
      </c>
      <c r="H23" s="4">
        <v>890000</v>
      </c>
      <c r="I23" s="4">
        <v>50000</v>
      </c>
      <c r="J23" s="4">
        <v>50000</v>
      </c>
      <c r="K23" s="4">
        <v>150000</v>
      </c>
      <c r="L23" s="4">
        <v>160000</v>
      </c>
      <c r="M23" s="4">
        <v>0</v>
      </c>
      <c r="N23" s="4">
        <v>0</v>
      </c>
      <c r="O23" s="4">
        <v>0</v>
      </c>
      <c r="P23" s="4">
        <v>0</v>
      </c>
      <c r="Q23" s="4">
        <v>1090000</v>
      </c>
      <c r="R23" s="109">
        <v>1100000</v>
      </c>
    </row>
    <row r="24" spans="2:18">
      <c r="B24" s="802"/>
      <c r="C24" s="166"/>
      <c r="D24" s="166"/>
      <c r="E24" s="2">
        <v>424</v>
      </c>
      <c r="F24" s="1" t="s">
        <v>403</v>
      </c>
      <c r="G24" s="4">
        <v>2722000</v>
      </c>
      <c r="H24" s="4">
        <v>2842000</v>
      </c>
      <c r="I24" s="4">
        <v>50000</v>
      </c>
      <c r="J24" s="4">
        <v>50000</v>
      </c>
      <c r="K24" s="4">
        <v>150000</v>
      </c>
      <c r="L24" s="4">
        <v>120000</v>
      </c>
      <c r="M24" s="4">
        <v>0</v>
      </c>
      <c r="N24" s="4">
        <v>0</v>
      </c>
      <c r="O24" s="4">
        <v>0</v>
      </c>
      <c r="P24" s="4">
        <v>0</v>
      </c>
      <c r="Q24" s="4">
        <v>2922000</v>
      </c>
      <c r="R24" s="109">
        <v>3012000</v>
      </c>
    </row>
    <row r="25" spans="2:18">
      <c r="B25" s="802"/>
      <c r="C25" s="166"/>
      <c r="D25" s="166"/>
      <c r="E25" s="2">
        <v>425</v>
      </c>
      <c r="F25" s="1" t="s">
        <v>404</v>
      </c>
      <c r="G25" s="4">
        <v>4650000</v>
      </c>
      <c r="H25" s="4">
        <v>4650000</v>
      </c>
      <c r="I25" s="4">
        <v>250000</v>
      </c>
      <c r="J25" s="4">
        <v>200000</v>
      </c>
      <c r="K25" s="4">
        <v>100000</v>
      </c>
      <c r="L25" s="4">
        <v>210000</v>
      </c>
      <c r="M25" s="4">
        <v>0</v>
      </c>
      <c r="N25" s="4">
        <v>0</v>
      </c>
      <c r="O25" s="4">
        <v>0</v>
      </c>
      <c r="P25" s="4">
        <v>0</v>
      </c>
      <c r="Q25" s="4">
        <v>5000000</v>
      </c>
      <c r="R25" s="109">
        <v>5060000</v>
      </c>
    </row>
    <row r="26" spans="2:18">
      <c r="B26" s="802"/>
      <c r="C26" s="166"/>
      <c r="D26" s="166"/>
      <c r="E26" s="2">
        <v>426</v>
      </c>
      <c r="F26" s="1" t="s">
        <v>405</v>
      </c>
      <c r="G26" s="4">
        <v>1497000</v>
      </c>
      <c r="H26" s="4">
        <v>1497000</v>
      </c>
      <c r="I26" s="4">
        <v>300000</v>
      </c>
      <c r="J26" s="4">
        <v>520000</v>
      </c>
      <c r="K26" s="4">
        <v>210000</v>
      </c>
      <c r="L26" s="4">
        <v>1160000</v>
      </c>
      <c r="M26" s="4">
        <v>0</v>
      </c>
      <c r="N26" s="4">
        <v>0</v>
      </c>
      <c r="O26" s="4">
        <v>0</v>
      </c>
      <c r="P26" s="4">
        <v>0</v>
      </c>
      <c r="Q26" s="4">
        <v>2007000</v>
      </c>
      <c r="R26" s="109">
        <v>3177000</v>
      </c>
    </row>
    <row r="27" spans="2:18">
      <c r="B27" s="802"/>
      <c r="C27" s="162"/>
      <c r="D27" s="162">
        <v>46</v>
      </c>
      <c r="E27" s="99"/>
      <c r="F27" s="99" t="s">
        <v>396</v>
      </c>
      <c r="G27" s="103">
        <v>0</v>
      </c>
      <c r="H27" s="103">
        <f>SUM(H28:H29)</f>
        <v>24000</v>
      </c>
      <c r="I27" s="103">
        <f>SUM(I28:I29)</f>
        <v>130000</v>
      </c>
      <c r="J27" s="103">
        <f>SUM(J28:J29)</f>
        <v>130000</v>
      </c>
      <c r="K27" s="103">
        <f>SUM(K28:K29)</f>
        <v>180000</v>
      </c>
      <c r="L27" s="103">
        <f>SUM(L28:L29)</f>
        <v>144000</v>
      </c>
      <c r="M27" s="103">
        <v>0</v>
      </c>
      <c r="N27" s="103">
        <v>0</v>
      </c>
      <c r="O27" s="103">
        <v>0</v>
      </c>
      <c r="P27" s="103">
        <v>0</v>
      </c>
      <c r="Q27" s="103">
        <f>SUM(Q28:Q29)</f>
        <v>310000</v>
      </c>
      <c r="R27" s="108">
        <f>SUM(R28:R29)</f>
        <v>298000</v>
      </c>
    </row>
    <row r="28" spans="2:18">
      <c r="B28" s="802"/>
      <c r="C28" s="166"/>
      <c r="D28" s="166"/>
      <c r="E28" s="2">
        <v>464</v>
      </c>
      <c r="F28" s="1" t="s">
        <v>423</v>
      </c>
      <c r="G28" s="4">
        <v>0</v>
      </c>
      <c r="H28" s="4">
        <v>0</v>
      </c>
      <c r="I28" s="4">
        <v>130000</v>
      </c>
      <c r="J28" s="4">
        <v>130000</v>
      </c>
      <c r="K28" s="4">
        <v>180000</v>
      </c>
      <c r="L28" s="4">
        <v>144000</v>
      </c>
      <c r="M28" s="4">
        <v>0</v>
      </c>
      <c r="N28" s="4">
        <v>0</v>
      </c>
      <c r="O28" s="4">
        <v>0</v>
      </c>
      <c r="P28" s="4">
        <v>0</v>
      </c>
      <c r="Q28" s="4">
        <v>310000</v>
      </c>
      <c r="R28" s="109">
        <v>274000</v>
      </c>
    </row>
    <row r="29" spans="2:18">
      <c r="B29" s="802"/>
      <c r="C29" s="166"/>
      <c r="D29" s="166"/>
      <c r="E29" s="2">
        <v>465</v>
      </c>
      <c r="F29" s="1" t="s">
        <v>424</v>
      </c>
      <c r="G29" s="4">
        <v>0</v>
      </c>
      <c r="H29" s="4">
        <v>24000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109">
        <v>24000</v>
      </c>
    </row>
    <row r="30" spans="2:18">
      <c r="B30" s="802"/>
      <c r="C30" s="162"/>
      <c r="D30" s="162">
        <v>48</v>
      </c>
      <c r="E30" s="99"/>
      <c r="F30" s="99" t="s">
        <v>430</v>
      </c>
      <c r="G30" s="103">
        <f t="shared" ref="G30:L30" si="1">SUM(G31:G32)</f>
        <v>1277000</v>
      </c>
      <c r="H30" s="103">
        <f t="shared" si="1"/>
        <v>1157000</v>
      </c>
      <c r="I30" s="103">
        <f t="shared" si="1"/>
        <v>70000</v>
      </c>
      <c r="J30" s="103">
        <f t="shared" si="1"/>
        <v>70000</v>
      </c>
      <c r="K30" s="103">
        <f t="shared" si="1"/>
        <v>100000</v>
      </c>
      <c r="L30" s="103">
        <f t="shared" si="1"/>
        <v>696000</v>
      </c>
      <c r="M30" s="103">
        <v>0</v>
      </c>
      <c r="N30" s="103">
        <v>0</v>
      </c>
      <c r="O30" s="103">
        <v>0</v>
      </c>
      <c r="P30" s="103">
        <v>0</v>
      </c>
      <c r="Q30" s="103">
        <f>SUM(Q31:Q32)</f>
        <v>1447000</v>
      </c>
      <c r="R30" s="108">
        <f>SUM(R31:R32)</f>
        <v>1923000</v>
      </c>
    </row>
    <row r="31" spans="2:18">
      <c r="B31" s="802"/>
      <c r="C31" s="166"/>
      <c r="D31" s="166"/>
      <c r="E31" s="2">
        <v>480</v>
      </c>
      <c r="F31" s="1" t="s">
        <v>431</v>
      </c>
      <c r="G31" s="4">
        <v>677000</v>
      </c>
      <c r="H31" s="4">
        <v>677000</v>
      </c>
      <c r="I31" s="4">
        <v>70000</v>
      </c>
      <c r="J31" s="4">
        <v>70000</v>
      </c>
      <c r="K31" s="4">
        <v>100000</v>
      </c>
      <c r="L31" s="4">
        <v>696000</v>
      </c>
      <c r="M31" s="4">
        <v>0</v>
      </c>
      <c r="N31" s="4">
        <v>0</v>
      </c>
      <c r="O31" s="4">
        <v>0</v>
      </c>
      <c r="P31" s="4">
        <v>0</v>
      </c>
      <c r="Q31" s="4">
        <v>847000</v>
      </c>
      <c r="R31" s="109">
        <v>1443000</v>
      </c>
    </row>
    <row r="32" spans="2:18" ht="15.75" thickBot="1">
      <c r="B32" s="802"/>
      <c r="C32" s="410"/>
      <c r="D32" s="410"/>
      <c r="E32" s="408">
        <v>485</v>
      </c>
      <c r="F32" s="110" t="s">
        <v>436</v>
      </c>
      <c r="G32" s="110">
        <v>600000</v>
      </c>
      <c r="H32" s="110">
        <v>480000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600000</v>
      </c>
      <c r="R32" s="111">
        <v>480000</v>
      </c>
    </row>
    <row r="33" spans="2:18">
      <c r="B33" s="802"/>
      <c r="C33" s="169">
        <v>1</v>
      </c>
      <c r="D33" s="169"/>
      <c r="E33" s="170"/>
      <c r="F33" s="170" t="s">
        <v>820</v>
      </c>
      <c r="G33" s="172">
        <f>SUM(G34)</f>
        <v>26822000</v>
      </c>
      <c r="H33" s="172">
        <f>SUM(H34)</f>
        <v>26700000</v>
      </c>
      <c r="I33" s="172">
        <f>SUM(I34)</f>
        <v>1700000</v>
      </c>
      <c r="J33" s="172">
        <f>SUM(J34)</f>
        <v>1700000</v>
      </c>
      <c r="K33" s="172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f>SUM(Q34)</f>
        <v>28522000</v>
      </c>
      <c r="R33" s="172">
        <f>SUM(R34)</f>
        <v>28400000</v>
      </c>
    </row>
    <row r="34" spans="2:18">
      <c r="B34" s="802"/>
      <c r="C34" s="150"/>
      <c r="D34" s="150">
        <v>10</v>
      </c>
      <c r="E34" s="33"/>
      <c r="F34" s="215" t="s">
        <v>820</v>
      </c>
      <c r="G34" s="34">
        <f>SUM(G35+G38+G45+G48)</f>
        <v>26822000</v>
      </c>
      <c r="H34" s="34">
        <f>SUM(H35+H38+H45+H48)</f>
        <v>26700000</v>
      </c>
      <c r="I34" s="34">
        <f>SUM(I35+I38+I45+I48)</f>
        <v>1700000</v>
      </c>
      <c r="J34" s="34">
        <f>SUM(J35+J38+J45+J48)</f>
        <v>1700000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SUM(Q35+Q38+Q45+Q48)</f>
        <v>28522000</v>
      </c>
      <c r="R34" s="34">
        <f>SUM(R35+R38+R45+R48)</f>
        <v>28400000</v>
      </c>
    </row>
    <row r="35" spans="2:18">
      <c r="B35" s="802"/>
      <c r="C35" s="162"/>
      <c r="D35" s="162">
        <v>40</v>
      </c>
      <c r="E35" s="99"/>
      <c r="F35" s="99" t="s">
        <v>391</v>
      </c>
      <c r="G35" s="103">
        <f>SUM(G36:G37)</f>
        <v>14272000</v>
      </c>
      <c r="H35" s="103">
        <f>SUM(H36:H37)</f>
        <v>14150000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SUM(Q36:Q37)</f>
        <v>14272000</v>
      </c>
      <c r="R35" s="103">
        <f>SUM(R36:R37)</f>
        <v>14150000</v>
      </c>
    </row>
    <row r="36" spans="2:18">
      <c r="B36" s="802"/>
      <c r="C36" s="166"/>
      <c r="D36" s="166"/>
      <c r="E36" s="2">
        <v>401</v>
      </c>
      <c r="F36" s="318" t="s">
        <v>399</v>
      </c>
      <c r="G36" s="4">
        <v>10399000</v>
      </c>
      <c r="H36" s="4">
        <v>10300000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10399000</v>
      </c>
      <c r="R36" s="4">
        <v>10300000</v>
      </c>
    </row>
    <row r="37" spans="2:18">
      <c r="B37" s="802"/>
      <c r="C37" s="166"/>
      <c r="D37" s="166"/>
      <c r="E37" s="2">
        <v>402</v>
      </c>
      <c r="F37" s="318" t="s">
        <v>361</v>
      </c>
      <c r="G37" s="4">
        <v>3873000</v>
      </c>
      <c r="H37" s="4">
        <v>3850000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3873000</v>
      </c>
      <c r="R37" s="4">
        <v>3850000</v>
      </c>
    </row>
    <row r="38" spans="2:18">
      <c r="B38" s="802"/>
      <c r="C38" s="162"/>
      <c r="D38" s="162">
        <v>42</v>
      </c>
      <c r="E38" s="99"/>
      <c r="F38" s="99" t="s">
        <v>394</v>
      </c>
      <c r="G38" s="103">
        <f>SUM(G39:G44)</f>
        <v>12550000</v>
      </c>
      <c r="H38" s="103">
        <f>SUM(H39:H44)</f>
        <v>12526000</v>
      </c>
      <c r="I38" s="103">
        <f>SUM(I39:I44)</f>
        <v>1500000</v>
      </c>
      <c r="J38" s="103">
        <f>SUM(J39:J44)</f>
        <v>1500000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SUM(Q39:Q44)</f>
        <v>14050000</v>
      </c>
      <c r="R38" s="103">
        <f>SUM(R39:R44)</f>
        <v>14026000</v>
      </c>
    </row>
    <row r="39" spans="2:18">
      <c r="B39" s="802"/>
      <c r="C39" s="166"/>
      <c r="D39" s="166"/>
      <c r="E39" s="2">
        <v>420</v>
      </c>
      <c r="F39" s="1" t="s">
        <v>400</v>
      </c>
      <c r="G39" s="4">
        <v>150000</v>
      </c>
      <c r="H39" s="4">
        <v>150000</v>
      </c>
      <c r="I39" s="4">
        <v>100000</v>
      </c>
      <c r="J39" s="4">
        <v>80000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250000</v>
      </c>
      <c r="R39" s="4">
        <v>230000</v>
      </c>
    </row>
    <row r="40" spans="2:18" ht="30">
      <c r="B40" s="802"/>
      <c r="C40" s="166"/>
      <c r="D40" s="166"/>
      <c r="E40" s="2">
        <v>421</v>
      </c>
      <c r="F40" s="14" t="s">
        <v>401</v>
      </c>
      <c r="G40" s="4">
        <v>9026000</v>
      </c>
      <c r="H40" s="4">
        <v>9002000</v>
      </c>
      <c r="I40" s="4">
        <v>750000</v>
      </c>
      <c r="J40" s="4">
        <v>600000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9776000</v>
      </c>
      <c r="R40" s="4">
        <v>9602000</v>
      </c>
    </row>
    <row r="41" spans="2:18">
      <c r="B41" s="802"/>
      <c r="C41" s="166"/>
      <c r="D41" s="166"/>
      <c r="E41" s="2">
        <v>423</v>
      </c>
      <c r="F41" s="1" t="s">
        <v>402</v>
      </c>
      <c r="G41" s="4">
        <v>400000</v>
      </c>
      <c r="H41" s="4">
        <v>400000</v>
      </c>
      <c r="I41" s="4">
        <v>50000</v>
      </c>
      <c r="J41" s="4">
        <v>50000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450000</v>
      </c>
      <c r="R41" s="4">
        <v>450000</v>
      </c>
    </row>
    <row r="42" spans="2:18">
      <c r="B42" s="802"/>
      <c r="C42" s="166"/>
      <c r="D42" s="166"/>
      <c r="E42" s="2">
        <v>424</v>
      </c>
      <c r="F42" s="1" t="s">
        <v>403</v>
      </c>
      <c r="G42" s="4">
        <v>1232000</v>
      </c>
      <c r="H42" s="4">
        <v>1232000</v>
      </c>
      <c r="I42" s="4">
        <v>50000</v>
      </c>
      <c r="J42" s="4">
        <v>50000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1282000</v>
      </c>
      <c r="R42" s="4">
        <v>1282000</v>
      </c>
    </row>
    <row r="43" spans="2:18">
      <c r="B43" s="802"/>
      <c r="C43" s="166"/>
      <c r="D43" s="166"/>
      <c r="E43" s="2">
        <v>425</v>
      </c>
      <c r="F43" s="1" t="s">
        <v>404</v>
      </c>
      <c r="G43" s="4">
        <v>1110000</v>
      </c>
      <c r="H43" s="4">
        <v>1110000</v>
      </c>
      <c r="I43" s="4">
        <v>250000</v>
      </c>
      <c r="J43" s="4">
        <v>200000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1360000</v>
      </c>
      <c r="R43" s="4">
        <v>1310000</v>
      </c>
    </row>
    <row r="44" spans="2:18">
      <c r="B44" s="802"/>
      <c r="C44" s="166"/>
      <c r="D44" s="166"/>
      <c r="E44" s="2">
        <v>426</v>
      </c>
      <c r="F44" s="1" t="s">
        <v>405</v>
      </c>
      <c r="G44" s="4">
        <v>632000</v>
      </c>
      <c r="H44" s="4">
        <v>632000</v>
      </c>
      <c r="I44" s="4">
        <v>300000</v>
      </c>
      <c r="J44" s="4">
        <v>520000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932000</v>
      </c>
      <c r="R44" s="4">
        <v>1152000</v>
      </c>
    </row>
    <row r="45" spans="2:18">
      <c r="B45" s="802"/>
      <c r="C45" s="162"/>
      <c r="D45" s="162">
        <v>46</v>
      </c>
      <c r="E45" s="99"/>
      <c r="F45" s="99" t="s">
        <v>396</v>
      </c>
      <c r="G45" s="103">
        <v>0</v>
      </c>
      <c r="H45" s="103">
        <f>SUM(H46:H47)</f>
        <v>24000</v>
      </c>
      <c r="I45" s="103">
        <f>SUM(I46:I47)</f>
        <v>130000</v>
      </c>
      <c r="J45" s="103">
        <f>SUM(J46:J47)</f>
        <v>130000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SUM(Q46:Q47)</f>
        <v>130000</v>
      </c>
      <c r="R45" s="103">
        <f>SUM(R46:R47)</f>
        <v>154000</v>
      </c>
    </row>
    <row r="46" spans="2:18">
      <c r="B46" s="802"/>
      <c r="C46" s="166"/>
      <c r="D46" s="166"/>
      <c r="E46" s="2">
        <v>464</v>
      </c>
      <c r="F46" s="1" t="s">
        <v>423</v>
      </c>
      <c r="G46" s="4">
        <v>0</v>
      </c>
      <c r="H46" s="4">
        <v>0</v>
      </c>
      <c r="I46" s="4">
        <v>130000</v>
      </c>
      <c r="J46" s="4">
        <v>130000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130000</v>
      </c>
      <c r="R46" s="4">
        <v>130000</v>
      </c>
    </row>
    <row r="47" spans="2:18">
      <c r="B47" s="802"/>
      <c r="C47" s="166"/>
      <c r="D47" s="166"/>
      <c r="E47" s="2">
        <v>465</v>
      </c>
      <c r="F47" s="1" t="s">
        <v>424</v>
      </c>
      <c r="G47" s="4">
        <v>0</v>
      </c>
      <c r="H47" s="4">
        <v>24000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24000</v>
      </c>
    </row>
    <row r="48" spans="2:18">
      <c r="B48" s="802"/>
      <c r="C48" s="162"/>
      <c r="D48" s="162">
        <v>48</v>
      </c>
      <c r="E48" s="99"/>
      <c r="F48" s="99" t="s">
        <v>430</v>
      </c>
      <c r="G48" s="103">
        <v>0</v>
      </c>
      <c r="H48" s="103">
        <v>0</v>
      </c>
      <c r="I48" s="103">
        <f>SUM(I49)</f>
        <v>70000</v>
      </c>
      <c r="J48" s="103">
        <f>SUM(J49)</f>
        <v>70000</v>
      </c>
      <c r="K48" s="103">
        <v>0</v>
      </c>
      <c r="L48" s="103">
        <v>0</v>
      </c>
      <c r="M48" s="103">
        <v>0</v>
      </c>
      <c r="N48" s="103">
        <v>0</v>
      </c>
      <c r="O48" s="103">
        <v>0</v>
      </c>
      <c r="P48" s="103">
        <v>0</v>
      </c>
      <c r="Q48" s="103">
        <f>SUM(Q49)</f>
        <v>70000</v>
      </c>
      <c r="R48" s="103">
        <f>SUM(R49)</f>
        <v>70000</v>
      </c>
    </row>
    <row r="49" spans="2:18">
      <c r="B49" s="802"/>
      <c r="C49" s="166"/>
      <c r="D49" s="166"/>
      <c r="E49" s="2">
        <v>480</v>
      </c>
      <c r="F49" s="1" t="s">
        <v>431</v>
      </c>
      <c r="G49" s="4">
        <v>0</v>
      </c>
      <c r="H49" s="4">
        <v>0</v>
      </c>
      <c r="I49" s="4">
        <v>70000</v>
      </c>
      <c r="J49" s="4">
        <v>70000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70000</v>
      </c>
      <c r="R49" s="4">
        <v>70000</v>
      </c>
    </row>
    <row r="50" spans="2:18" ht="45.75" customHeight="1">
      <c r="B50" s="802"/>
      <c r="C50" s="588">
        <v>2</v>
      </c>
      <c r="D50" s="588"/>
      <c r="E50" s="592"/>
      <c r="F50" s="590" t="s">
        <v>1750</v>
      </c>
      <c r="G50" s="102">
        <f>SUM(G51)</f>
        <v>14928000</v>
      </c>
      <c r="H50" s="102">
        <f>SUM(H51)</f>
        <v>14400000</v>
      </c>
      <c r="I50" s="102">
        <v>0</v>
      </c>
      <c r="J50" s="102">
        <v>0</v>
      </c>
      <c r="K50" s="102">
        <f>SUM(K51)</f>
        <v>750000</v>
      </c>
      <c r="L50" s="102">
        <f>SUM(L51)</f>
        <v>1360000</v>
      </c>
      <c r="M50" s="102">
        <v>0</v>
      </c>
      <c r="N50" s="102">
        <v>0</v>
      </c>
      <c r="O50" s="102">
        <v>0</v>
      </c>
      <c r="P50" s="102">
        <v>0</v>
      </c>
      <c r="Q50" s="102">
        <f>SUM(Q51)</f>
        <v>15678000</v>
      </c>
      <c r="R50" s="102">
        <f>SUM(R51)</f>
        <v>15760000</v>
      </c>
    </row>
    <row r="51" spans="2:18" ht="45">
      <c r="B51" s="802"/>
      <c r="C51" s="150"/>
      <c r="D51" s="150">
        <v>20</v>
      </c>
      <c r="E51" s="33"/>
      <c r="F51" s="36" t="s">
        <v>1233</v>
      </c>
      <c r="G51" s="34">
        <f>SUM(G52+G55+G62)</f>
        <v>14928000</v>
      </c>
      <c r="H51" s="34">
        <f>SUM(H52+H55+H62)</f>
        <v>14400000</v>
      </c>
      <c r="I51" s="34">
        <v>0</v>
      </c>
      <c r="J51" s="34">
        <v>0</v>
      </c>
      <c r="K51" s="34">
        <f>SUM(K52+K55+K62)</f>
        <v>750000</v>
      </c>
      <c r="L51" s="34">
        <f>SUM(L52+L55+L62)</f>
        <v>1360000</v>
      </c>
      <c r="M51" s="34">
        <v>0</v>
      </c>
      <c r="N51" s="34">
        <v>0</v>
      </c>
      <c r="O51" s="34">
        <v>0</v>
      </c>
      <c r="P51" s="34">
        <v>0</v>
      </c>
      <c r="Q51" s="34">
        <f>SUM(Q52+Q55+Q62)</f>
        <v>15678000</v>
      </c>
      <c r="R51" s="34">
        <f>SUM(R52+R55+R62)</f>
        <v>15760000</v>
      </c>
    </row>
    <row r="52" spans="2:18">
      <c r="B52" s="802"/>
      <c r="C52" s="162"/>
      <c r="D52" s="162">
        <v>40</v>
      </c>
      <c r="E52" s="99"/>
      <c r="F52" s="99" t="s">
        <v>391</v>
      </c>
      <c r="G52" s="103">
        <f>SUM(G53:G54)</f>
        <v>12428000</v>
      </c>
      <c r="H52" s="103">
        <f>SUM(H53:H54)</f>
        <v>11900000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SUM(Q53:Q54)</f>
        <v>12428000</v>
      </c>
      <c r="R52" s="103">
        <f>SUM(R53:R54)</f>
        <v>11900000</v>
      </c>
    </row>
    <row r="53" spans="2:18">
      <c r="B53" s="802"/>
      <c r="C53" s="166"/>
      <c r="D53" s="166"/>
      <c r="E53" s="2">
        <v>401</v>
      </c>
      <c r="F53" s="1" t="s">
        <v>399</v>
      </c>
      <c r="G53" s="4">
        <v>9050000</v>
      </c>
      <c r="H53" s="4">
        <v>8800000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9050000</v>
      </c>
      <c r="R53" s="4">
        <v>8800000</v>
      </c>
    </row>
    <row r="54" spans="2:18">
      <c r="B54" s="802"/>
      <c r="C54" s="166"/>
      <c r="D54" s="166"/>
      <c r="E54" s="593">
        <v>402</v>
      </c>
      <c r="F54" s="1" t="s">
        <v>1014</v>
      </c>
      <c r="G54" s="4">
        <v>3378000</v>
      </c>
      <c r="H54" s="4">
        <v>3100000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3378000</v>
      </c>
      <c r="R54" s="4">
        <v>3100000</v>
      </c>
    </row>
    <row r="55" spans="2:18">
      <c r="B55" s="802"/>
      <c r="C55" s="162"/>
      <c r="D55" s="162">
        <v>42</v>
      </c>
      <c r="E55" s="99"/>
      <c r="F55" s="99" t="s">
        <v>898</v>
      </c>
      <c r="G55" s="103">
        <f>SUM(G56:G61)</f>
        <v>2440000</v>
      </c>
      <c r="H55" s="103">
        <f>SUM(H56:H61)</f>
        <v>2440000</v>
      </c>
      <c r="I55" s="103">
        <v>0</v>
      </c>
      <c r="J55" s="103">
        <v>0</v>
      </c>
      <c r="K55" s="103">
        <f>SUM(K56:K61)</f>
        <v>700000</v>
      </c>
      <c r="L55" s="103">
        <f>SUM(L56:L61)</f>
        <v>1260000</v>
      </c>
      <c r="M55" s="103">
        <v>0</v>
      </c>
      <c r="N55" s="103">
        <v>0</v>
      </c>
      <c r="O55" s="103">
        <v>0</v>
      </c>
      <c r="P55" s="103">
        <v>0</v>
      </c>
      <c r="Q55" s="103">
        <f>SUM(Q56:Q61)</f>
        <v>3140000</v>
      </c>
      <c r="R55" s="103">
        <f>SUM(R56:R61)</f>
        <v>3700000</v>
      </c>
    </row>
    <row r="56" spans="2:18">
      <c r="B56" s="802"/>
      <c r="C56" s="166"/>
      <c r="D56" s="166"/>
      <c r="E56" s="2">
        <v>420</v>
      </c>
      <c r="F56" s="1" t="s">
        <v>400</v>
      </c>
      <c r="G56" s="4">
        <v>60000</v>
      </c>
      <c r="H56" s="4">
        <v>60000</v>
      </c>
      <c r="I56" s="4">
        <v>0</v>
      </c>
      <c r="J56" s="4">
        <v>0</v>
      </c>
      <c r="K56" s="4">
        <v>100000</v>
      </c>
      <c r="L56" s="4">
        <v>120000</v>
      </c>
      <c r="M56" s="4">
        <v>0</v>
      </c>
      <c r="N56" s="4">
        <v>0</v>
      </c>
      <c r="O56" s="4">
        <v>0</v>
      </c>
      <c r="P56" s="4">
        <v>0</v>
      </c>
      <c r="Q56" s="4">
        <v>160000</v>
      </c>
      <c r="R56" s="4">
        <v>180000</v>
      </c>
    </row>
    <row r="57" spans="2:18" ht="30">
      <c r="B57" s="802"/>
      <c r="C57" s="166"/>
      <c r="D57" s="166"/>
      <c r="E57" s="593">
        <v>421</v>
      </c>
      <c r="F57" s="14" t="s">
        <v>1236</v>
      </c>
      <c r="G57" s="4">
        <v>250000</v>
      </c>
      <c r="H57" s="4">
        <v>250000</v>
      </c>
      <c r="I57" s="4">
        <v>0</v>
      </c>
      <c r="J57" s="4">
        <v>0</v>
      </c>
      <c r="K57" s="4">
        <v>50000</v>
      </c>
      <c r="L57" s="4">
        <v>50000</v>
      </c>
      <c r="M57" s="4">
        <v>0</v>
      </c>
      <c r="N57" s="4">
        <v>0</v>
      </c>
      <c r="O57" s="4">
        <v>0</v>
      </c>
      <c r="P57" s="4">
        <v>0</v>
      </c>
      <c r="Q57" s="4">
        <v>300000</v>
      </c>
      <c r="R57" s="4">
        <v>300000</v>
      </c>
    </row>
    <row r="58" spans="2:18">
      <c r="B58" s="802"/>
      <c r="C58" s="166"/>
      <c r="D58" s="166"/>
      <c r="E58" s="2">
        <v>423</v>
      </c>
      <c r="F58" s="1" t="s">
        <v>402</v>
      </c>
      <c r="G58" s="4">
        <v>340000</v>
      </c>
      <c r="H58" s="4">
        <v>340000</v>
      </c>
      <c r="I58" s="4">
        <v>0</v>
      </c>
      <c r="J58" s="4">
        <v>0</v>
      </c>
      <c r="K58" s="4">
        <v>150000</v>
      </c>
      <c r="L58" s="4">
        <v>120000</v>
      </c>
      <c r="M58" s="4">
        <v>0</v>
      </c>
      <c r="N58" s="4">
        <v>0</v>
      </c>
      <c r="O58" s="4">
        <v>0</v>
      </c>
      <c r="P58" s="4">
        <v>0</v>
      </c>
      <c r="Q58" s="4">
        <v>490000</v>
      </c>
      <c r="R58" s="4">
        <v>460000</v>
      </c>
    </row>
    <row r="59" spans="2:18">
      <c r="B59" s="802"/>
      <c r="C59" s="166"/>
      <c r="D59" s="166"/>
      <c r="E59" s="593">
        <v>424</v>
      </c>
      <c r="F59" s="1" t="s">
        <v>1086</v>
      </c>
      <c r="G59" s="4">
        <v>150000</v>
      </c>
      <c r="H59" s="4">
        <v>150000</v>
      </c>
      <c r="I59" s="4">
        <v>0</v>
      </c>
      <c r="J59" s="4">
        <v>0</v>
      </c>
      <c r="K59" s="4">
        <v>150000</v>
      </c>
      <c r="L59" s="4">
        <v>120000</v>
      </c>
      <c r="M59" s="4">
        <v>0</v>
      </c>
      <c r="N59" s="4">
        <v>0</v>
      </c>
      <c r="O59" s="4">
        <v>0</v>
      </c>
      <c r="P59" s="4">
        <v>0</v>
      </c>
      <c r="Q59" s="4">
        <v>300000</v>
      </c>
      <c r="R59" s="4">
        <v>270000</v>
      </c>
    </row>
    <row r="60" spans="2:18">
      <c r="B60" s="802"/>
      <c r="C60" s="166"/>
      <c r="D60" s="166"/>
      <c r="E60" s="2">
        <v>425</v>
      </c>
      <c r="F60" s="1" t="s">
        <v>404</v>
      </c>
      <c r="G60" s="4">
        <v>1630000</v>
      </c>
      <c r="H60" s="4">
        <v>1630000</v>
      </c>
      <c r="I60" s="4">
        <v>0</v>
      </c>
      <c r="J60" s="4">
        <v>0</v>
      </c>
      <c r="K60" s="4">
        <v>100000</v>
      </c>
      <c r="L60" s="4">
        <v>180000</v>
      </c>
      <c r="M60" s="4">
        <v>0</v>
      </c>
      <c r="N60" s="4">
        <v>0</v>
      </c>
      <c r="O60" s="4">
        <v>0</v>
      </c>
      <c r="P60" s="4">
        <v>0</v>
      </c>
      <c r="Q60" s="4">
        <v>1730000</v>
      </c>
      <c r="R60" s="4">
        <v>1810000</v>
      </c>
    </row>
    <row r="61" spans="2:18" ht="15" customHeight="1">
      <c r="B61" s="802"/>
      <c r="C61" s="411"/>
      <c r="D61" s="411"/>
      <c r="E61" s="21">
        <v>426</v>
      </c>
      <c r="F61" s="4" t="s">
        <v>405</v>
      </c>
      <c r="G61" s="4">
        <v>10000</v>
      </c>
      <c r="H61" s="4">
        <v>10000</v>
      </c>
      <c r="I61" s="4">
        <v>0</v>
      </c>
      <c r="J61" s="4">
        <v>0</v>
      </c>
      <c r="K61" s="4">
        <v>150000</v>
      </c>
      <c r="L61" s="4">
        <v>670000</v>
      </c>
      <c r="M61" s="4">
        <v>0</v>
      </c>
      <c r="N61" s="4">
        <v>0</v>
      </c>
      <c r="O61" s="4">
        <v>0</v>
      </c>
      <c r="P61" s="4">
        <v>0</v>
      </c>
      <c r="Q61" s="4">
        <v>160000</v>
      </c>
      <c r="R61" s="4">
        <v>680000</v>
      </c>
    </row>
    <row r="62" spans="2:18">
      <c r="B62" s="802"/>
      <c r="C62" s="412"/>
      <c r="D62" s="412">
        <v>48</v>
      </c>
      <c r="E62" s="103"/>
      <c r="F62" s="653" t="s">
        <v>430</v>
      </c>
      <c r="G62" s="103">
        <f>SUM(G63)</f>
        <v>60000</v>
      </c>
      <c r="H62" s="103">
        <f>SUM(H63)</f>
        <v>60000</v>
      </c>
      <c r="I62" s="103">
        <v>0</v>
      </c>
      <c r="J62" s="103">
        <v>0</v>
      </c>
      <c r="K62" s="103">
        <f>SUM(K63)</f>
        <v>50000</v>
      </c>
      <c r="L62" s="103">
        <f>SUM(L63)</f>
        <v>100000</v>
      </c>
      <c r="M62" s="103">
        <v>0</v>
      </c>
      <c r="N62" s="103">
        <v>0</v>
      </c>
      <c r="O62" s="103">
        <v>0</v>
      </c>
      <c r="P62" s="103">
        <v>0</v>
      </c>
      <c r="Q62" s="103">
        <f>SUM(Q63)</f>
        <v>110000</v>
      </c>
      <c r="R62" s="103">
        <f>SUM(R63)</f>
        <v>160000</v>
      </c>
    </row>
    <row r="63" spans="2:18">
      <c r="B63" s="802"/>
      <c r="C63" s="411"/>
      <c r="D63" s="411"/>
      <c r="E63" s="409">
        <v>480</v>
      </c>
      <c r="F63" s="4" t="s">
        <v>1237</v>
      </c>
      <c r="G63" s="4">
        <v>60000</v>
      </c>
      <c r="H63" s="4">
        <v>60000</v>
      </c>
      <c r="I63" s="4">
        <v>0</v>
      </c>
      <c r="J63" s="4">
        <v>0</v>
      </c>
      <c r="K63" s="4">
        <v>50000</v>
      </c>
      <c r="L63" s="4">
        <v>100000</v>
      </c>
      <c r="M63" s="4">
        <v>0</v>
      </c>
      <c r="N63" s="4">
        <v>0</v>
      </c>
      <c r="O63" s="4">
        <v>0</v>
      </c>
      <c r="P63" s="4">
        <v>0</v>
      </c>
      <c r="Q63" s="4">
        <v>110000</v>
      </c>
      <c r="R63" s="4">
        <v>160000</v>
      </c>
    </row>
    <row r="64" spans="2:18" ht="15" customHeight="1">
      <c r="B64" s="802"/>
      <c r="C64" s="587">
        <v>3</v>
      </c>
      <c r="D64" s="587"/>
      <c r="E64" s="592"/>
      <c r="F64" s="592" t="s">
        <v>1234</v>
      </c>
      <c r="G64" s="102">
        <f>SUM(G65)</f>
        <v>30280000</v>
      </c>
      <c r="H64" s="102">
        <f>SUM(H65)</f>
        <v>31280000</v>
      </c>
      <c r="I64" s="102">
        <v>0</v>
      </c>
      <c r="J64" s="102">
        <v>0</v>
      </c>
      <c r="K64" s="102">
        <f>SUM(K65)</f>
        <v>750000</v>
      </c>
      <c r="L64" s="102">
        <f>SUM(L65)</f>
        <v>1788000</v>
      </c>
      <c r="M64" s="102">
        <v>0</v>
      </c>
      <c r="N64" s="102">
        <v>0</v>
      </c>
      <c r="O64" s="102">
        <v>0</v>
      </c>
      <c r="P64" s="102">
        <v>0</v>
      </c>
      <c r="Q64" s="102">
        <f>SUM(Q65)</f>
        <v>31030000</v>
      </c>
      <c r="R64" s="102">
        <f>SUM(R65)</f>
        <v>33068000</v>
      </c>
    </row>
    <row r="65" spans="2:18">
      <c r="B65" s="802"/>
      <c r="C65" s="150"/>
      <c r="D65" s="150">
        <v>30</v>
      </c>
      <c r="E65" s="33"/>
      <c r="F65" s="33" t="s">
        <v>1234</v>
      </c>
      <c r="G65" s="34">
        <f>SUM(G66+G69+G76+G78)</f>
        <v>30280000</v>
      </c>
      <c r="H65" s="34">
        <f>SUM(H66+H69+H76+H78)</f>
        <v>31280000</v>
      </c>
      <c r="I65" s="34">
        <v>0</v>
      </c>
      <c r="J65" s="34">
        <v>0</v>
      </c>
      <c r="K65" s="34">
        <f>SUM(K66+K69+K76+K78)</f>
        <v>750000</v>
      </c>
      <c r="L65" s="34">
        <f>SUM(L66+L69+L76+L78)</f>
        <v>1788000</v>
      </c>
      <c r="M65" s="34">
        <v>0</v>
      </c>
      <c r="N65" s="34">
        <v>0</v>
      </c>
      <c r="O65" s="34">
        <v>0</v>
      </c>
      <c r="P65" s="34">
        <v>0</v>
      </c>
      <c r="Q65" s="34">
        <f>SUM(Q66+Q69+Q76+Q78)</f>
        <v>31030000</v>
      </c>
      <c r="R65" s="34">
        <f>SUM(R66+R69+R76+R78)</f>
        <v>33068000</v>
      </c>
    </row>
    <row r="66" spans="2:18">
      <c r="B66" s="802"/>
      <c r="C66" s="162"/>
      <c r="D66" s="162">
        <v>40</v>
      </c>
      <c r="E66" s="99"/>
      <c r="F66" s="99" t="s">
        <v>391</v>
      </c>
      <c r="G66" s="103">
        <f>SUM(G67:G68)</f>
        <v>27200000</v>
      </c>
      <c r="H66" s="103">
        <f>SUM(H67:H68)</f>
        <v>28200000</v>
      </c>
      <c r="I66" s="103">
        <v>0</v>
      </c>
      <c r="J66" s="103">
        <v>0</v>
      </c>
      <c r="K66" s="103">
        <f>SUM(K67:K68)</f>
        <v>550000</v>
      </c>
      <c r="L66" s="103">
        <f>SUM(L67:L68)</f>
        <v>550000</v>
      </c>
      <c r="M66" s="103">
        <v>0</v>
      </c>
      <c r="N66" s="103">
        <v>0</v>
      </c>
      <c r="O66" s="103">
        <v>0</v>
      </c>
      <c r="P66" s="103">
        <v>0</v>
      </c>
      <c r="Q66" s="103">
        <f>SUM(Q67:Q68)</f>
        <v>27750000</v>
      </c>
      <c r="R66" s="103">
        <f>SUM(R67:R68)</f>
        <v>28750000</v>
      </c>
    </row>
    <row r="67" spans="2:18">
      <c r="B67" s="802"/>
      <c r="C67" s="166"/>
      <c r="D67" s="166"/>
      <c r="E67" s="2">
        <v>401</v>
      </c>
      <c r="F67" s="1" t="s">
        <v>399</v>
      </c>
      <c r="G67" s="4">
        <v>19900000</v>
      </c>
      <c r="H67" s="4">
        <v>20600000</v>
      </c>
      <c r="I67" s="4">
        <v>0</v>
      </c>
      <c r="J67" s="4">
        <v>0</v>
      </c>
      <c r="K67" s="4">
        <v>400000</v>
      </c>
      <c r="L67" s="4">
        <v>400000</v>
      </c>
      <c r="M67" s="4">
        <v>0</v>
      </c>
      <c r="N67" s="4">
        <v>0</v>
      </c>
      <c r="O67" s="4">
        <v>0</v>
      </c>
      <c r="P67" s="4">
        <v>0</v>
      </c>
      <c r="Q67" s="4">
        <v>20300000</v>
      </c>
      <c r="R67" s="4">
        <v>21000000</v>
      </c>
    </row>
    <row r="68" spans="2:18">
      <c r="B68" s="802"/>
      <c r="C68" s="166"/>
      <c r="D68" s="166"/>
      <c r="E68" s="593">
        <v>402</v>
      </c>
      <c r="F68" s="1" t="s">
        <v>1014</v>
      </c>
      <c r="G68" s="4">
        <v>7300000</v>
      </c>
      <c r="H68" s="4">
        <v>7600000</v>
      </c>
      <c r="I68" s="4">
        <v>0</v>
      </c>
      <c r="J68" s="4">
        <v>0</v>
      </c>
      <c r="K68" s="4">
        <v>150000</v>
      </c>
      <c r="L68" s="4">
        <v>150000</v>
      </c>
      <c r="M68" s="4">
        <v>0</v>
      </c>
      <c r="N68" s="4">
        <v>0</v>
      </c>
      <c r="O68" s="4">
        <v>0</v>
      </c>
      <c r="P68" s="4">
        <v>0</v>
      </c>
      <c r="Q68" s="4">
        <v>7450000</v>
      </c>
      <c r="R68" s="4">
        <v>7750000</v>
      </c>
    </row>
    <row r="69" spans="2:18">
      <c r="B69" s="802"/>
      <c r="C69" s="162"/>
      <c r="D69" s="162">
        <v>42</v>
      </c>
      <c r="E69" s="99"/>
      <c r="F69" s="99" t="s">
        <v>394</v>
      </c>
      <c r="G69" s="103">
        <f>SUM(G70:G75)</f>
        <v>3030000</v>
      </c>
      <c r="H69" s="103">
        <f>SUM(H70:H75)</f>
        <v>3030000</v>
      </c>
      <c r="I69" s="103">
        <v>0</v>
      </c>
      <c r="J69" s="103">
        <v>0</v>
      </c>
      <c r="K69" s="103">
        <f>SUM(K70:K75)</f>
        <v>60000</v>
      </c>
      <c r="L69" s="103">
        <f>SUM(L70:L75)</f>
        <v>570000</v>
      </c>
      <c r="M69" s="103">
        <v>0</v>
      </c>
      <c r="N69" s="103">
        <v>0</v>
      </c>
      <c r="O69" s="103">
        <v>0</v>
      </c>
      <c r="P69" s="103">
        <v>0</v>
      </c>
      <c r="Q69" s="103">
        <f>SUM(Q70:Q75)</f>
        <v>3090000</v>
      </c>
      <c r="R69" s="103">
        <f>SUM(R70:R75)</f>
        <v>3600000</v>
      </c>
    </row>
    <row r="70" spans="2:18">
      <c r="B70" s="802"/>
      <c r="C70" s="166"/>
      <c r="D70" s="166"/>
      <c r="E70" s="2">
        <v>420</v>
      </c>
      <c r="F70" s="1" t="s">
        <v>400</v>
      </c>
      <c r="G70" s="4">
        <v>80000</v>
      </c>
      <c r="H70" s="4">
        <v>80000</v>
      </c>
      <c r="I70" s="4">
        <v>0</v>
      </c>
      <c r="J70" s="4">
        <v>0</v>
      </c>
      <c r="K70" s="4">
        <v>10000</v>
      </c>
      <c r="L70" s="4">
        <v>10000</v>
      </c>
      <c r="M70" s="4">
        <v>0</v>
      </c>
      <c r="N70" s="4">
        <v>0</v>
      </c>
      <c r="O70" s="4">
        <v>0</v>
      </c>
      <c r="P70" s="4">
        <v>0</v>
      </c>
      <c r="Q70" s="4">
        <v>90000</v>
      </c>
      <c r="R70" s="4">
        <v>90000</v>
      </c>
    </row>
    <row r="71" spans="2:18" ht="30">
      <c r="B71" s="802"/>
      <c r="C71" s="166"/>
      <c r="D71" s="166"/>
      <c r="E71" s="593">
        <v>421</v>
      </c>
      <c r="F71" s="14" t="s">
        <v>1236</v>
      </c>
      <c r="G71" s="4">
        <v>200000</v>
      </c>
      <c r="H71" s="4">
        <v>200000</v>
      </c>
      <c r="I71" s="4">
        <v>0</v>
      </c>
      <c r="J71" s="4">
        <v>0</v>
      </c>
      <c r="K71" s="4">
        <v>0</v>
      </c>
      <c r="L71" s="4">
        <v>10000</v>
      </c>
      <c r="M71" s="4">
        <v>0</v>
      </c>
      <c r="N71" s="4">
        <v>0</v>
      </c>
      <c r="O71" s="4">
        <v>0</v>
      </c>
      <c r="P71" s="4">
        <v>0</v>
      </c>
      <c r="Q71" s="4">
        <v>200000</v>
      </c>
      <c r="R71" s="4">
        <v>210000</v>
      </c>
    </row>
    <row r="72" spans="2:18">
      <c r="B72" s="802"/>
      <c r="C72" s="166"/>
      <c r="D72" s="166"/>
      <c r="E72" s="2">
        <v>423</v>
      </c>
      <c r="F72" s="1" t="s">
        <v>1005</v>
      </c>
      <c r="G72" s="4">
        <v>50000</v>
      </c>
      <c r="H72" s="4">
        <v>50000</v>
      </c>
      <c r="I72" s="4">
        <v>0</v>
      </c>
      <c r="J72" s="4">
        <v>0</v>
      </c>
      <c r="K72" s="4">
        <v>0</v>
      </c>
      <c r="L72" s="4">
        <v>40000</v>
      </c>
      <c r="M72" s="4">
        <v>0</v>
      </c>
      <c r="N72" s="4">
        <v>0</v>
      </c>
      <c r="O72" s="4">
        <v>0</v>
      </c>
      <c r="P72" s="4">
        <v>0</v>
      </c>
      <c r="Q72" s="4">
        <v>50000</v>
      </c>
      <c r="R72" s="4">
        <v>90000</v>
      </c>
    </row>
    <row r="73" spans="2:18">
      <c r="B73" s="802"/>
      <c r="C73" s="166"/>
      <c r="D73" s="166"/>
      <c r="E73" s="593">
        <v>424</v>
      </c>
      <c r="F73" s="1" t="s">
        <v>1016</v>
      </c>
      <c r="G73" s="4">
        <v>740000</v>
      </c>
      <c r="H73" s="4">
        <v>740000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740000</v>
      </c>
      <c r="R73" s="4">
        <v>740000</v>
      </c>
    </row>
    <row r="74" spans="2:18">
      <c r="B74" s="802"/>
      <c r="C74" s="166"/>
      <c r="D74" s="166"/>
      <c r="E74" s="2">
        <v>425</v>
      </c>
      <c r="F74" s="1" t="s">
        <v>404</v>
      </c>
      <c r="G74" s="4">
        <v>1800000</v>
      </c>
      <c r="H74" s="4">
        <v>1800000</v>
      </c>
      <c r="I74" s="4">
        <v>0</v>
      </c>
      <c r="J74" s="4">
        <v>0</v>
      </c>
      <c r="K74" s="4">
        <v>0</v>
      </c>
      <c r="L74" s="4">
        <v>30000</v>
      </c>
      <c r="M74" s="4">
        <v>0</v>
      </c>
      <c r="N74" s="4">
        <v>0</v>
      </c>
      <c r="O74" s="4">
        <v>0</v>
      </c>
      <c r="P74" s="4">
        <v>0</v>
      </c>
      <c r="Q74" s="4">
        <v>1800000</v>
      </c>
      <c r="R74" s="4">
        <v>1830000</v>
      </c>
    </row>
    <row r="75" spans="2:18">
      <c r="B75" s="802"/>
      <c r="C75" s="166"/>
      <c r="D75" s="166"/>
      <c r="E75" s="2">
        <v>426</v>
      </c>
      <c r="F75" s="1" t="s">
        <v>950</v>
      </c>
      <c r="G75" s="4">
        <v>160000</v>
      </c>
      <c r="H75" s="4">
        <v>160000</v>
      </c>
      <c r="I75" s="4">
        <v>0</v>
      </c>
      <c r="J75" s="4">
        <v>0</v>
      </c>
      <c r="K75" s="4">
        <v>50000</v>
      </c>
      <c r="L75" s="4">
        <v>480000</v>
      </c>
      <c r="M75" s="4">
        <v>0</v>
      </c>
      <c r="N75" s="4">
        <v>0</v>
      </c>
      <c r="O75" s="4">
        <v>0</v>
      </c>
      <c r="P75" s="4">
        <v>0</v>
      </c>
      <c r="Q75" s="4">
        <v>210000</v>
      </c>
      <c r="R75" s="4">
        <v>640000</v>
      </c>
    </row>
    <row r="76" spans="2:18">
      <c r="B76" s="802"/>
      <c r="C76" s="162"/>
      <c r="D76" s="162">
        <v>46</v>
      </c>
      <c r="E76" s="99"/>
      <c r="F76" s="99" t="s">
        <v>396</v>
      </c>
      <c r="G76" s="103">
        <v>0</v>
      </c>
      <c r="H76" s="103">
        <v>0</v>
      </c>
      <c r="I76" s="103">
        <v>0</v>
      </c>
      <c r="J76" s="103">
        <v>0</v>
      </c>
      <c r="K76" s="103">
        <f>SUM(K77)</f>
        <v>90000</v>
      </c>
      <c r="L76" s="103">
        <f>SUM(L77)</f>
        <v>72000</v>
      </c>
      <c r="M76" s="103">
        <v>0</v>
      </c>
      <c r="N76" s="103">
        <v>0</v>
      </c>
      <c r="O76" s="103">
        <v>0</v>
      </c>
      <c r="P76" s="103">
        <v>0</v>
      </c>
      <c r="Q76" s="103">
        <f>SUM(Q77)</f>
        <v>90000</v>
      </c>
      <c r="R76" s="103">
        <f>SUM(R77)</f>
        <v>72000</v>
      </c>
    </row>
    <row r="77" spans="2:18">
      <c r="B77" s="802"/>
      <c r="C77" s="166"/>
      <c r="D77" s="166"/>
      <c r="E77" s="2">
        <v>464</v>
      </c>
      <c r="F77" s="1" t="s">
        <v>423</v>
      </c>
      <c r="G77" s="4">
        <v>0</v>
      </c>
      <c r="H77" s="4">
        <v>0</v>
      </c>
      <c r="I77" s="4">
        <v>0</v>
      </c>
      <c r="J77" s="4">
        <v>0</v>
      </c>
      <c r="K77" s="4">
        <v>90000</v>
      </c>
      <c r="L77" s="4">
        <v>72000</v>
      </c>
      <c r="M77" s="4">
        <v>0</v>
      </c>
      <c r="N77" s="4">
        <v>0</v>
      </c>
      <c r="O77" s="4">
        <v>0</v>
      </c>
      <c r="P77" s="4">
        <v>0</v>
      </c>
      <c r="Q77" s="4">
        <v>90000</v>
      </c>
      <c r="R77" s="4">
        <v>72000</v>
      </c>
    </row>
    <row r="78" spans="2:18">
      <c r="B78" s="802"/>
      <c r="C78" s="162"/>
      <c r="D78" s="162">
        <v>48</v>
      </c>
      <c r="E78" s="99"/>
      <c r="F78" s="99" t="s">
        <v>430</v>
      </c>
      <c r="G78" s="103">
        <f>SUM(G79)</f>
        <v>50000</v>
      </c>
      <c r="H78" s="103">
        <f>SUM(H79)</f>
        <v>50000</v>
      </c>
      <c r="I78" s="103">
        <v>0</v>
      </c>
      <c r="J78" s="103">
        <v>0</v>
      </c>
      <c r="K78" s="103">
        <f>SUM(K79)</f>
        <v>50000</v>
      </c>
      <c r="L78" s="103">
        <f>SUM(L79)</f>
        <v>596000</v>
      </c>
      <c r="M78" s="103">
        <v>0</v>
      </c>
      <c r="N78" s="103">
        <v>0</v>
      </c>
      <c r="O78" s="103">
        <v>0</v>
      </c>
      <c r="P78" s="103">
        <v>0</v>
      </c>
      <c r="Q78" s="103">
        <f>SUM(Q79)</f>
        <v>100000</v>
      </c>
      <c r="R78" s="103">
        <f>SUM(R79)</f>
        <v>646000</v>
      </c>
    </row>
    <row r="79" spans="2:18">
      <c r="B79" s="802"/>
      <c r="C79" s="166"/>
      <c r="D79" s="166"/>
      <c r="E79" s="593">
        <v>480</v>
      </c>
      <c r="F79" s="1" t="s">
        <v>1121</v>
      </c>
      <c r="G79" s="4">
        <v>50000</v>
      </c>
      <c r="H79" s="4">
        <v>50000</v>
      </c>
      <c r="I79" s="4">
        <v>0</v>
      </c>
      <c r="J79" s="4">
        <v>0</v>
      </c>
      <c r="K79" s="4">
        <v>50000</v>
      </c>
      <c r="L79" s="4">
        <v>596000</v>
      </c>
      <c r="M79" s="4">
        <v>0</v>
      </c>
      <c r="N79" s="4">
        <v>0</v>
      </c>
      <c r="O79" s="4">
        <v>0</v>
      </c>
      <c r="P79" s="4">
        <v>0</v>
      </c>
      <c r="Q79" s="4">
        <v>100000</v>
      </c>
      <c r="R79" s="4">
        <v>646000</v>
      </c>
    </row>
    <row r="80" spans="2:18" ht="30">
      <c r="B80" s="802"/>
      <c r="C80" s="588">
        <v>4</v>
      </c>
      <c r="D80" s="588"/>
      <c r="E80" s="592"/>
      <c r="F80" s="590" t="s">
        <v>1751</v>
      </c>
      <c r="G80" s="102">
        <f>SUM(G81)</f>
        <v>26587000</v>
      </c>
      <c r="H80" s="102">
        <f>SUM(H81)</f>
        <v>25237000</v>
      </c>
      <c r="I80" s="102">
        <v>0</v>
      </c>
      <c r="J80" s="102">
        <v>0</v>
      </c>
      <c r="K80" s="102">
        <f>SUM(K81)</f>
        <v>100000</v>
      </c>
      <c r="L80" s="102">
        <f>SUM(L81)</f>
        <v>82000</v>
      </c>
      <c r="M80" s="102">
        <v>0</v>
      </c>
      <c r="N80" s="102">
        <v>0</v>
      </c>
      <c r="O80" s="102">
        <v>0</v>
      </c>
      <c r="P80" s="102">
        <v>0</v>
      </c>
      <c r="Q80" s="102">
        <f>SUM(Q81)</f>
        <v>26687000</v>
      </c>
      <c r="R80" s="102">
        <f>SUM(R81)</f>
        <v>25319000</v>
      </c>
    </row>
    <row r="81" spans="2:18" ht="33" customHeight="1">
      <c r="B81" s="802"/>
      <c r="C81" s="150"/>
      <c r="D81" s="150">
        <v>40</v>
      </c>
      <c r="E81" s="33"/>
      <c r="F81" s="36" t="s">
        <v>1238</v>
      </c>
      <c r="G81" s="34">
        <f>SUM(G82+G85+G92+G94)</f>
        <v>26587000</v>
      </c>
      <c r="H81" s="34">
        <f>SUM(H82+H85+H92+H94)</f>
        <v>25237000</v>
      </c>
      <c r="I81" s="34">
        <v>0</v>
      </c>
      <c r="J81" s="34">
        <v>0</v>
      </c>
      <c r="K81" s="34">
        <f>SUM(K82+K85+K92+K94)</f>
        <v>100000</v>
      </c>
      <c r="L81" s="34">
        <f>SUM(L82+L85+L92+L94)</f>
        <v>82000</v>
      </c>
      <c r="M81" s="34">
        <v>0</v>
      </c>
      <c r="N81" s="34">
        <v>0</v>
      </c>
      <c r="O81" s="34">
        <v>0</v>
      </c>
      <c r="P81" s="34">
        <v>0</v>
      </c>
      <c r="Q81" s="34">
        <f>SUM(Q82+Q85+Q92+Q94)</f>
        <v>26687000</v>
      </c>
      <c r="R81" s="34">
        <f>SUM(R82+R85+R92+R94)</f>
        <v>25319000</v>
      </c>
    </row>
    <row r="82" spans="2:18">
      <c r="B82" s="802"/>
      <c r="C82" s="162"/>
      <c r="D82" s="162">
        <v>40</v>
      </c>
      <c r="E82" s="99"/>
      <c r="F82" s="99" t="s">
        <v>391</v>
      </c>
      <c r="G82" s="103">
        <f>SUM(G83:G84)</f>
        <v>23400000</v>
      </c>
      <c r="H82" s="103">
        <f>SUM(H83:H84)</f>
        <v>22050000</v>
      </c>
      <c r="I82" s="103">
        <v>0</v>
      </c>
      <c r="J82" s="103">
        <v>0</v>
      </c>
      <c r="K82" s="103">
        <v>0</v>
      </c>
      <c r="L82" s="103">
        <v>0</v>
      </c>
      <c r="M82" s="103">
        <v>0</v>
      </c>
      <c r="N82" s="103">
        <v>0</v>
      </c>
      <c r="O82" s="103">
        <v>0</v>
      </c>
      <c r="P82" s="103">
        <v>0</v>
      </c>
      <c r="Q82" s="103">
        <f>SUM(Q83:Q84)</f>
        <v>23400000</v>
      </c>
      <c r="R82" s="103">
        <f>SUM(R83:R84)</f>
        <v>22050000</v>
      </c>
    </row>
    <row r="83" spans="2:18">
      <c r="B83" s="802"/>
      <c r="C83" s="166"/>
      <c r="D83" s="166"/>
      <c r="E83" s="2">
        <v>401</v>
      </c>
      <c r="F83" s="1" t="s">
        <v>399</v>
      </c>
      <c r="G83" s="4">
        <v>17000000</v>
      </c>
      <c r="H83" s="4">
        <v>16050000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17000000</v>
      </c>
      <c r="R83" s="4">
        <v>16050000</v>
      </c>
    </row>
    <row r="84" spans="2:18">
      <c r="B84" s="802"/>
      <c r="C84" s="166"/>
      <c r="D84" s="166"/>
      <c r="E84" s="593">
        <v>402</v>
      </c>
      <c r="F84" s="1" t="s">
        <v>907</v>
      </c>
      <c r="G84" s="4">
        <v>6400000</v>
      </c>
      <c r="H84" s="4">
        <v>6000000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6400000</v>
      </c>
      <c r="R84" s="4">
        <v>6000000</v>
      </c>
    </row>
    <row r="85" spans="2:18">
      <c r="B85" s="802"/>
      <c r="C85" s="162"/>
      <c r="D85" s="162">
        <v>42</v>
      </c>
      <c r="E85" s="99"/>
      <c r="F85" s="99" t="s">
        <v>394</v>
      </c>
      <c r="G85" s="103">
        <f>SUM(G86:G91)</f>
        <v>2020000</v>
      </c>
      <c r="H85" s="103">
        <f>SUM(H86:H91)</f>
        <v>2140000</v>
      </c>
      <c r="I85" s="103">
        <v>0</v>
      </c>
      <c r="J85" s="103">
        <v>0</v>
      </c>
      <c r="K85" s="103">
        <f>SUM(K86:K91)</f>
        <v>10000</v>
      </c>
      <c r="L85" s="103">
        <f>SUM(L86:L91)</f>
        <v>10000</v>
      </c>
      <c r="M85" s="103">
        <v>0</v>
      </c>
      <c r="N85" s="103">
        <v>0</v>
      </c>
      <c r="O85" s="103">
        <v>0</v>
      </c>
      <c r="P85" s="103">
        <v>0</v>
      </c>
      <c r="Q85" s="103">
        <f>SUM(Q86:Q91)</f>
        <v>2030000</v>
      </c>
      <c r="R85" s="103">
        <f>SUM(R86:R91)</f>
        <v>2150000</v>
      </c>
    </row>
    <row r="86" spans="2:18">
      <c r="B86" s="802"/>
      <c r="C86" s="166"/>
      <c r="D86" s="166"/>
      <c r="E86" s="2">
        <v>420</v>
      </c>
      <c r="F86" s="1" t="s">
        <v>400</v>
      </c>
      <c r="G86" s="4">
        <v>50000</v>
      </c>
      <c r="H86" s="4">
        <v>50000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50000</v>
      </c>
      <c r="R86" s="4">
        <v>50000</v>
      </c>
    </row>
    <row r="87" spans="2:18" ht="30">
      <c r="B87" s="802"/>
      <c r="C87" s="166"/>
      <c r="D87" s="166"/>
      <c r="E87" s="593">
        <v>421</v>
      </c>
      <c r="F87" s="14" t="s">
        <v>1239</v>
      </c>
      <c r="G87" s="4">
        <v>500000</v>
      </c>
      <c r="H87" s="4">
        <v>500000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500000</v>
      </c>
      <c r="R87" s="4">
        <v>500000</v>
      </c>
    </row>
    <row r="88" spans="2:18">
      <c r="B88" s="802"/>
      <c r="C88" s="166"/>
      <c r="D88" s="166"/>
      <c r="E88" s="2">
        <v>423</v>
      </c>
      <c r="F88" s="1" t="s">
        <v>402</v>
      </c>
      <c r="G88" s="4">
        <v>100000</v>
      </c>
      <c r="H88" s="4">
        <v>100000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100000</v>
      </c>
      <c r="R88" s="4">
        <v>100000</v>
      </c>
    </row>
    <row r="89" spans="2:18">
      <c r="B89" s="802"/>
      <c r="C89" s="166"/>
      <c r="D89" s="166"/>
      <c r="E89" s="2">
        <v>424</v>
      </c>
      <c r="F89" s="1" t="s">
        <v>403</v>
      </c>
      <c r="G89" s="4">
        <v>600000</v>
      </c>
      <c r="H89" s="4">
        <v>720000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600000</v>
      </c>
      <c r="R89" s="4">
        <v>720000</v>
      </c>
    </row>
    <row r="90" spans="2:18">
      <c r="B90" s="802"/>
      <c r="C90" s="166"/>
      <c r="D90" s="166"/>
      <c r="E90" s="2">
        <v>425</v>
      </c>
      <c r="F90" s="1" t="s">
        <v>404</v>
      </c>
      <c r="G90" s="4">
        <v>100000</v>
      </c>
      <c r="H90" s="4">
        <v>100000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100000</v>
      </c>
      <c r="R90" s="4">
        <v>100000</v>
      </c>
    </row>
    <row r="91" spans="2:18">
      <c r="B91" s="802"/>
      <c r="C91" s="166"/>
      <c r="D91" s="166"/>
      <c r="E91" s="2">
        <v>426</v>
      </c>
      <c r="F91" s="1" t="s">
        <v>405</v>
      </c>
      <c r="G91" s="4">
        <v>670000</v>
      </c>
      <c r="H91" s="4">
        <v>670000</v>
      </c>
      <c r="I91" s="4">
        <v>0</v>
      </c>
      <c r="J91" s="4">
        <v>0</v>
      </c>
      <c r="K91" s="4">
        <v>10000</v>
      </c>
      <c r="L91" s="4">
        <v>10000</v>
      </c>
      <c r="M91" s="4">
        <v>0</v>
      </c>
      <c r="N91" s="4">
        <v>0</v>
      </c>
      <c r="O91" s="4">
        <v>0</v>
      </c>
      <c r="P91" s="4">
        <v>0</v>
      </c>
      <c r="Q91" s="4">
        <v>680000</v>
      </c>
      <c r="R91" s="4">
        <v>680000</v>
      </c>
    </row>
    <row r="92" spans="2:18">
      <c r="B92" s="802"/>
      <c r="C92" s="162"/>
      <c r="D92" s="162">
        <v>46</v>
      </c>
      <c r="E92" s="99"/>
      <c r="F92" s="99" t="s">
        <v>396</v>
      </c>
      <c r="G92" s="103">
        <v>0</v>
      </c>
      <c r="H92" s="103">
        <v>0</v>
      </c>
      <c r="I92" s="103">
        <v>0</v>
      </c>
      <c r="J92" s="103">
        <v>0</v>
      </c>
      <c r="K92" s="103">
        <f>SUM(K93)</f>
        <v>90000</v>
      </c>
      <c r="L92" s="103">
        <f>SUM(L93)</f>
        <v>72000</v>
      </c>
      <c r="M92" s="103">
        <v>0</v>
      </c>
      <c r="N92" s="103">
        <v>0</v>
      </c>
      <c r="O92" s="103">
        <v>0</v>
      </c>
      <c r="P92" s="103">
        <v>0</v>
      </c>
      <c r="Q92" s="103">
        <f>SUM(Q93)</f>
        <v>90000</v>
      </c>
      <c r="R92" s="103">
        <f>SUM(R93)</f>
        <v>72000</v>
      </c>
    </row>
    <row r="93" spans="2:18">
      <c r="B93" s="802"/>
      <c r="C93" s="166"/>
      <c r="D93" s="166"/>
      <c r="E93" s="2">
        <v>464</v>
      </c>
      <c r="F93" s="1" t="s">
        <v>423</v>
      </c>
      <c r="G93" s="4">
        <v>0</v>
      </c>
      <c r="H93" s="4">
        <v>0</v>
      </c>
      <c r="I93" s="4">
        <v>0</v>
      </c>
      <c r="J93" s="4">
        <v>0</v>
      </c>
      <c r="K93" s="4">
        <v>90000</v>
      </c>
      <c r="L93" s="4">
        <v>72000</v>
      </c>
      <c r="M93" s="4">
        <v>0</v>
      </c>
      <c r="N93" s="4">
        <v>0</v>
      </c>
      <c r="O93" s="4">
        <v>0</v>
      </c>
      <c r="P93" s="4">
        <v>0</v>
      </c>
      <c r="Q93" s="4">
        <v>90000</v>
      </c>
      <c r="R93" s="4">
        <v>72000</v>
      </c>
    </row>
    <row r="94" spans="2:18">
      <c r="B94" s="802"/>
      <c r="C94" s="162"/>
      <c r="D94" s="162">
        <v>48</v>
      </c>
      <c r="E94" s="99"/>
      <c r="F94" s="99" t="s">
        <v>430</v>
      </c>
      <c r="G94" s="103">
        <f>SUM(G95:G96)</f>
        <v>1167000</v>
      </c>
      <c r="H94" s="103">
        <f>SUM(H95:H96)</f>
        <v>1047000</v>
      </c>
      <c r="I94" s="103">
        <v>0</v>
      </c>
      <c r="J94" s="103">
        <v>0</v>
      </c>
      <c r="K94" s="103">
        <v>0</v>
      </c>
      <c r="L94" s="103">
        <v>0</v>
      </c>
      <c r="M94" s="103">
        <v>0</v>
      </c>
      <c r="N94" s="103">
        <v>0</v>
      </c>
      <c r="O94" s="103">
        <v>0</v>
      </c>
      <c r="P94" s="103">
        <v>0</v>
      </c>
      <c r="Q94" s="103">
        <f>SUM(Q95:Q96)</f>
        <v>1167000</v>
      </c>
      <c r="R94" s="103">
        <f>SUM(R95:R96)</f>
        <v>1047000</v>
      </c>
    </row>
    <row r="95" spans="2:18">
      <c r="B95" s="802"/>
      <c r="C95" s="166"/>
      <c r="D95" s="166"/>
      <c r="E95" s="2">
        <v>480</v>
      </c>
      <c r="F95" s="1" t="s">
        <v>431</v>
      </c>
      <c r="G95" s="4">
        <v>567000</v>
      </c>
      <c r="H95" s="4">
        <v>567000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567000</v>
      </c>
      <c r="R95" s="4">
        <v>567000</v>
      </c>
    </row>
    <row r="96" spans="2:18">
      <c r="B96" s="802"/>
      <c r="C96" s="166"/>
      <c r="D96" s="166"/>
      <c r="E96" s="2">
        <v>485</v>
      </c>
      <c r="F96" s="1" t="s">
        <v>436</v>
      </c>
      <c r="G96" s="4">
        <v>600000</v>
      </c>
      <c r="H96" s="4">
        <v>480000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600000</v>
      </c>
      <c r="R96" s="4">
        <v>480000</v>
      </c>
    </row>
    <row r="97" spans="2:18" ht="30">
      <c r="B97" s="802"/>
      <c r="C97" s="587" t="s">
        <v>640</v>
      </c>
      <c r="D97" s="587"/>
      <c r="E97" s="592"/>
      <c r="F97" s="590" t="s">
        <v>669</v>
      </c>
      <c r="G97" s="102">
        <f>SUM(G98)</f>
        <v>35000</v>
      </c>
      <c r="H97" s="102">
        <f>SUM(H98)</f>
        <v>35000</v>
      </c>
      <c r="I97" s="102">
        <v>0</v>
      </c>
      <c r="J97" s="102">
        <v>0</v>
      </c>
      <c r="K97" s="102">
        <v>0</v>
      </c>
      <c r="L97" s="102">
        <v>0</v>
      </c>
      <c r="M97" s="102">
        <v>0</v>
      </c>
      <c r="N97" s="102">
        <v>0</v>
      </c>
      <c r="O97" s="102">
        <v>0</v>
      </c>
      <c r="P97" s="102">
        <v>0</v>
      </c>
      <c r="Q97" s="102">
        <f t="shared" ref="Q97:R98" si="2">SUM(Q98)</f>
        <v>35000</v>
      </c>
      <c r="R97" s="102">
        <f t="shared" si="2"/>
        <v>35000</v>
      </c>
    </row>
    <row r="98" spans="2:18" ht="30">
      <c r="B98" s="802"/>
      <c r="C98" s="150"/>
      <c r="D98" s="150" t="s">
        <v>1302</v>
      </c>
      <c r="E98" s="36" t="s">
        <v>1741</v>
      </c>
      <c r="F98" s="36" t="s">
        <v>670</v>
      </c>
      <c r="G98" s="34">
        <f>SUM(G99)</f>
        <v>35000</v>
      </c>
      <c r="H98" s="34">
        <f>SUM(H99)</f>
        <v>35000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f t="shared" si="2"/>
        <v>35000</v>
      </c>
      <c r="R98" s="34">
        <f t="shared" si="2"/>
        <v>35000</v>
      </c>
    </row>
    <row r="99" spans="2:18">
      <c r="B99" s="802"/>
      <c r="C99" s="162"/>
      <c r="D99" s="162">
        <v>42</v>
      </c>
      <c r="E99" s="99"/>
      <c r="F99" s="99" t="s">
        <v>898</v>
      </c>
      <c r="G99" s="103">
        <f>SUM(G100:G101)</f>
        <v>35000</v>
      </c>
      <c r="H99" s="103">
        <f>SUM(H100:H101)</f>
        <v>35000</v>
      </c>
      <c r="I99" s="103">
        <v>0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f t="shared" ref="Q99:R99" si="3">SUM(Q100:Q101)</f>
        <v>35000</v>
      </c>
      <c r="R99" s="103">
        <f t="shared" si="3"/>
        <v>35000</v>
      </c>
    </row>
    <row r="100" spans="2:18">
      <c r="B100" s="802"/>
      <c r="C100" s="166"/>
      <c r="D100" s="166"/>
      <c r="E100" s="2">
        <v>425</v>
      </c>
      <c r="F100" s="1" t="s">
        <v>404</v>
      </c>
      <c r="G100" s="4">
        <v>10000</v>
      </c>
      <c r="H100" s="4">
        <v>10000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10000</v>
      </c>
      <c r="R100" s="4">
        <v>10000</v>
      </c>
    </row>
    <row r="101" spans="2:18" ht="15.75" thickBot="1">
      <c r="B101" s="802"/>
      <c r="C101" s="166"/>
      <c r="D101" s="166"/>
      <c r="E101" s="2">
        <v>426</v>
      </c>
      <c r="F101" s="1" t="s">
        <v>405</v>
      </c>
      <c r="G101" s="4">
        <v>25000</v>
      </c>
      <c r="H101" s="4">
        <v>25000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25000</v>
      </c>
      <c r="R101" s="4">
        <v>25000</v>
      </c>
    </row>
    <row r="102" spans="2:18" ht="15.75" thickBot="1">
      <c r="B102" s="802"/>
      <c r="C102" s="800" t="s">
        <v>604</v>
      </c>
      <c r="D102" s="801"/>
      <c r="E102" s="766" t="s">
        <v>490</v>
      </c>
      <c r="F102" s="801"/>
      <c r="G102" s="193">
        <f t="shared" ref="G102:M102" si="4">SUM(G97+G80+G64+G50+G33)</f>
        <v>98652000</v>
      </c>
      <c r="H102" s="164">
        <f t="shared" si="4"/>
        <v>97652000</v>
      </c>
      <c r="I102" s="164">
        <f t="shared" si="4"/>
        <v>1700000</v>
      </c>
      <c r="J102" s="164">
        <f t="shared" si="4"/>
        <v>1700000</v>
      </c>
      <c r="K102" s="164">
        <f t="shared" si="4"/>
        <v>1600000</v>
      </c>
      <c r="L102" s="164">
        <f t="shared" si="4"/>
        <v>3230000</v>
      </c>
      <c r="M102" s="164">
        <f t="shared" si="4"/>
        <v>0</v>
      </c>
      <c r="N102" s="164">
        <v>0</v>
      </c>
      <c r="O102" s="164">
        <v>0</v>
      </c>
      <c r="P102" s="164">
        <v>0</v>
      </c>
      <c r="Q102" s="193">
        <f>SUM(Q97+Q80+Q64+Q50+Q33)</f>
        <v>101952000</v>
      </c>
      <c r="R102" s="164">
        <f>SUM(R97+R80+R64+R50+R33)</f>
        <v>102582000</v>
      </c>
    </row>
  </sheetData>
  <mergeCells count="15">
    <mergeCell ref="C102:D102"/>
    <mergeCell ref="E102:F102"/>
    <mergeCell ref="B7:B102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B2:S60"/>
  <sheetViews>
    <sheetView workbookViewId="0">
      <selection activeCell="D2" sqref="D2"/>
    </sheetView>
  </sheetViews>
  <sheetFormatPr defaultRowHeight="15"/>
  <cols>
    <col min="2" max="2" width="11.85546875" customWidth="1"/>
    <col min="3" max="3" width="14" customWidth="1"/>
    <col min="4" max="4" width="14.7109375" customWidth="1"/>
    <col min="5" max="5" width="21.42578125" customWidth="1"/>
    <col min="6" max="6" width="45.140625" customWidth="1"/>
    <col min="7" max="18" width="16.85546875" customWidth="1"/>
  </cols>
  <sheetData>
    <row r="2" spans="2:18" ht="15" customHeight="1">
      <c r="B2" s="603" t="s">
        <v>1240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14004</v>
      </c>
      <c r="C6" s="805" t="s">
        <v>1240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4"/>
      <c r="C7" s="415">
        <v>1</v>
      </c>
      <c r="D7" s="413"/>
      <c r="E7" s="123"/>
      <c r="F7" s="230" t="s">
        <v>820</v>
      </c>
      <c r="G7" s="124">
        <f>SUM(G8)</f>
        <v>98366000</v>
      </c>
      <c r="H7" s="124">
        <f>SUM(H8)</f>
        <v>92266000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98366000</v>
      </c>
      <c r="R7" s="125">
        <f>SUM(R8)</f>
        <v>92266000</v>
      </c>
    </row>
    <row r="8" spans="2:18">
      <c r="B8" s="804"/>
      <c r="C8" s="280"/>
      <c r="D8" s="397">
        <v>10</v>
      </c>
      <c r="E8" s="1"/>
      <c r="F8" s="1" t="s">
        <v>820</v>
      </c>
      <c r="G8" s="4">
        <v>98366000</v>
      </c>
      <c r="H8" s="4">
        <v>92266000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98366000</v>
      </c>
      <c r="R8" s="109">
        <v>92266000</v>
      </c>
    </row>
    <row r="9" spans="2:18" ht="33.75" customHeight="1">
      <c r="B9" s="804"/>
      <c r="C9" s="150">
        <v>2</v>
      </c>
      <c r="D9" s="215"/>
      <c r="E9" s="36"/>
      <c r="F9" s="36" t="s">
        <v>1242</v>
      </c>
      <c r="G9" s="34">
        <f>SUM(G10:G11)</f>
        <v>8395100000</v>
      </c>
      <c r="H9" s="34">
        <f>SUM(H10:H11)</f>
        <v>8395100000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8395100000</v>
      </c>
      <c r="R9" s="128">
        <f>SUM(R10:R11)</f>
        <v>8395100000</v>
      </c>
    </row>
    <row r="10" spans="2:18" ht="15" customHeight="1">
      <c r="B10" s="804"/>
      <c r="C10" s="280"/>
      <c r="D10" s="397">
        <v>20</v>
      </c>
      <c r="E10" s="1"/>
      <c r="F10" s="1" t="s">
        <v>1241</v>
      </c>
      <c r="G10" s="4">
        <v>6753000000</v>
      </c>
      <c r="H10" s="4">
        <v>6753000000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6753000000</v>
      </c>
      <c r="R10" s="109">
        <v>6753000000</v>
      </c>
    </row>
    <row r="11" spans="2:18" ht="15" customHeight="1">
      <c r="B11" s="804"/>
      <c r="C11" s="280"/>
      <c r="D11" s="397" t="s">
        <v>711</v>
      </c>
      <c r="E11" s="1"/>
      <c r="F11" s="1" t="s">
        <v>779</v>
      </c>
      <c r="G11" s="4">
        <v>1642100000</v>
      </c>
      <c r="H11" s="4">
        <v>1642100000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1642100000</v>
      </c>
      <c r="R11" s="109">
        <v>1642100000</v>
      </c>
    </row>
    <row r="12" spans="2:18">
      <c r="B12" s="804"/>
      <c r="C12" s="321" t="s">
        <v>643</v>
      </c>
      <c r="D12" s="215"/>
      <c r="E12" s="33"/>
      <c r="F12" s="33" t="s">
        <v>672</v>
      </c>
      <c r="G12" s="34">
        <f>SUM(G13)</f>
        <v>52000000</v>
      </c>
      <c r="H12" s="34">
        <f>SUM(H13)</f>
        <v>52000000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52000000</v>
      </c>
      <c r="R12" s="128">
        <f>SUM(R13)</f>
        <v>52000000</v>
      </c>
    </row>
    <row r="13" spans="2:18" ht="15.75" thickBot="1">
      <c r="B13" s="804"/>
      <c r="C13" s="416"/>
      <c r="D13" s="399" t="s">
        <v>648</v>
      </c>
      <c r="E13" s="104"/>
      <c r="F13" s="104" t="s">
        <v>677</v>
      </c>
      <c r="G13" s="110">
        <v>52000000</v>
      </c>
      <c r="H13" s="110">
        <v>52000000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52000000</v>
      </c>
      <c r="R13" s="111">
        <v>52000000</v>
      </c>
    </row>
    <row r="14" spans="2:18">
      <c r="B14" s="804"/>
      <c r="C14" s="255"/>
      <c r="D14" s="255">
        <v>40</v>
      </c>
      <c r="E14" s="232"/>
      <c r="F14" s="232" t="s">
        <v>391</v>
      </c>
      <c r="G14" s="234">
        <f>SUM(G15:G16)</f>
        <v>81724000</v>
      </c>
      <c r="H14" s="234">
        <f>SUM(H15:H16)</f>
        <v>75624000</v>
      </c>
      <c r="I14" s="234">
        <v>0</v>
      </c>
      <c r="J14" s="234">
        <v>0</v>
      </c>
      <c r="K14" s="234">
        <v>0</v>
      </c>
      <c r="L14" s="234">
        <v>0</v>
      </c>
      <c r="M14" s="234">
        <v>0</v>
      </c>
      <c r="N14" s="234">
        <v>0</v>
      </c>
      <c r="O14" s="234">
        <v>0</v>
      </c>
      <c r="P14" s="234">
        <v>0</v>
      </c>
      <c r="Q14" s="234">
        <f>SUM(Q15:Q16)</f>
        <v>81724000</v>
      </c>
      <c r="R14" s="235">
        <f>SUM(R15:R16)</f>
        <v>75624000</v>
      </c>
    </row>
    <row r="15" spans="2:18">
      <c r="B15" s="804"/>
      <c r="C15" s="166"/>
      <c r="D15" s="166"/>
      <c r="E15" s="2">
        <v>401</v>
      </c>
      <c r="F15" s="1" t="s">
        <v>399</v>
      </c>
      <c r="G15" s="4">
        <v>59660000</v>
      </c>
      <c r="H15" s="4">
        <v>55024000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59660000</v>
      </c>
      <c r="R15" s="109">
        <v>55024000</v>
      </c>
    </row>
    <row r="16" spans="2:18">
      <c r="B16" s="804"/>
      <c r="C16" s="166"/>
      <c r="D16" s="166"/>
      <c r="E16" s="2">
        <v>402</v>
      </c>
      <c r="F16" s="1" t="s">
        <v>361</v>
      </c>
      <c r="G16" s="4">
        <v>22064000</v>
      </c>
      <c r="H16" s="4">
        <v>20600000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22064000</v>
      </c>
      <c r="R16" s="109">
        <v>20600000</v>
      </c>
    </row>
    <row r="17" spans="2:18">
      <c r="B17" s="804"/>
      <c r="C17" s="162"/>
      <c r="D17" s="162">
        <v>42</v>
      </c>
      <c r="E17" s="99"/>
      <c r="F17" s="99" t="s">
        <v>394</v>
      </c>
      <c r="G17" s="103">
        <f>SUM(G18:G23)</f>
        <v>14042000</v>
      </c>
      <c r="H17" s="103">
        <f>SUM(H18:H23)</f>
        <v>13615000</v>
      </c>
      <c r="I17" s="103">
        <v>0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v>0</v>
      </c>
      <c r="Q17" s="103">
        <f>SUM(Q18:Q23)</f>
        <v>14042000</v>
      </c>
      <c r="R17" s="108">
        <f>SUM(R18:R23)</f>
        <v>13615000</v>
      </c>
    </row>
    <row r="18" spans="2:18">
      <c r="B18" s="804"/>
      <c r="C18" s="166"/>
      <c r="D18" s="166"/>
      <c r="E18" s="2">
        <v>420</v>
      </c>
      <c r="F18" s="1" t="s">
        <v>400</v>
      </c>
      <c r="G18" s="4">
        <v>1600000</v>
      </c>
      <c r="H18" s="4">
        <v>1600000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1600000</v>
      </c>
      <c r="R18" s="109">
        <v>1600000</v>
      </c>
    </row>
    <row r="19" spans="2:18" ht="30">
      <c r="B19" s="804"/>
      <c r="C19" s="166"/>
      <c r="D19" s="166"/>
      <c r="E19" s="2">
        <v>421</v>
      </c>
      <c r="F19" s="14" t="s">
        <v>401</v>
      </c>
      <c r="G19" s="4">
        <v>4500000</v>
      </c>
      <c r="H19" s="4">
        <v>4488000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4500000</v>
      </c>
      <c r="R19" s="109">
        <v>4488000</v>
      </c>
    </row>
    <row r="20" spans="2:18">
      <c r="B20" s="804"/>
      <c r="C20" s="166"/>
      <c r="D20" s="166"/>
      <c r="E20" s="2">
        <v>423</v>
      </c>
      <c r="F20" s="1" t="s">
        <v>402</v>
      </c>
      <c r="G20" s="4">
        <v>1050000</v>
      </c>
      <c r="H20" s="4">
        <v>1050000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1050000</v>
      </c>
      <c r="R20" s="109">
        <v>1050000</v>
      </c>
    </row>
    <row r="21" spans="2:18">
      <c r="B21" s="804"/>
      <c r="C21" s="166"/>
      <c r="D21" s="166"/>
      <c r="E21" s="2">
        <v>424</v>
      </c>
      <c r="F21" s="1" t="s">
        <v>403</v>
      </c>
      <c r="G21" s="4">
        <v>4000000</v>
      </c>
      <c r="H21" s="4">
        <v>4006000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4000000</v>
      </c>
      <c r="R21" s="109">
        <v>4006000</v>
      </c>
    </row>
    <row r="22" spans="2:18">
      <c r="B22" s="804"/>
      <c r="C22" s="166"/>
      <c r="D22" s="166"/>
      <c r="E22" s="2">
        <v>425</v>
      </c>
      <c r="F22" s="1" t="s">
        <v>404</v>
      </c>
      <c r="G22" s="4">
        <v>1992000</v>
      </c>
      <c r="H22" s="4">
        <v>1571000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1992000</v>
      </c>
      <c r="R22" s="109">
        <v>1571000</v>
      </c>
    </row>
    <row r="23" spans="2:18">
      <c r="B23" s="804"/>
      <c r="C23" s="166"/>
      <c r="D23" s="166"/>
      <c r="E23" s="2">
        <v>426</v>
      </c>
      <c r="F23" s="1" t="s">
        <v>405</v>
      </c>
      <c r="G23" s="4">
        <v>900000</v>
      </c>
      <c r="H23" s="4">
        <v>900000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900000</v>
      </c>
      <c r="R23" s="109">
        <v>900000</v>
      </c>
    </row>
    <row r="24" spans="2:18">
      <c r="B24" s="804"/>
      <c r="C24" s="162"/>
      <c r="D24" s="162">
        <v>46</v>
      </c>
      <c r="E24" s="99"/>
      <c r="F24" s="99" t="s">
        <v>396</v>
      </c>
      <c r="G24" s="103">
        <f>SUM(G25:G26)</f>
        <v>6753000000</v>
      </c>
      <c r="H24" s="103">
        <f>SUM(H25:H26)</f>
        <v>6753427000</v>
      </c>
      <c r="I24" s="103">
        <v>0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SUM(Q25:Q26)</f>
        <v>6753000000</v>
      </c>
      <c r="R24" s="108">
        <f>SUM(R25:R26)</f>
        <v>6753427000</v>
      </c>
    </row>
    <row r="25" spans="2:18">
      <c r="B25" s="804"/>
      <c r="C25" s="166"/>
      <c r="D25" s="166"/>
      <c r="E25" s="2">
        <v>464</v>
      </c>
      <c r="F25" s="1" t="s">
        <v>423</v>
      </c>
      <c r="G25" s="4">
        <v>6753000000</v>
      </c>
      <c r="H25" s="4">
        <v>6753000000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6753000000</v>
      </c>
      <c r="R25" s="109">
        <v>6753000000</v>
      </c>
    </row>
    <row r="26" spans="2:18">
      <c r="B26" s="804"/>
      <c r="C26" s="166"/>
      <c r="D26" s="166"/>
      <c r="E26" s="2">
        <v>465</v>
      </c>
      <c r="F26" s="1" t="s">
        <v>424</v>
      </c>
      <c r="G26" s="4">
        <v>0</v>
      </c>
      <c r="H26" s="4">
        <v>427000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109">
        <v>427000</v>
      </c>
    </row>
    <row r="27" spans="2:18">
      <c r="B27" s="804"/>
      <c r="C27" s="162"/>
      <c r="D27" s="162">
        <v>48</v>
      </c>
      <c r="E27" s="99"/>
      <c r="F27" s="99" t="s">
        <v>430</v>
      </c>
      <c r="G27" s="103">
        <f>SUM(G28:G31)</f>
        <v>1696700000</v>
      </c>
      <c r="H27" s="103">
        <f>SUM(H28:H31)</f>
        <v>1696700000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f>SUM(Q28:Q31)</f>
        <v>1696700000</v>
      </c>
      <c r="R27" s="108">
        <f>SUM(R28:R31)</f>
        <v>1696700000</v>
      </c>
    </row>
    <row r="28" spans="2:18">
      <c r="B28" s="804"/>
      <c r="C28" s="166"/>
      <c r="D28" s="166"/>
      <c r="E28" s="2">
        <v>480</v>
      </c>
      <c r="F28" s="1" t="s">
        <v>431</v>
      </c>
      <c r="G28" s="4">
        <v>600000</v>
      </c>
      <c r="H28" s="4">
        <v>555000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600000</v>
      </c>
      <c r="R28" s="109">
        <v>555000</v>
      </c>
    </row>
    <row r="29" spans="2:18">
      <c r="B29" s="804"/>
      <c r="C29" s="166"/>
      <c r="D29" s="166"/>
      <c r="E29" s="2">
        <v>481</v>
      </c>
      <c r="F29" s="1" t="s">
        <v>432</v>
      </c>
      <c r="G29" s="4">
        <v>0</v>
      </c>
      <c r="H29" s="4">
        <v>215000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109">
        <v>215000</v>
      </c>
    </row>
    <row r="30" spans="2:18">
      <c r="B30" s="804"/>
      <c r="C30" s="166"/>
      <c r="D30" s="166"/>
      <c r="E30" s="2">
        <v>485</v>
      </c>
      <c r="F30" s="1" t="s">
        <v>436</v>
      </c>
      <c r="G30" s="4">
        <v>2000000</v>
      </c>
      <c r="H30" s="4">
        <v>1830000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2000000</v>
      </c>
      <c r="R30" s="109">
        <v>1830000</v>
      </c>
    </row>
    <row r="31" spans="2:18" ht="30.75" thickBot="1">
      <c r="B31" s="804"/>
      <c r="C31" s="167"/>
      <c r="D31" s="167"/>
      <c r="E31" s="106">
        <v>489</v>
      </c>
      <c r="F31" s="231" t="s">
        <v>439</v>
      </c>
      <c r="G31" s="110">
        <v>1694100000</v>
      </c>
      <c r="H31" s="110">
        <v>1694100000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1694100000</v>
      </c>
      <c r="R31" s="111">
        <v>1694100000</v>
      </c>
    </row>
    <row r="32" spans="2:18">
      <c r="B32" s="804"/>
      <c r="C32" s="169">
        <v>1</v>
      </c>
      <c r="D32" s="169"/>
      <c r="E32" s="170"/>
      <c r="F32" s="170" t="s">
        <v>820</v>
      </c>
      <c r="G32" s="172">
        <f>SUM(G33)</f>
        <v>98366000</v>
      </c>
      <c r="H32" s="172">
        <f>SUM(H33)</f>
        <v>92266000</v>
      </c>
      <c r="I32" s="171">
        <v>0</v>
      </c>
      <c r="J32" s="171">
        <v>0</v>
      </c>
      <c r="K32" s="171">
        <v>0</v>
      </c>
      <c r="L32" s="171">
        <v>0</v>
      </c>
      <c r="M32" s="171">
        <v>0</v>
      </c>
      <c r="N32" s="171">
        <v>0</v>
      </c>
      <c r="O32" s="171">
        <v>0</v>
      </c>
      <c r="P32" s="171">
        <v>0</v>
      </c>
      <c r="Q32" s="172">
        <f>SUM(Q33)</f>
        <v>98366000</v>
      </c>
      <c r="R32" s="172">
        <f>SUM(R33)</f>
        <v>92266000</v>
      </c>
    </row>
    <row r="33" spans="2:19">
      <c r="B33" s="804"/>
      <c r="C33" s="150"/>
      <c r="D33" s="150">
        <v>10</v>
      </c>
      <c r="E33" s="33"/>
      <c r="F33" s="33" t="s">
        <v>820</v>
      </c>
      <c r="G33" s="34">
        <f>SUM(G34+G37+G44+G46)</f>
        <v>98366000</v>
      </c>
      <c r="H33" s="34">
        <f>SUM(H34+H37+H44+H46)</f>
        <v>92266000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34">
        <f>SUM(Q34+Q37+Q44+Q46)</f>
        <v>98366000</v>
      </c>
      <c r="R33" s="34">
        <f>SUM(R34+R37+R44+R46)</f>
        <v>92266000</v>
      </c>
    </row>
    <row r="34" spans="2:19">
      <c r="B34" s="804"/>
      <c r="C34" s="162"/>
      <c r="D34" s="162">
        <v>40</v>
      </c>
      <c r="E34" s="99"/>
      <c r="F34" s="99" t="s">
        <v>391</v>
      </c>
      <c r="G34" s="103">
        <f>SUM(G35:G36)</f>
        <v>81724000</v>
      </c>
      <c r="H34" s="103">
        <f>SUM(H35:H36)</f>
        <v>75624000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81724000</v>
      </c>
      <c r="R34" s="103">
        <f>SUM(R35:R36)</f>
        <v>75624000</v>
      </c>
    </row>
    <row r="35" spans="2:19">
      <c r="B35" s="804"/>
      <c r="C35" s="166"/>
      <c r="D35" s="166"/>
      <c r="E35" s="2">
        <v>401</v>
      </c>
      <c r="F35" s="1" t="s">
        <v>399</v>
      </c>
      <c r="G35" s="4">
        <v>59660000</v>
      </c>
      <c r="H35" s="4">
        <v>55024000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59660000</v>
      </c>
      <c r="R35" s="4">
        <v>55024000</v>
      </c>
    </row>
    <row r="36" spans="2:19">
      <c r="B36" s="804"/>
      <c r="C36" s="166"/>
      <c r="D36" s="166"/>
      <c r="E36" s="593">
        <v>402</v>
      </c>
      <c r="F36" s="1" t="s">
        <v>1014</v>
      </c>
      <c r="G36" s="4">
        <v>22064000</v>
      </c>
      <c r="H36" s="4">
        <v>20600000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22064000</v>
      </c>
      <c r="R36" s="4">
        <v>20600000</v>
      </c>
    </row>
    <row r="37" spans="2:19">
      <c r="B37" s="804"/>
      <c r="C37" s="162"/>
      <c r="D37" s="162">
        <v>42</v>
      </c>
      <c r="E37" s="99"/>
      <c r="F37" s="99" t="s">
        <v>898</v>
      </c>
      <c r="G37" s="103">
        <f>SUM(G38:G43)</f>
        <v>14042000</v>
      </c>
      <c r="H37" s="103">
        <f>SUM(H38:H43)</f>
        <v>13615000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f>SUM(Q38:Q43)</f>
        <v>14042000</v>
      </c>
      <c r="R37" s="103">
        <f>SUM(R38:R43)</f>
        <v>13615000</v>
      </c>
    </row>
    <row r="38" spans="2:19">
      <c r="B38" s="804"/>
      <c r="C38" s="166"/>
      <c r="D38" s="166"/>
      <c r="E38" s="2">
        <v>420</v>
      </c>
      <c r="F38" s="1" t="s">
        <v>400</v>
      </c>
      <c r="G38" s="4">
        <v>1600000</v>
      </c>
      <c r="H38" s="4">
        <v>1600000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1600000</v>
      </c>
      <c r="R38" s="4">
        <v>1600000</v>
      </c>
    </row>
    <row r="39" spans="2:19" ht="30">
      <c r="B39" s="804"/>
      <c r="C39" s="166"/>
      <c r="D39" s="166"/>
      <c r="E39" s="593">
        <v>421</v>
      </c>
      <c r="F39" s="14" t="s">
        <v>1004</v>
      </c>
      <c r="G39" s="4">
        <v>4500000</v>
      </c>
      <c r="H39" s="4">
        <v>4488000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4500000</v>
      </c>
      <c r="R39" s="4">
        <v>4488000</v>
      </c>
    </row>
    <row r="40" spans="2:19">
      <c r="B40" s="804"/>
      <c r="C40" s="166"/>
      <c r="D40" s="166"/>
      <c r="E40" s="2">
        <v>423</v>
      </c>
      <c r="F40" s="1" t="s">
        <v>402</v>
      </c>
      <c r="G40" s="7">
        <v>1050000</v>
      </c>
      <c r="H40" s="4">
        <v>1050000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7">
        <v>1050000</v>
      </c>
      <c r="R40" s="4">
        <v>1050000</v>
      </c>
    </row>
    <row r="41" spans="2:19">
      <c r="B41" s="804"/>
      <c r="C41" s="166"/>
      <c r="D41" s="166"/>
      <c r="E41" s="593">
        <v>424</v>
      </c>
      <c r="F41" s="1" t="s">
        <v>1123</v>
      </c>
      <c r="G41" s="4">
        <v>4000000</v>
      </c>
      <c r="H41" s="4">
        <v>4006000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4000000</v>
      </c>
      <c r="R41" s="4">
        <v>4006000</v>
      </c>
    </row>
    <row r="42" spans="2:19">
      <c r="B42" s="804"/>
      <c r="C42" s="166"/>
      <c r="D42" s="166"/>
      <c r="E42" s="2">
        <v>425</v>
      </c>
      <c r="F42" s="1" t="s">
        <v>404</v>
      </c>
      <c r="G42" s="4">
        <v>1992000</v>
      </c>
      <c r="H42" s="4">
        <v>1571000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1992000</v>
      </c>
      <c r="R42" s="4">
        <v>1571000</v>
      </c>
    </row>
    <row r="43" spans="2:19">
      <c r="B43" s="804"/>
      <c r="C43" s="166"/>
      <c r="D43" s="166"/>
      <c r="E43" s="2">
        <v>426</v>
      </c>
      <c r="F43" s="1" t="s">
        <v>405</v>
      </c>
      <c r="G43" s="4">
        <v>900000</v>
      </c>
      <c r="H43" s="4">
        <v>900000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900000</v>
      </c>
      <c r="R43" s="4">
        <v>900000</v>
      </c>
    </row>
    <row r="44" spans="2:19">
      <c r="B44" s="804"/>
      <c r="C44" s="162"/>
      <c r="D44" s="162">
        <v>46</v>
      </c>
      <c r="E44" s="99"/>
      <c r="F44" s="99" t="s">
        <v>1112</v>
      </c>
      <c r="G44" s="103">
        <v>0</v>
      </c>
      <c r="H44" s="103">
        <f>SUM(H45)</f>
        <v>427000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v>0</v>
      </c>
      <c r="R44" s="103">
        <f>SUM(R45)</f>
        <v>427000</v>
      </c>
      <c r="S44" s="414"/>
    </row>
    <row r="45" spans="2:19">
      <c r="B45" s="804"/>
      <c r="C45" s="166"/>
      <c r="D45" s="166"/>
      <c r="E45" s="2">
        <v>465</v>
      </c>
      <c r="F45" s="1" t="s">
        <v>424</v>
      </c>
      <c r="G45" s="4">
        <v>0</v>
      </c>
      <c r="H45" s="4">
        <v>427000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427000</v>
      </c>
    </row>
    <row r="46" spans="2:19">
      <c r="B46" s="804"/>
      <c r="C46" s="162"/>
      <c r="D46" s="162">
        <v>48</v>
      </c>
      <c r="E46" s="99"/>
      <c r="F46" s="99" t="s">
        <v>430</v>
      </c>
      <c r="G46" s="103">
        <f>SUM(G47:G49)</f>
        <v>2600000</v>
      </c>
      <c r="H46" s="103">
        <f>SUM(H47:H49)</f>
        <v>2600000</v>
      </c>
      <c r="I46" s="103">
        <v>0</v>
      </c>
      <c r="J46" s="103">
        <v>0</v>
      </c>
      <c r="K46" s="103">
        <v>0</v>
      </c>
      <c r="L46" s="103">
        <v>0</v>
      </c>
      <c r="M46" s="103">
        <v>0</v>
      </c>
      <c r="N46" s="103">
        <v>0</v>
      </c>
      <c r="O46" s="103">
        <v>0</v>
      </c>
      <c r="P46" s="103">
        <v>0</v>
      </c>
      <c r="Q46" s="103">
        <f>SUM(Q47:Q49)</f>
        <v>2600000</v>
      </c>
      <c r="R46" s="103">
        <f>SUM(R47:R49)</f>
        <v>2600000</v>
      </c>
    </row>
    <row r="47" spans="2:19">
      <c r="B47" s="804"/>
      <c r="C47" s="166"/>
      <c r="D47" s="166"/>
      <c r="E47" s="593">
        <v>480</v>
      </c>
      <c r="F47" s="1" t="s">
        <v>1243</v>
      </c>
      <c r="G47" s="4">
        <v>600000</v>
      </c>
      <c r="H47" s="4">
        <v>555000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600000</v>
      </c>
      <c r="R47" s="4">
        <v>555000</v>
      </c>
    </row>
    <row r="48" spans="2:19">
      <c r="B48" s="804"/>
      <c r="C48" s="166"/>
      <c r="D48" s="166"/>
      <c r="E48" s="2">
        <v>481</v>
      </c>
      <c r="F48" s="1" t="s">
        <v>1226</v>
      </c>
      <c r="G48" s="4">
        <v>0</v>
      </c>
      <c r="H48" s="4">
        <v>215000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215000</v>
      </c>
    </row>
    <row r="49" spans="2:18">
      <c r="B49" s="804"/>
      <c r="C49" s="166"/>
      <c r="D49" s="166"/>
      <c r="E49" s="593">
        <v>485</v>
      </c>
      <c r="F49" s="1" t="s">
        <v>1077</v>
      </c>
      <c r="G49" s="4">
        <v>2000000</v>
      </c>
      <c r="H49" s="4">
        <v>1830000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2000000</v>
      </c>
      <c r="R49" s="4">
        <v>1830000</v>
      </c>
    </row>
    <row r="50" spans="2:18" ht="30">
      <c r="B50" s="804"/>
      <c r="C50" s="587">
        <v>2</v>
      </c>
      <c r="D50" s="587"/>
      <c r="E50" s="592"/>
      <c r="F50" s="590" t="s">
        <v>1244</v>
      </c>
      <c r="G50" s="161">
        <f>SUM(G51+G54)</f>
        <v>8395100000</v>
      </c>
      <c r="H50" s="161">
        <f>SUM(H51+H54)</f>
        <v>8395100000</v>
      </c>
      <c r="I50" s="102">
        <v>0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0</v>
      </c>
      <c r="Q50" s="161">
        <f t="shared" ref="Q50:R50" si="0">SUM(Q51+Q54)</f>
        <v>8395100000</v>
      </c>
      <c r="R50" s="161">
        <f t="shared" si="0"/>
        <v>8395100000</v>
      </c>
    </row>
    <row r="51" spans="2:18" ht="30">
      <c r="B51" s="804"/>
      <c r="C51" s="150"/>
      <c r="D51" s="150">
        <v>20</v>
      </c>
      <c r="E51" s="33"/>
      <c r="F51" s="36" t="s">
        <v>1241</v>
      </c>
      <c r="G51" s="135">
        <f>SUM(G52)</f>
        <v>6753000000</v>
      </c>
      <c r="H51" s="135">
        <f>SUM(H52)</f>
        <v>6753000000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135">
        <f t="shared" ref="Q51:R52" si="1">SUM(Q52)</f>
        <v>6753000000</v>
      </c>
      <c r="R51" s="135">
        <f t="shared" si="1"/>
        <v>6753000000</v>
      </c>
    </row>
    <row r="52" spans="2:18">
      <c r="B52" s="804"/>
      <c r="C52" s="162"/>
      <c r="D52" s="162">
        <v>46</v>
      </c>
      <c r="E52" s="99"/>
      <c r="F52" s="99" t="s">
        <v>396</v>
      </c>
      <c r="G52" s="338">
        <f>SUM(G53)</f>
        <v>6753000000</v>
      </c>
      <c r="H52" s="338">
        <f>SUM(H53)</f>
        <v>6753000000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338">
        <f t="shared" si="1"/>
        <v>6753000000</v>
      </c>
      <c r="R52" s="338">
        <f t="shared" si="1"/>
        <v>6753000000</v>
      </c>
    </row>
    <row r="53" spans="2:18">
      <c r="B53" s="804"/>
      <c r="C53" s="166"/>
      <c r="D53" s="166"/>
      <c r="E53" s="2">
        <v>464</v>
      </c>
      <c r="F53" s="14" t="s">
        <v>423</v>
      </c>
      <c r="G53" s="7">
        <v>6753000000</v>
      </c>
      <c r="H53" s="7">
        <v>6753000000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7">
        <v>6753000000</v>
      </c>
      <c r="R53" s="7">
        <v>6753000000</v>
      </c>
    </row>
    <row r="54" spans="2:18">
      <c r="B54" s="804"/>
      <c r="C54" s="150"/>
      <c r="D54" s="150" t="s">
        <v>711</v>
      </c>
      <c r="E54" s="36" t="s">
        <v>1715</v>
      </c>
      <c r="F54" s="67" t="s">
        <v>779</v>
      </c>
      <c r="G54" s="135">
        <f>SUM(G55)</f>
        <v>1642100000</v>
      </c>
      <c r="H54" s="135">
        <f>SUM(H55)</f>
        <v>1642100000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135">
        <f t="shared" ref="Q54:R55" si="2">SUM(Q55)</f>
        <v>1642100000</v>
      </c>
      <c r="R54" s="135">
        <f t="shared" si="2"/>
        <v>1642100000</v>
      </c>
    </row>
    <row r="55" spans="2:18">
      <c r="B55" s="804"/>
      <c r="C55" s="162"/>
      <c r="D55" s="162">
        <v>48</v>
      </c>
      <c r="E55" s="99"/>
      <c r="F55" s="99" t="s">
        <v>430</v>
      </c>
      <c r="G55" s="338">
        <f>SUM(G56)</f>
        <v>1642100000</v>
      </c>
      <c r="H55" s="338">
        <f>SUM(H56)</f>
        <v>1642100000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338">
        <f t="shared" si="2"/>
        <v>1642100000</v>
      </c>
      <c r="R55" s="338">
        <f t="shared" si="2"/>
        <v>1642100000</v>
      </c>
    </row>
    <row r="56" spans="2:18" ht="30">
      <c r="B56" s="804"/>
      <c r="C56" s="141"/>
      <c r="D56" s="141"/>
      <c r="E56" s="593">
        <v>489</v>
      </c>
      <c r="F56" s="14" t="s">
        <v>1245</v>
      </c>
      <c r="G56" s="7">
        <v>1642100000</v>
      </c>
      <c r="H56" s="7">
        <v>1642100000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7">
        <v>1642100000</v>
      </c>
      <c r="R56" s="7">
        <v>1642100000</v>
      </c>
    </row>
    <row r="57" spans="2:18" ht="15" customHeight="1">
      <c r="B57" s="804"/>
      <c r="C57" s="587" t="s">
        <v>643</v>
      </c>
      <c r="D57" s="587"/>
      <c r="E57" s="592"/>
      <c r="F57" s="592" t="s">
        <v>672</v>
      </c>
      <c r="G57" s="102">
        <f>SUM(G58)</f>
        <v>52000000</v>
      </c>
      <c r="H57" s="102">
        <f>SUM(H58)</f>
        <v>52000000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f t="shared" ref="Q57:R58" si="3">SUM(Q58)</f>
        <v>52000000</v>
      </c>
      <c r="R57" s="102">
        <f t="shared" si="3"/>
        <v>52000000</v>
      </c>
    </row>
    <row r="58" spans="2:18">
      <c r="B58" s="804"/>
      <c r="C58" s="208"/>
      <c r="D58" s="150" t="s">
        <v>648</v>
      </c>
      <c r="E58" s="33"/>
      <c r="F58" s="33" t="s">
        <v>1246</v>
      </c>
      <c r="G58" s="34">
        <f>SUM(G59)</f>
        <v>52000000</v>
      </c>
      <c r="H58" s="34">
        <f>SUM(H59)</f>
        <v>52000000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f t="shared" si="3"/>
        <v>52000000</v>
      </c>
      <c r="R58" s="34">
        <f t="shared" si="3"/>
        <v>52000000</v>
      </c>
    </row>
    <row r="59" spans="2:18" ht="15.75" thickBot="1">
      <c r="B59" s="804"/>
      <c r="D59" s="106">
        <v>48</v>
      </c>
      <c r="E59" s="106"/>
      <c r="F59" s="2" t="s">
        <v>430</v>
      </c>
      <c r="G59" s="4">
        <v>52000000</v>
      </c>
      <c r="H59" s="4">
        <v>52000000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52000000</v>
      </c>
      <c r="R59" s="4">
        <v>52000000</v>
      </c>
    </row>
    <row r="60" spans="2:18" ht="33.75" customHeight="1" thickBot="1">
      <c r="B60" s="804"/>
      <c r="C60" s="800" t="s">
        <v>604</v>
      </c>
      <c r="D60" s="801"/>
      <c r="E60" s="766" t="s">
        <v>548</v>
      </c>
      <c r="F60" s="801"/>
      <c r="G60" s="193">
        <f>SUM(G57+G50+G32)</f>
        <v>8545466000</v>
      </c>
      <c r="H60" s="164">
        <f>SUM(H57+H50+H32)</f>
        <v>8539366000</v>
      </c>
      <c r="I60" s="164">
        <v>0</v>
      </c>
      <c r="J60" s="164"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93">
        <f>SUM(Q57+Q50+Q32)</f>
        <v>8545466000</v>
      </c>
      <c r="R60" s="164">
        <f>SUM(R57+R50+R32)</f>
        <v>8539366000</v>
      </c>
    </row>
  </sheetData>
  <mergeCells count="15">
    <mergeCell ref="B7:B60"/>
    <mergeCell ref="C60:D60"/>
    <mergeCell ref="E60:F60"/>
    <mergeCell ref="O4:P4"/>
    <mergeCell ref="Q4:R4"/>
    <mergeCell ref="G3:R3"/>
    <mergeCell ref="C6:F6"/>
    <mergeCell ref="B3:B5"/>
    <mergeCell ref="C3:C5"/>
    <mergeCell ref="D3:D5"/>
    <mergeCell ref="E3:E5"/>
    <mergeCell ref="F3:F5"/>
    <mergeCell ref="G4:J4"/>
    <mergeCell ref="K4:L4"/>
    <mergeCell ref="M4:N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B2:R67"/>
  <sheetViews>
    <sheetView workbookViewId="0">
      <selection activeCell="E2" sqref="E2"/>
    </sheetView>
  </sheetViews>
  <sheetFormatPr defaultRowHeight="15"/>
  <cols>
    <col min="2" max="2" width="11.7109375" customWidth="1"/>
    <col min="3" max="3" width="14.28515625" customWidth="1"/>
    <col min="4" max="4" width="16.42578125" customWidth="1"/>
    <col min="5" max="5" width="20.85546875" customWidth="1"/>
    <col min="6" max="6" width="41" customWidth="1"/>
    <col min="7" max="18" width="18.5703125" customWidth="1"/>
  </cols>
  <sheetData>
    <row r="2" spans="2:18" ht="15" customHeight="1">
      <c r="B2" s="603" t="s">
        <v>1247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" customHeight="1" thickBot="1">
      <c r="B6" s="398">
        <v>14005</v>
      </c>
      <c r="C6" s="805" t="s">
        <v>1247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SUM(G8)</f>
        <v>148351000</v>
      </c>
      <c r="H7" s="124">
        <f>SUM(H8)</f>
        <v>159652000</v>
      </c>
      <c r="I7" s="124">
        <f>SUM(I8)</f>
        <v>35000000</v>
      </c>
      <c r="J7" s="124">
        <f>SUM(J8)</f>
        <v>35000000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183351000</v>
      </c>
      <c r="R7" s="125">
        <f>SUM(R8)</f>
        <v>194652000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148351000</v>
      </c>
      <c r="H8" s="4">
        <v>159652000</v>
      </c>
      <c r="I8" s="4">
        <v>35000000</v>
      </c>
      <c r="J8" s="4">
        <v>35000000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183351000</v>
      </c>
      <c r="R8" s="109">
        <v>194652000</v>
      </c>
    </row>
    <row r="9" spans="2:18">
      <c r="B9" s="802"/>
      <c r="C9" s="150">
        <v>2</v>
      </c>
      <c r="D9" s="33"/>
      <c r="E9" s="36"/>
      <c r="F9" s="36" t="s">
        <v>1248</v>
      </c>
      <c r="G9" s="34">
        <f>SUM(G10)</f>
        <v>153000000</v>
      </c>
      <c r="H9" s="34">
        <f>SUM(H10)</f>
        <v>153001000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f>SUM(Q10)</f>
        <v>153000000</v>
      </c>
      <c r="R9" s="128">
        <f>SUM(R10)</f>
        <v>153001000</v>
      </c>
    </row>
    <row r="10" spans="2:18">
      <c r="B10" s="802"/>
      <c r="C10" s="166"/>
      <c r="D10" s="2">
        <v>20</v>
      </c>
      <c r="E10" s="1"/>
      <c r="F10" s="1" t="s">
        <v>1248</v>
      </c>
      <c r="G10" s="4">
        <v>153000000</v>
      </c>
      <c r="H10" s="4">
        <v>153001000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153000000</v>
      </c>
      <c r="R10" s="109">
        <v>153001000</v>
      </c>
    </row>
    <row r="11" spans="2:18">
      <c r="B11" s="802"/>
      <c r="C11" s="150">
        <v>3</v>
      </c>
      <c r="D11" s="33"/>
      <c r="E11" s="36"/>
      <c r="F11" s="33" t="s">
        <v>1249</v>
      </c>
      <c r="G11" s="34">
        <f>SUM(G12)</f>
        <v>30000000</v>
      </c>
      <c r="H11" s="34">
        <f>SUM(H12)</f>
        <v>30000000</v>
      </c>
      <c r="I11" s="34">
        <f>SUM(I12)</f>
        <v>20000000</v>
      </c>
      <c r="J11" s="34">
        <f>SUM(J12)</f>
        <v>20000000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f>SUM(Q12)</f>
        <v>50000000</v>
      </c>
      <c r="R11" s="128">
        <f>SUM(R12)</f>
        <v>50000000</v>
      </c>
    </row>
    <row r="12" spans="2:18">
      <c r="B12" s="802"/>
      <c r="C12" s="166"/>
      <c r="D12" s="2">
        <v>30</v>
      </c>
      <c r="E12" s="1"/>
      <c r="F12" s="1" t="s">
        <v>1249</v>
      </c>
      <c r="G12" s="4">
        <v>30000000</v>
      </c>
      <c r="H12" s="4">
        <v>30000000</v>
      </c>
      <c r="I12" s="4">
        <v>20000000</v>
      </c>
      <c r="J12" s="4">
        <v>20000000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50000000</v>
      </c>
      <c r="R12" s="109">
        <v>50000000</v>
      </c>
    </row>
    <row r="13" spans="2:18">
      <c r="B13" s="802"/>
      <c r="C13" s="150" t="s">
        <v>643</v>
      </c>
      <c r="D13" s="33"/>
      <c r="E13" s="33"/>
      <c r="F13" s="33" t="s">
        <v>672</v>
      </c>
      <c r="G13" s="34">
        <f>SUM(G14)</f>
        <v>1419000</v>
      </c>
      <c r="H13" s="34">
        <f>SUM(H14)</f>
        <v>1419000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f>SUM(O14)</f>
        <v>20544000</v>
      </c>
      <c r="P13" s="34">
        <f>SUM(P14)</f>
        <v>5544000</v>
      </c>
      <c r="Q13" s="34">
        <f>SUM(Q14)</f>
        <v>21963000</v>
      </c>
      <c r="R13" s="128">
        <f>SUM(R14)</f>
        <v>6963000</v>
      </c>
    </row>
    <row r="14" spans="2:18" ht="30.75" thickBot="1">
      <c r="B14" s="802"/>
      <c r="C14" s="167"/>
      <c r="D14" s="106" t="s">
        <v>644</v>
      </c>
      <c r="E14" s="104"/>
      <c r="F14" s="231" t="s">
        <v>673</v>
      </c>
      <c r="G14" s="110">
        <v>1419000</v>
      </c>
      <c r="H14" s="110">
        <v>1419000</v>
      </c>
      <c r="I14" s="110">
        <v>0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20544000</v>
      </c>
      <c r="P14" s="110">
        <v>5544000</v>
      </c>
      <c r="Q14" s="110">
        <v>21963000</v>
      </c>
      <c r="R14" s="111">
        <v>6963000</v>
      </c>
    </row>
    <row r="15" spans="2:18">
      <c r="B15" s="815"/>
      <c r="C15" s="403"/>
      <c r="D15" s="403">
        <v>40</v>
      </c>
      <c r="E15" s="232"/>
      <c r="F15" s="232" t="s">
        <v>391</v>
      </c>
      <c r="G15" s="234">
        <f>SUM(G16:G17)</f>
        <v>133770000</v>
      </c>
      <c r="H15" s="234">
        <f>SUM(H16:H17)</f>
        <v>145070000</v>
      </c>
      <c r="I15" s="234">
        <v>0</v>
      </c>
      <c r="J15" s="234">
        <v>0</v>
      </c>
      <c r="K15" s="234">
        <v>0</v>
      </c>
      <c r="L15" s="234">
        <v>0</v>
      </c>
      <c r="M15" s="234">
        <v>0</v>
      </c>
      <c r="N15" s="234">
        <v>0</v>
      </c>
      <c r="O15" s="234">
        <v>0</v>
      </c>
      <c r="P15" s="234">
        <v>0</v>
      </c>
      <c r="Q15" s="234">
        <f>SUM(Q16:Q17)</f>
        <v>133770000</v>
      </c>
      <c r="R15" s="235">
        <f>SUM(R16:R17)</f>
        <v>145070000</v>
      </c>
    </row>
    <row r="16" spans="2:18">
      <c r="B16" s="815"/>
      <c r="C16" s="290"/>
      <c r="D16" s="290"/>
      <c r="E16" s="2">
        <v>401</v>
      </c>
      <c r="F16" s="1" t="s">
        <v>399</v>
      </c>
      <c r="G16" s="4">
        <v>97653000</v>
      </c>
      <c r="H16" s="4">
        <v>105970000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97653000</v>
      </c>
      <c r="R16" s="109">
        <v>105970000</v>
      </c>
    </row>
    <row r="17" spans="2:18">
      <c r="B17" s="815"/>
      <c r="C17" s="290"/>
      <c r="D17" s="290"/>
      <c r="E17" s="2">
        <v>402</v>
      </c>
      <c r="F17" s="1" t="s">
        <v>361</v>
      </c>
      <c r="G17" s="4">
        <v>36117000</v>
      </c>
      <c r="H17" s="4">
        <v>39100000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36117000</v>
      </c>
      <c r="R17" s="109">
        <v>39100000</v>
      </c>
    </row>
    <row r="18" spans="2:18">
      <c r="B18" s="815"/>
      <c r="C18" s="292"/>
      <c r="D18" s="292">
        <v>42</v>
      </c>
      <c r="E18" s="99"/>
      <c r="F18" s="99" t="s">
        <v>394</v>
      </c>
      <c r="G18" s="103">
        <f>SUM(G19:G24)</f>
        <v>15000000</v>
      </c>
      <c r="H18" s="103">
        <f>SUM(H19:H24)</f>
        <v>14440000</v>
      </c>
      <c r="I18" s="103">
        <f>SUM(I19:I24)</f>
        <v>32000000</v>
      </c>
      <c r="J18" s="103">
        <f>SUM(J19:J24)</f>
        <v>31635000</v>
      </c>
      <c r="K18" s="103">
        <v>0</v>
      </c>
      <c r="L18" s="103">
        <v>0</v>
      </c>
      <c r="M18" s="103">
        <v>0</v>
      </c>
      <c r="N18" s="103">
        <v>0</v>
      </c>
      <c r="O18" s="103">
        <f>SUM(O19:O24)</f>
        <v>10544000</v>
      </c>
      <c r="P18" s="103">
        <f>SUM(P19:P24)</f>
        <v>544000</v>
      </c>
      <c r="Q18" s="103">
        <f>SUM(Q19:Q24)</f>
        <v>57544000</v>
      </c>
      <c r="R18" s="108">
        <f>SUM(R19:R24)</f>
        <v>46619000</v>
      </c>
    </row>
    <row r="19" spans="2:18">
      <c r="B19" s="815"/>
      <c r="C19" s="290"/>
      <c r="D19" s="290"/>
      <c r="E19" s="2">
        <v>420</v>
      </c>
      <c r="F19" s="1" t="s">
        <v>400</v>
      </c>
      <c r="G19" s="4">
        <v>200000</v>
      </c>
      <c r="H19" s="4">
        <v>200000</v>
      </c>
      <c r="I19" s="4">
        <v>1000000</v>
      </c>
      <c r="J19" s="4">
        <v>1000000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1200000</v>
      </c>
      <c r="R19" s="109">
        <v>1200000</v>
      </c>
    </row>
    <row r="20" spans="2:18" ht="30">
      <c r="B20" s="815"/>
      <c r="C20" s="290"/>
      <c r="D20" s="290"/>
      <c r="E20" s="2">
        <v>421</v>
      </c>
      <c r="F20" s="14" t="s">
        <v>401</v>
      </c>
      <c r="G20" s="4">
        <v>3000000</v>
      </c>
      <c r="H20" s="4">
        <v>3000000</v>
      </c>
      <c r="I20" s="4">
        <v>13430000</v>
      </c>
      <c r="J20" s="4">
        <v>13430000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16430000</v>
      </c>
      <c r="R20" s="109">
        <v>16430000</v>
      </c>
    </row>
    <row r="21" spans="2:18">
      <c r="B21" s="815"/>
      <c r="C21" s="290"/>
      <c r="D21" s="290"/>
      <c r="E21" s="2">
        <v>423</v>
      </c>
      <c r="F21" s="1" t="s">
        <v>402</v>
      </c>
      <c r="G21" s="4">
        <v>5000000</v>
      </c>
      <c r="H21" s="4">
        <v>5000000</v>
      </c>
      <c r="I21" s="4">
        <v>1900000</v>
      </c>
      <c r="J21" s="4">
        <v>1900000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6900000</v>
      </c>
      <c r="R21" s="109">
        <v>6900000</v>
      </c>
    </row>
    <row r="22" spans="2:18">
      <c r="B22" s="815"/>
      <c r="C22" s="290"/>
      <c r="D22" s="290"/>
      <c r="E22" s="2">
        <v>424</v>
      </c>
      <c r="F22" s="1" t="s">
        <v>403</v>
      </c>
      <c r="G22" s="4">
        <v>500000</v>
      </c>
      <c r="H22" s="4">
        <v>500000</v>
      </c>
      <c r="I22" s="4">
        <v>3000000</v>
      </c>
      <c r="J22" s="4">
        <v>3000000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3500000</v>
      </c>
      <c r="R22" s="109">
        <v>3500000</v>
      </c>
    </row>
    <row r="23" spans="2:18">
      <c r="B23" s="815"/>
      <c r="C23" s="290"/>
      <c r="D23" s="290"/>
      <c r="E23" s="2">
        <v>425</v>
      </c>
      <c r="F23" s="1" t="s">
        <v>404</v>
      </c>
      <c r="G23" s="4">
        <v>6100000</v>
      </c>
      <c r="H23" s="4">
        <v>5540000</v>
      </c>
      <c r="I23" s="4">
        <v>11070000</v>
      </c>
      <c r="J23" s="4">
        <v>10705000</v>
      </c>
      <c r="K23" s="4">
        <v>0</v>
      </c>
      <c r="L23" s="4">
        <v>0</v>
      </c>
      <c r="M23" s="4">
        <v>0</v>
      </c>
      <c r="N23" s="4">
        <v>0</v>
      </c>
      <c r="O23" s="4">
        <v>10544000</v>
      </c>
      <c r="P23" s="4">
        <v>544000</v>
      </c>
      <c r="Q23" s="4">
        <v>27714000</v>
      </c>
      <c r="R23" s="109">
        <v>16789000</v>
      </c>
    </row>
    <row r="24" spans="2:18">
      <c r="B24" s="815"/>
      <c r="C24" s="290"/>
      <c r="D24" s="290"/>
      <c r="E24" s="2">
        <v>426</v>
      </c>
      <c r="F24" s="1" t="s">
        <v>405</v>
      </c>
      <c r="G24" s="4">
        <v>200000</v>
      </c>
      <c r="H24" s="4">
        <v>200000</v>
      </c>
      <c r="I24" s="4">
        <v>1600000</v>
      </c>
      <c r="J24" s="4">
        <v>1600000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1800000</v>
      </c>
      <c r="R24" s="109">
        <v>1800000</v>
      </c>
    </row>
    <row r="25" spans="2:18">
      <c r="B25" s="815"/>
      <c r="C25" s="292"/>
      <c r="D25" s="292">
        <v>46</v>
      </c>
      <c r="E25" s="99"/>
      <c r="F25" s="99" t="s">
        <v>396</v>
      </c>
      <c r="G25" s="103">
        <f>SUM(G26:G27)</f>
        <v>183000000</v>
      </c>
      <c r="H25" s="103">
        <f>SUM(H26:H27)</f>
        <v>183562000</v>
      </c>
      <c r="I25" s="103">
        <f>SUM(I26:I27)</f>
        <v>20000000</v>
      </c>
      <c r="J25" s="103">
        <f>SUM(J26:J28)</f>
        <v>23365000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203000000</v>
      </c>
      <c r="R25" s="108">
        <f>SUM(R26:R27)</f>
        <v>203927000</v>
      </c>
    </row>
    <row r="26" spans="2:18">
      <c r="B26" s="815"/>
      <c r="C26" s="290"/>
      <c r="D26" s="290"/>
      <c r="E26" s="2">
        <v>464</v>
      </c>
      <c r="F26" s="1" t="s">
        <v>423</v>
      </c>
      <c r="G26" s="4">
        <v>183000000</v>
      </c>
      <c r="H26" s="4">
        <v>178047000</v>
      </c>
      <c r="I26" s="4">
        <v>20000000</v>
      </c>
      <c r="J26" s="4">
        <v>20000000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203000000</v>
      </c>
      <c r="R26" s="109">
        <v>198047000</v>
      </c>
    </row>
    <row r="27" spans="2:18">
      <c r="B27" s="815"/>
      <c r="C27" s="290"/>
      <c r="D27" s="290"/>
      <c r="E27" s="2">
        <v>465</v>
      </c>
      <c r="F27" s="1" t="s">
        <v>424</v>
      </c>
      <c r="G27" s="4">
        <v>0</v>
      </c>
      <c r="H27" s="4">
        <v>5515000</v>
      </c>
      <c r="I27" s="4">
        <v>0</v>
      </c>
      <c r="J27" s="4">
        <v>365000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109">
        <v>5880000</v>
      </c>
    </row>
    <row r="28" spans="2:18">
      <c r="B28" s="815"/>
      <c r="C28" s="292"/>
      <c r="D28" s="292">
        <v>48</v>
      </c>
      <c r="E28" s="99"/>
      <c r="F28" s="99" t="s">
        <v>430</v>
      </c>
      <c r="G28" s="103">
        <f>SUM(G29:G32)</f>
        <v>1000000</v>
      </c>
      <c r="H28" s="103">
        <f>SUM(H29:H32)</f>
        <v>1000000</v>
      </c>
      <c r="I28" s="103">
        <f>SUM(I29:I32)</f>
        <v>3000000</v>
      </c>
      <c r="J28" s="103">
        <f>SUM(J29:J32)</f>
        <v>3000000</v>
      </c>
      <c r="K28" s="103">
        <v>0</v>
      </c>
      <c r="L28" s="103">
        <v>0</v>
      </c>
      <c r="M28" s="103">
        <v>0</v>
      </c>
      <c r="N28" s="103">
        <v>0</v>
      </c>
      <c r="O28" s="103">
        <f>SUM(O29:O32)</f>
        <v>10000000</v>
      </c>
      <c r="P28" s="103">
        <f>SUM(P29:P32)</f>
        <v>5000000</v>
      </c>
      <c r="Q28" s="103">
        <f>SUM(Q29:Q32)</f>
        <v>14000000</v>
      </c>
      <c r="R28" s="108">
        <f>SUM(R29:R32)</f>
        <v>9000000</v>
      </c>
    </row>
    <row r="29" spans="2:18">
      <c r="B29" s="815"/>
      <c r="C29" s="290"/>
      <c r="D29" s="290"/>
      <c r="E29" s="2">
        <v>480</v>
      </c>
      <c r="F29" s="1" t="s">
        <v>431</v>
      </c>
      <c r="G29" s="4">
        <v>300000</v>
      </c>
      <c r="H29" s="4">
        <v>300000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10000000</v>
      </c>
      <c r="P29" s="4">
        <v>5000000</v>
      </c>
      <c r="Q29" s="4">
        <v>10300000</v>
      </c>
      <c r="R29" s="109">
        <v>5300000</v>
      </c>
    </row>
    <row r="30" spans="2:18">
      <c r="B30" s="815"/>
      <c r="C30" s="290"/>
      <c r="D30" s="290"/>
      <c r="E30" s="2">
        <v>481</v>
      </c>
      <c r="F30" s="1" t="s">
        <v>432</v>
      </c>
      <c r="G30" s="4">
        <v>300000</v>
      </c>
      <c r="H30" s="4">
        <v>300000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300000</v>
      </c>
      <c r="R30" s="109">
        <v>300000</v>
      </c>
    </row>
    <row r="31" spans="2:18">
      <c r="B31" s="815"/>
      <c r="C31" s="290"/>
      <c r="D31" s="290"/>
      <c r="E31" s="2">
        <v>485</v>
      </c>
      <c r="F31" s="1" t="s">
        <v>436</v>
      </c>
      <c r="G31" s="4">
        <v>400000</v>
      </c>
      <c r="H31" s="4">
        <v>400000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400000</v>
      </c>
      <c r="R31" s="109">
        <v>400000</v>
      </c>
    </row>
    <row r="32" spans="2:18" ht="15.75" thickBot="1">
      <c r="B32" s="815"/>
      <c r="C32" s="404"/>
      <c r="D32" s="404"/>
      <c r="E32" s="106">
        <v>486</v>
      </c>
      <c r="F32" s="104" t="s">
        <v>437</v>
      </c>
      <c r="G32" s="110">
        <v>0</v>
      </c>
      <c r="H32" s="110">
        <v>0</v>
      </c>
      <c r="I32" s="110">
        <v>3000000</v>
      </c>
      <c r="J32" s="110">
        <v>3000000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3000000</v>
      </c>
      <c r="R32" s="111">
        <v>3000000</v>
      </c>
    </row>
    <row r="33" spans="2:18">
      <c r="B33" s="802"/>
      <c r="C33" s="169">
        <v>1</v>
      </c>
      <c r="D33" s="169"/>
      <c r="E33" s="170"/>
      <c r="F33" s="170" t="s">
        <v>820</v>
      </c>
      <c r="G33" s="172">
        <f>SUM(G34)</f>
        <v>148351000</v>
      </c>
      <c r="H33" s="172">
        <f>SUM(H34)</f>
        <v>159652000</v>
      </c>
      <c r="I33" s="172">
        <f>SUM(I34)</f>
        <v>35000000</v>
      </c>
      <c r="J33" s="172">
        <f>SUM(J34)</f>
        <v>35000000</v>
      </c>
      <c r="K33" s="172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f>SUM(Q34)</f>
        <v>183351000</v>
      </c>
      <c r="R33" s="172">
        <f>SUM(R34)</f>
        <v>194652000</v>
      </c>
    </row>
    <row r="34" spans="2:18">
      <c r="B34" s="802"/>
      <c r="C34" s="150"/>
      <c r="D34" s="150">
        <v>10</v>
      </c>
      <c r="E34" s="33"/>
      <c r="F34" s="33" t="s">
        <v>820</v>
      </c>
      <c r="G34" s="34">
        <f>SUM(G35+G38+G45+G48)</f>
        <v>148351000</v>
      </c>
      <c r="H34" s="34">
        <f>SUM(H35+H38+H45+H48)</f>
        <v>159652000</v>
      </c>
      <c r="I34" s="34">
        <f>SUM(I35+I38+I45+I48)</f>
        <v>35000000</v>
      </c>
      <c r="J34" s="34">
        <f>SUM(J35+J38+J45+J48)</f>
        <v>35000000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SUM(Q35+Q38+Q45+Q48)</f>
        <v>183351000</v>
      </c>
      <c r="R34" s="34">
        <f>SUM(R35+R38+R45+R48)</f>
        <v>194652000</v>
      </c>
    </row>
    <row r="35" spans="2:18">
      <c r="B35" s="802"/>
      <c r="C35" s="162"/>
      <c r="D35" s="162">
        <v>40</v>
      </c>
      <c r="E35" s="99"/>
      <c r="F35" s="99" t="s">
        <v>391</v>
      </c>
      <c r="G35" s="103">
        <f>SUM(G36:G37)</f>
        <v>133770000</v>
      </c>
      <c r="H35" s="103">
        <f>SUM(H36:H37)</f>
        <v>145070000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v>0</v>
      </c>
      <c r="Q35" s="103">
        <f>SUM(Q36:Q37)</f>
        <v>133770000</v>
      </c>
      <c r="R35" s="103">
        <f>SUM(R36:R37)</f>
        <v>145070000</v>
      </c>
    </row>
    <row r="36" spans="2:18">
      <c r="B36" s="802"/>
      <c r="C36" s="166"/>
      <c r="D36" s="166"/>
      <c r="E36" s="2">
        <v>401</v>
      </c>
      <c r="F36" s="1" t="s">
        <v>399</v>
      </c>
      <c r="G36" s="4">
        <v>97653000</v>
      </c>
      <c r="H36" s="4">
        <v>105970000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97653000</v>
      </c>
      <c r="R36" s="4">
        <v>105970000</v>
      </c>
    </row>
    <row r="37" spans="2:18">
      <c r="B37" s="802"/>
      <c r="C37" s="166"/>
      <c r="D37" s="166"/>
      <c r="E37" s="2">
        <v>402</v>
      </c>
      <c r="F37" s="1" t="s">
        <v>361</v>
      </c>
      <c r="G37" s="4">
        <v>36117000</v>
      </c>
      <c r="H37" s="4">
        <v>39100000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36117000</v>
      </c>
      <c r="R37" s="4">
        <v>39100000</v>
      </c>
    </row>
    <row r="38" spans="2:18">
      <c r="B38" s="802"/>
      <c r="C38" s="162"/>
      <c r="D38" s="162">
        <v>42</v>
      </c>
      <c r="E38" s="99"/>
      <c r="F38" s="99" t="s">
        <v>394</v>
      </c>
      <c r="G38" s="103">
        <f>SUM(G39:G44)</f>
        <v>13881000</v>
      </c>
      <c r="H38" s="103">
        <f>SUM(H39:H44)</f>
        <v>13321000</v>
      </c>
      <c r="I38" s="103">
        <f>SUM(I39:I44)</f>
        <v>32000000</v>
      </c>
      <c r="J38" s="103">
        <f>SUM(J39:J44)</f>
        <v>31635000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SUM(Q39:Q44)</f>
        <v>45881000</v>
      </c>
      <c r="R38" s="103">
        <f>SUM(R39:R44)</f>
        <v>44956000</v>
      </c>
    </row>
    <row r="39" spans="2:18">
      <c r="B39" s="802"/>
      <c r="C39" s="166"/>
      <c r="D39" s="166"/>
      <c r="E39" s="2">
        <v>420</v>
      </c>
      <c r="F39" s="1" t="s">
        <v>400</v>
      </c>
      <c r="G39" s="4">
        <v>200000</v>
      </c>
      <c r="H39" s="4">
        <v>200000</v>
      </c>
      <c r="I39" s="4">
        <v>1000000</v>
      </c>
      <c r="J39" s="4">
        <v>1000000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1200000</v>
      </c>
      <c r="R39" s="4">
        <v>1200000</v>
      </c>
    </row>
    <row r="40" spans="2:18" ht="30">
      <c r="B40" s="802"/>
      <c r="C40" s="166"/>
      <c r="D40" s="166"/>
      <c r="E40" s="2">
        <v>421</v>
      </c>
      <c r="F40" s="14" t="s">
        <v>401</v>
      </c>
      <c r="G40" s="4">
        <v>3000000</v>
      </c>
      <c r="H40" s="4">
        <v>3000000</v>
      </c>
      <c r="I40" s="4">
        <v>13430000</v>
      </c>
      <c r="J40" s="4">
        <v>13430000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16430000</v>
      </c>
      <c r="R40" s="4">
        <v>16430000</v>
      </c>
    </row>
    <row r="41" spans="2:18">
      <c r="B41" s="802"/>
      <c r="C41" s="166"/>
      <c r="D41" s="166"/>
      <c r="E41" s="2">
        <v>423</v>
      </c>
      <c r="F41" s="1" t="s">
        <v>402</v>
      </c>
      <c r="G41" s="4">
        <v>5000000</v>
      </c>
      <c r="H41" s="4">
        <v>5000000</v>
      </c>
      <c r="I41" s="4">
        <v>1900000</v>
      </c>
      <c r="J41" s="4">
        <v>1900000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6900000</v>
      </c>
      <c r="R41" s="4">
        <v>6900000</v>
      </c>
    </row>
    <row r="42" spans="2:18">
      <c r="B42" s="802"/>
      <c r="C42" s="166"/>
      <c r="D42" s="166"/>
      <c r="E42" s="2">
        <v>424</v>
      </c>
      <c r="F42" s="1" t="s">
        <v>403</v>
      </c>
      <c r="G42" s="4">
        <v>500000</v>
      </c>
      <c r="H42" s="4">
        <v>500000</v>
      </c>
      <c r="I42" s="4">
        <v>3000000</v>
      </c>
      <c r="J42" s="4">
        <v>3000000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3500000</v>
      </c>
      <c r="R42" s="4">
        <v>3500000</v>
      </c>
    </row>
    <row r="43" spans="2:18">
      <c r="B43" s="802"/>
      <c r="C43" s="166"/>
      <c r="D43" s="166"/>
      <c r="E43" s="2">
        <v>425</v>
      </c>
      <c r="F43" s="1" t="s">
        <v>404</v>
      </c>
      <c r="G43" s="4">
        <v>4981000</v>
      </c>
      <c r="H43" s="4">
        <v>4421000</v>
      </c>
      <c r="I43" s="4">
        <v>11070000</v>
      </c>
      <c r="J43" s="4">
        <v>10705000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16051000</v>
      </c>
      <c r="R43" s="4">
        <v>15126000</v>
      </c>
    </row>
    <row r="44" spans="2:18">
      <c r="B44" s="802"/>
      <c r="C44" s="166"/>
      <c r="D44" s="166"/>
      <c r="E44" s="2">
        <v>426</v>
      </c>
      <c r="F44" s="1" t="s">
        <v>405</v>
      </c>
      <c r="G44" s="4">
        <v>200000</v>
      </c>
      <c r="H44" s="4">
        <v>200000</v>
      </c>
      <c r="I44" s="4">
        <v>1600000</v>
      </c>
      <c r="J44" s="4">
        <v>1600000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1800000</v>
      </c>
      <c r="R44" s="4">
        <v>1800000</v>
      </c>
    </row>
    <row r="45" spans="2:18">
      <c r="B45" s="802"/>
      <c r="C45" s="162"/>
      <c r="D45" s="162">
        <v>46</v>
      </c>
      <c r="E45" s="99"/>
      <c r="F45" s="99" t="s">
        <v>396</v>
      </c>
      <c r="G45" s="103">
        <v>0</v>
      </c>
      <c r="H45" s="103">
        <f>SUM(H46:H47)</f>
        <v>561000</v>
      </c>
      <c r="I45" s="103">
        <v>0</v>
      </c>
      <c r="J45" s="103">
        <f>SUM(J46:J47)</f>
        <v>365000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v>0</v>
      </c>
      <c r="R45" s="103">
        <f>SUM(R46:R47)</f>
        <v>926000</v>
      </c>
    </row>
    <row r="46" spans="2:18">
      <c r="B46" s="802"/>
      <c r="C46" s="166"/>
      <c r="D46" s="166"/>
      <c r="E46" s="2">
        <v>464</v>
      </c>
      <c r="F46" s="1" t="s">
        <v>1172</v>
      </c>
      <c r="G46" s="4">
        <v>0</v>
      </c>
      <c r="H46" s="4">
        <v>88000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88000</v>
      </c>
    </row>
    <row r="47" spans="2:18">
      <c r="B47" s="802"/>
      <c r="C47" s="166"/>
      <c r="D47" s="166"/>
      <c r="E47" s="2">
        <v>465</v>
      </c>
      <c r="F47" s="1" t="s">
        <v>424</v>
      </c>
      <c r="G47" s="4">
        <v>0</v>
      </c>
      <c r="H47" s="4">
        <v>473000</v>
      </c>
      <c r="I47" s="4">
        <v>0</v>
      </c>
      <c r="J47" s="4">
        <v>365000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838000</v>
      </c>
    </row>
    <row r="48" spans="2:18">
      <c r="B48" s="802"/>
      <c r="C48" s="162"/>
      <c r="D48" s="162">
        <v>48</v>
      </c>
      <c r="E48" s="99"/>
      <c r="F48" s="99" t="s">
        <v>430</v>
      </c>
      <c r="G48" s="103">
        <f>SUM(G49:G51)</f>
        <v>700000</v>
      </c>
      <c r="H48" s="103">
        <f>SUM(H49:H51)</f>
        <v>700000</v>
      </c>
      <c r="I48" s="103">
        <f>SUM(I49:I51)</f>
        <v>3000000</v>
      </c>
      <c r="J48" s="103">
        <f>SUM(J49:J51)</f>
        <v>3000000</v>
      </c>
      <c r="K48" s="103">
        <v>0</v>
      </c>
      <c r="L48" s="103">
        <v>0</v>
      </c>
      <c r="M48" s="103">
        <v>0</v>
      </c>
      <c r="N48" s="103">
        <v>0</v>
      </c>
      <c r="O48" s="103">
        <v>0</v>
      </c>
      <c r="P48" s="103">
        <v>0</v>
      </c>
      <c r="Q48" s="103">
        <f>SUM(Q49:Q51)</f>
        <v>3700000</v>
      </c>
      <c r="R48" s="103">
        <f>SUM(R49:R51)</f>
        <v>3700000</v>
      </c>
    </row>
    <row r="49" spans="2:18">
      <c r="B49" s="802"/>
      <c r="C49" s="166"/>
      <c r="D49" s="166"/>
      <c r="E49" s="2">
        <v>481</v>
      </c>
      <c r="F49" s="1" t="s">
        <v>432</v>
      </c>
      <c r="G49" s="4">
        <v>300000</v>
      </c>
      <c r="H49" s="4">
        <v>300000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300000</v>
      </c>
      <c r="R49" s="4">
        <v>300000</v>
      </c>
    </row>
    <row r="50" spans="2:18">
      <c r="B50" s="802"/>
      <c r="C50" s="166"/>
      <c r="D50" s="166"/>
      <c r="E50" s="2">
        <v>485</v>
      </c>
      <c r="F50" s="1" t="s">
        <v>436</v>
      </c>
      <c r="G50" s="4">
        <v>400000</v>
      </c>
      <c r="H50" s="4">
        <v>400000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400000</v>
      </c>
      <c r="R50" s="4">
        <v>400000</v>
      </c>
    </row>
    <row r="51" spans="2:18">
      <c r="B51" s="802"/>
      <c r="C51" s="166"/>
      <c r="D51" s="166"/>
      <c r="E51" s="2">
        <v>486</v>
      </c>
      <c r="F51" s="1" t="s">
        <v>437</v>
      </c>
      <c r="G51" s="4">
        <v>0</v>
      </c>
      <c r="H51" s="4">
        <v>0</v>
      </c>
      <c r="I51" s="4">
        <v>3000000</v>
      </c>
      <c r="J51" s="4">
        <v>3000000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3000000</v>
      </c>
      <c r="R51" s="4">
        <v>3000000</v>
      </c>
    </row>
    <row r="52" spans="2:18">
      <c r="B52" s="802"/>
      <c r="C52" s="587">
        <v>2</v>
      </c>
      <c r="D52" s="587"/>
      <c r="E52" s="592"/>
      <c r="F52" s="592" t="s">
        <v>1248</v>
      </c>
      <c r="G52" s="102">
        <f>SUM(G53)</f>
        <v>153000000</v>
      </c>
      <c r="H52" s="102">
        <f>SUM(H53)</f>
        <v>153001000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f>SUM(Q53)</f>
        <v>153000000</v>
      </c>
      <c r="R52" s="102">
        <f>SUM(R53)</f>
        <v>153001000</v>
      </c>
    </row>
    <row r="53" spans="2:18">
      <c r="B53" s="802"/>
      <c r="C53" s="150"/>
      <c r="D53" s="150">
        <v>20</v>
      </c>
      <c r="E53" s="33"/>
      <c r="F53" s="33" t="s">
        <v>1248</v>
      </c>
      <c r="G53" s="34">
        <f>SUM(G54)</f>
        <v>153000000</v>
      </c>
      <c r="H53" s="34">
        <f>SUM(H54)</f>
        <v>153001000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f>SUM(Q54)</f>
        <v>153000000</v>
      </c>
      <c r="R53" s="34">
        <f>SUM(R54)</f>
        <v>153001000</v>
      </c>
    </row>
    <row r="54" spans="2:18">
      <c r="B54" s="802"/>
      <c r="C54" s="162"/>
      <c r="D54" s="162">
        <v>46</v>
      </c>
      <c r="E54" s="99"/>
      <c r="F54" s="99" t="s">
        <v>396</v>
      </c>
      <c r="G54" s="103">
        <f>SUM(G55:G56)</f>
        <v>153000000</v>
      </c>
      <c r="H54" s="103">
        <f>SUM(H55:H56)</f>
        <v>153001000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f>SUM(Q55:Q56)</f>
        <v>153000000</v>
      </c>
      <c r="R54" s="103">
        <f>SUM(R55:R56)</f>
        <v>153001000</v>
      </c>
    </row>
    <row r="55" spans="2:18">
      <c r="B55" s="802"/>
      <c r="C55" s="166"/>
      <c r="D55" s="166"/>
      <c r="E55" s="2">
        <v>464</v>
      </c>
      <c r="F55" s="1" t="s">
        <v>423</v>
      </c>
      <c r="G55" s="4">
        <v>153000000</v>
      </c>
      <c r="H55" s="4">
        <v>147959000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153000000</v>
      </c>
      <c r="R55" s="4">
        <v>147959000</v>
      </c>
    </row>
    <row r="56" spans="2:18">
      <c r="B56" s="802"/>
      <c r="C56" s="166"/>
      <c r="D56" s="166"/>
      <c r="E56" s="2">
        <v>465</v>
      </c>
      <c r="F56" s="1" t="s">
        <v>424</v>
      </c>
      <c r="G56" s="4">
        <v>0</v>
      </c>
      <c r="H56" s="4">
        <v>5042000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5042000</v>
      </c>
    </row>
    <row r="57" spans="2:18">
      <c r="B57" s="802"/>
      <c r="C57" s="587">
        <v>3</v>
      </c>
      <c r="D57" s="587"/>
      <c r="E57" s="592"/>
      <c r="F57" s="592" t="s">
        <v>1249</v>
      </c>
      <c r="G57" s="102">
        <f t="shared" ref="G57:J59" si="0">SUM(G58)</f>
        <v>30000000</v>
      </c>
      <c r="H57" s="102">
        <f t="shared" si="0"/>
        <v>30000000</v>
      </c>
      <c r="I57" s="102">
        <f t="shared" si="0"/>
        <v>20000000</v>
      </c>
      <c r="J57" s="102">
        <f t="shared" si="0"/>
        <v>20000000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f t="shared" ref="Q57:R59" si="1">SUM(Q58)</f>
        <v>50000000</v>
      </c>
      <c r="R57" s="102">
        <f t="shared" si="1"/>
        <v>50000000</v>
      </c>
    </row>
    <row r="58" spans="2:18">
      <c r="B58" s="802"/>
      <c r="C58" s="150"/>
      <c r="D58" s="150">
        <v>30</v>
      </c>
      <c r="E58" s="33"/>
      <c r="F58" s="33" t="s">
        <v>1249</v>
      </c>
      <c r="G58" s="34">
        <f t="shared" si="0"/>
        <v>30000000</v>
      </c>
      <c r="H58" s="34">
        <f t="shared" si="0"/>
        <v>30000000</v>
      </c>
      <c r="I58" s="34">
        <f t="shared" si="0"/>
        <v>20000000</v>
      </c>
      <c r="J58" s="34">
        <f t="shared" si="0"/>
        <v>20000000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f t="shared" si="1"/>
        <v>50000000</v>
      </c>
      <c r="R58" s="34">
        <f t="shared" si="1"/>
        <v>50000000</v>
      </c>
    </row>
    <row r="59" spans="2:18">
      <c r="B59" s="802"/>
      <c r="C59" s="162"/>
      <c r="D59" s="162">
        <v>46</v>
      </c>
      <c r="E59" s="99"/>
      <c r="F59" s="99" t="s">
        <v>396</v>
      </c>
      <c r="G59" s="103">
        <f t="shared" si="0"/>
        <v>30000000</v>
      </c>
      <c r="H59" s="103">
        <f t="shared" si="0"/>
        <v>30000000</v>
      </c>
      <c r="I59" s="103">
        <f t="shared" si="0"/>
        <v>20000000</v>
      </c>
      <c r="J59" s="103">
        <f t="shared" si="0"/>
        <v>20000000</v>
      </c>
      <c r="K59" s="103">
        <v>0</v>
      </c>
      <c r="L59" s="103">
        <v>0</v>
      </c>
      <c r="M59" s="103">
        <v>0</v>
      </c>
      <c r="N59" s="103">
        <v>0</v>
      </c>
      <c r="O59" s="103">
        <v>0</v>
      </c>
      <c r="P59" s="103">
        <v>0</v>
      </c>
      <c r="Q59" s="103">
        <f t="shared" si="1"/>
        <v>50000000</v>
      </c>
      <c r="R59" s="103">
        <f t="shared" si="1"/>
        <v>50000000</v>
      </c>
    </row>
    <row r="60" spans="2:18">
      <c r="B60" s="802"/>
      <c r="C60" s="166"/>
      <c r="D60" s="166"/>
      <c r="E60" s="2">
        <v>464</v>
      </c>
      <c r="F60" s="1" t="s">
        <v>423</v>
      </c>
      <c r="G60" s="4">
        <v>30000000</v>
      </c>
      <c r="H60" s="4">
        <v>30000000</v>
      </c>
      <c r="I60" s="4">
        <v>20000000</v>
      </c>
      <c r="J60" s="4">
        <v>20000000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50000000</v>
      </c>
      <c r="R60" s="4">
        <v>50000000</v>
      </c>
    </row>
    <row r="61" spans="2:18">
      <c r="B61" s="802"/>
      <c r="C61" s="587" t="s">
        <v>1250</v>
      </c>
      <c r="D61" s="587"/>
      <c r="E61" s="592"/>
      <c r="F61" s="592" t="s">
        <v>1089</v>
      </c>
      <c r="G61" s="102">
        <f>SUM(G62)</f>
        <v>1419000</v>
      </c>
      <c r="H61" s="102">
        <f>SUM(H62)</f>
        <v>1419000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f>SUM(O62)</f>
        <v>20544000</v>
      </c>
      <c r="P61" s="102">
        <f>SUM(P62)</f>
        <v>5544000</v>
      </c>
      <c r="Q61" s="102">
        <f>SUM(Q62)</f>
        <v>21963000</v>
      </c>
      <c r="R61" s="102">
        <f>SUM(R62)</f>
        <v>6963000</v>
      </c>
    </row>
    <row r="62" spans="2:18" ht="30">
      <c r="B62" s="802"/>
      <c r="C62" s="150"/>
      <c r="D62" s="150" t="s">
        <v>644</v>
      </c>
      <c r="E62" s="36" t="s">
        <v>1735</v>
      </c>
      <c r="F62" s="36" t="s">
        <v>673</v>
      </c>
      <c r="G62" s="34">
        <f>SUM(G63+G65)</f>
        <v>1419000</v>
      </c>
      <c r="H62" s="34">
        <f>SUM(H63+H65)</f>
        <v>1419000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f>SUM(O63+O65)</f>
        <v>20544000</v>
      </c>
      <c r="P62" s="34">
        <f>SUM(P63+P65)</f>
        <v>5544000</v>
      </c>
      <c r="Q62" s="34">
        <f>SUM(Q63+Q65)</f>
        <v>21963000</v>
      </c>
      <c r="R62" s="34">
        <f>SUM(R63+R65)</f>
        <v>6963000</v>
      </c>
    </row>
    <row r="63" spans="2:18">
      <c r="B63" s="802"/>
      <c r="C63" s="162"/>
      <c r="D63" s="162">
        <v>42</v>
      </c>
      <c r="E63" s="99"/>
      <c r="F63" s="99" t="s">
        <v>394</v>
      </c>
      <c r="G63" s="103">
        <f>SUM(G64)</f>
        <v>1119000</v>
      </c>
      <c r="H63" s="103">
        <f>SUM(H64)</f>
        <v>1119000</v>
      </c>
      <c r="I63" s="103">
        <v>0</v>
      </c>
      <c r="J63" s="103">
        <v>0</v>
      </c>
      <c r="K63" s="103">
        <v>0</v>
      </c>
      <c r="L63" s="103">
        <v>0</v>
      </c>
      <c r="M63" s="103">
        <v>0</v>
      </c>
      <c r="N63" s="103">
        <v>0</v>
      </c>
      <c r="O63" s="103">
        <f>SUM(O64)</f>
        <v>10544000</v>
      </c>
      <c r="P63" s="103">
        <f>SUM(P64)</f>
        <v>544000</v>
      </c>
      <c r="Q63" s="103">
        <f>SUM(Q64)</f>
        <v>11663000</v>
      </c>
      <c r="R63" s="103">
        <f>SUM(R64)</f>
        <v>1663000</v>
      </c>
    </row>
    <row r="64" spans="2:18">
      <c r="B64" s="802"/>
      <c r="C64" s="166"/>
      <c r="D64" s="166"/>
      <c r="E64" s="2">
        <v>425</v>
      </c>
      <c r="F64" s="1" t="s">
        <v>404</v>
      </c>
      <c r="G64" s="4">
        <v>1119000</v>
      </c>
      <c r="H64" s="4">
        <v>1119000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10544000</v>
      </c>
      <c r="P64" s="4">
        <v>544000</v>
      </c>
      <c r="Q64" s="4">
        <v>11663000</v>
      </c>
      <c r="R64" s="4">
        <v>1663000</v>
      </c>
    </row>
    <row r="65" spans="2:18">
      <c r="B65" s="802"/>
      <c r="C65" s="162"/>
      <c r="D65" s="162">
        <v>48</v>
      </c>
      <c r="E65" s="99"/>
      <c r="F65" s="99" t="s">
        <v>430</v>
      </c>
      <c r="G65" s="103">
        <f>SUM(G66)</f>
        <v>300000</v>
      </c>
      <c r="H65" s="103">
        <f>SUM(H66)</f>
        <v>300000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f>SUM(O66)</f>
        <v>10000000</v>
      </c>
      <c r="P65" s="103">
        <f>SUM(P66)</f>
        <v>5000000</v>
      </c>
      <c r="Q65" s="103">
        <f>SUM(Q66)</f>
        <v>10300000</v>
      </c>
      <c r="R65" s="103">
        <f>SUM(R66)</f>
        <v>5300000</v>
      </c>
    </row>
    <row r="66" spans="2:18" ht="15.75" thickBot="1">
      <c r="B66" s="802"/>
      <c r="C66" s="166"/>
      <c r="D66" s="166"/>
      <c r="E66" s="2">
        <v>480</v>
      </c>
      <c r="F66" s="1" t="s">
        <v>431</v>
      </c>
      <c r="G66" s="4">
        <v>300000</v>
      </c>
      <c r="H66" s="4">
        <v>300000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10000000</v>
      </c>
      <c r="P66" s="4">
        <v>5000000</v>
      </c>
      <c r="Q66" s="4">
        <v>10300000</v>
      </c>
      <c r="R66" s="4">
        <v>5300000</v>
      </c>
    </row>
    <row r="67" spans="2:18" ht="30.75" customHeight="1" thickBot="1">
      <c r="B67" s="802"/>
      <c r="C67" s="800" t="s">
        <v>604</v>
      </c>
      <c r="D67" s="801"/>
      <c r="E67" s="766" t="s">
        <v>491</v>
      </c>
      <c r="F67" s="801"/>
      <c r="G67" s="193">
        <f>SUM(G61+G57+G52+G33)</f>
        <v>332770000</v>
      </c>
      <c r="H67" s="164">
        <f>SUM(H61+H57+H52+H33)</f>
        <v>344072000</v>
      </c>
      <c r="I67" s="164">
        <f>SUM(I61+I57+I52+I33)</f>
        <v>55000000</v>
      </c>
      <c r="J67" s="164">
        <f>SUM(J61+J57+J52+J33)</f>
        <v>55000000</v>
      </c>
      <c r="K67" s="164">
        <v>0</v>
      </c>
      <c r="L67" s="164">
        <v>0</v>
      </c>
      <c r="M67" s="164">
        <v>0</v>
      </c>
      <c r="N67" s="164">
        <v>0</v>
      </c>
      <c r="O67" s="164">
        <f>SUM(O61+O57+O52+O33)</f>
        <v>20544000</v>
      </c>
      <c r="P67" s="164">
        <f>SUM(P61+P57+P52+P33)</f>
        <v>5544000</v>
      </c>
      <c r="Q67" s="193">
        <f>SUM(Q61+Q57+Q52+Q33)</f>
        <v>408314000</v>
      </c>
      <c r="R67" s="164">
        <f>SUM(R61+R57+R52+R33)</f>
        <v>404616000</v>
      </c>
    </row>
  </sheetData>
  <mergeCells count="15">
    <mergeCell ref="C67:D67"/>
    <mergeCell ref="E67:F67"/>
    <mergeCell ref="B7:B6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B2:R41"/>
  <sheetViews>
    <sheetView workbookViewId="0">
      <selection activeCell="D2" sqref="D2"/>
    </sheetView>
  </sheetViews>
  <sheetFormatPr defaultRowHeight="15"/>
  <cols>
    <col min="2" max="2" width="11.7109375" customWidth="1"/>
    <col min="3" max="3" width="12.42578125" customWidth="1"/>
    <col min="4" max="4" width="14.140625" customWidth="1"/>
    <col min="5" max="5" width="21.5703125" customWidth="1"/>
    <col min="6" max="6" width="40.28515625" customWidth="1"/>
    <col min="7" max="18" width="17.85546875" customWidth="1"/>
  </cols>
  <sheetData>
    <row r="2" spans="2:18">
      <c r="B2" s="603" t="s">
        <v>492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14006</v>
      </c>
      <c r="C6" s="805" t="s">
        <v>492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420">
        <v>1</v>
      </c>
      <c r="D7" s="230"/>
      <c r="E7" s="230"/>
      <c r="F7" s="413" t="s">
        <v>1136</v>
      </c>
      <c r="G7" s="124">
        <f>SUM(G8)</f>
        <v>77226000</v>
      </c>
      <c r="H7" s="124">
        <f>SUM(H8)</f>
        <v>80658000</v>
      </c>
      <c r="I7" s="124">
        <f>SUM(I8)</f>
        <v>38694000</v>
      </c>
      <c r="J7" s="124">
        <f>SUM(J8)</f>
        <v>38694000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115920000</v>
      </c>
      <c r="R7" s="125">
        <f>SUM(R8)</f>
        <v>119352000</v>
      </c>
    </row>
    <row r="8" spans="2:18" ht="15.75" thickBot="1">
      <c r="B8" s="802"/>
      <c r="C8" s="167"/>
      <c r="D8" s="418">
        <v>19</v>
      </c>
      <c r="E8" s="419"/>
      <c r="F8" s="106" t="s">
        <v>1136</v>
      </c>
      <c r="G8" s="110">
        <v>77226000</v>
      </c>
      <c r="H8" s="110">
        <v>80658000</v>
      </c>
      <c r="I8" s="110">
        <v>38694000</v>
      </c>
      <c r="J8" s="110">
        <v>38694000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115920000</v>
      </c>
      <c r="R8" s="111">
        <v>119352000</v>
      </c>
    </row>
    <row r="9" spans="2:18">
      <c r="B9" s="815"/>
      <c r="C9" s="403"/>
      <c r="D9" s="403">
        <v>40</v>
      </c>
      <c r="E9" s="232"/>
      <c r="F9" s="232" t="s">
        <v>391</v>
      </c>
      <c r="G9" s="234">
        <f>SUM(G10:G11)</f>
        <v>71148000</v>
      </c>
      <c r="H9" s="234">
        <f>SUM(H10:H11)</f>
        <v>74580000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71148000</v>
      </c>
      <c r="R9" s="235">
        <f>SUM(R10:R11)</f>
        <v>74580000</v>
      </c>
    </row>
    <row r="10" spans="2:18">
      <c r="B10" s="815"/>
      <c r="C10" s="290"/>
      <c r="D10" s="290"/>
      <c r="E10" s="2">
        <v>401</v>
      </c>
      <c r="F10" s="1" t="s">
        <v>399</v>
      </c>
      <c r="G10" s="4">
        <v>51939000</v>
      </c>
      <c r="H10" s="4">
        <v>54400000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51939000</v>
      </c>
      <c r="R10" s="109">
        <v>54400000</v>
      </c>
    </row>
    <row r="11" spans="2:18">
      <c r="B11" s="815"/>
      <c r="C11" s="290"/>
      <c r="D11" s="290"/>
      <c r="E11" s="2">
        <v>402</v>
      </c>
      <c r="F11" s="1" t="s">
        <v>361</v>
      </c>
      <c r="G11" s="4">
        <v>19209000</v>
      </c>
      <c r="H11" s="4">
        <v>20180000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19209000</v>
      </c>
      <c r="R11" s="109">
        <v>20180000</v>
      </c>
    </row>
    <row r="12" spans="2:18">
      <c r="B12" s="815"/>
      <c r="C12" s="292"/>
      <c r="D12" s="292">
        <v>42</v>
      </c>
      <c r="E12" s="99"/>
      <c r="F12" s="99" t="s">
        <v>394</v>
      </c>
      <c r="G12" s="103">
        <f>SUM(G13:G18)</f>
        <v>6078000</v>
      </c>
      <c r="H12" s="103">
        <f>SUM(H13:H18)</f>
        <v>6078000</v>
      </c>
      <c r="I12" s="103">
        <f>SUM(I13:I18)</f>
        <v>34947000</v>
      </c>
      <c r="J12" s="103">
        <f>SUM(J13:J18)</f>
        <v>34947000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41025000</v>
      </c>
      <c r="R12" s="108">
        <f>SUM(R13:R18)</f>
        <v>41025000</v>
      </c>
    </row>
    <row r="13" spans="2:18">
      <c r="B13" s="815"/>
      <c r="C13" s="290"/>
      <c r="D13" s="290"/>
      <c r="E13" s="2">
        <v>420</v>
      </c>
      <c r="F13" s="1" t="s">
        <v>400</v>
      </c>
      <c r="G13" s="4">
        <v>170000</v>
      </c>
      <c r="H13" s="4">
        <v>170000</v>
      </c>
      <c r="I13" s="4">
        <v>1340000</v>
      </c>
      <c r="J13" s="4">
        <v>1340000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1510000</v>
      </c>
      <c r="R13" s="109">
        <v>1510000</v>
      </c>
    </row>
    <row r="14" spans="2:18" ht="30">
      <c r="B14" s="815"/>
      <c r="C14" s="290"/>
      <c r="D14" s="290"/>
      <c r="E14" s="2">
        <v>421</v>
      </c>
      <c r="F14" s="14" t="s">
        <v>401</v>
      </c>
      <c r="G14" s="4">
        <v>4000000</v>
      </c>
      <c r="H14" s="4">
        <v>4000000</v>
      </c>
      <c r="I14" s="4">
        <v>20051000</v>
      </c>
      <c r="J14" s="4">
        <v>20051000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24051000</v>
      </c>
      <c r="R14" s="109">
        <v>24051000</v>
      </c>
    </row>
    <row r="15" spans="2:18">
      <c r="B15" s="815"/>
      <c r="C15" s="290"/>
      <c r="D15" s="290"/>
      <c r="E15" s="2">
        <v>423</v>
      </c>
      <c r="F15" s="1" t="s">
        <v>402</v>
      </c>
      <c r="G15" s="4">
        <v>800000</v>
      </c>
      <c r="H15" s="4">
        <v>800000</v>
      </c>
      <c r="I15" s="4">
        <v>4422000</v>
      </c>
      <c r="J15" s="4">
        <v>4422000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5222000</v>
      </c>
      <c r="R15" s="109">
        <v>5222000</v>
      </c>
    </row>
    <row r="16" spans="2:18">
      <c r="B16" s="815"/>
      <c r="C16" s="290"/>
      <c r="D16" s="290"/>
      <c r="E16" s="2">
        <v>424</v>
      </c>
      <c r="F16" s="1" t="s">
        <v>403</v>
      </c>
      <c r="G16" s="4">
        <v>400000</v>
      </c>
      <c r="H16" s="4">
        <v>400000</v>
      </c>
      <c r="I16" s="4">
        <v>2560000</v>
      </c>
      <c r="J16" s="4">
        <v>2560000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2960000</v>
      </c>
      <c r="R16" s="109">
        <v>2960000</v>
      </c>
    </row>
    <row r="17" spans="2:18">
      <c r="B17" s="815"/>
      <c r="C17" s="290"/>
      <c r="D17" s="290"/>
      <c r="E17" s="2">
        <v>425</v>
      </c>
      <c r="F17" s="1" t="s">
        <v>404</v>
      </c>
      <c r="G17" s="4">
        <v>508000</v>
      </c>
      <c r="H17" s="4">
        <v>508000</v>
      </c>
      <c r="I17" s="4">
        <v>5474000</v>
      </c>
      <c r="J17" s="4">
        <v>5474000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5982000</v>
      </c>
      <c r="R17" s="109">
        <v>5982000</v>
      </c>
    </row>
    <row r="18" spans="2:18">
      <c r="B18" s="815"/>
      <c r="C18" s="290"/>
      <c r="D18" s="290"/>
      <c r="E18" s="2">
        <v>426</v>
      </c>
      <c r="F18" s="1" t="s">
        <v>405</v>
      </c>
      <c r="G18" s="4">
        <v>200000</v>
      </c>
      <c r="H18" s="4">
        <v>200000</v>
      </c>
      <c r="I18" s="4">
        <v>1100000</v>
      </c>
      <c r="J18" s="4">
        <v>1100000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1300000</v>
      </c>
      <c r="R18" s="109">
        <v>1300000</v>
      </c>
    </row>
    <row r="19" spans="2:18">
      <c r="B19" s="815"/>
      <c r="C19" s="292"/>
      <c r="D19" s="292">
        <v>48</v>
      </c>
      <c r="E19" s="99"/>
      <c r="F19" s="99" t="s">
        <v>430</v>
      </c>
      <c r="G19" s="103">
        <v>0</v>
      </c>
      <c r="H19" s="103">
        <v>0</v>
      </c>
      <c r="I19" s="103">
        <f>SUM(I20:I23)</f>
        <v>3747000</v>
      </c>
      <c r="J19" s="103">
        <f>SUM(J20:J23)</f>
        <v>3747000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SUM(Q20:Q23)</f>
        <v>3747000</v>
      </c>
      <c r="R19" s="108">
        <f>SUM(R20:R23)</f>
        <v>3747000</v>
      </c>
    </row>
    <row r="20" spans="2:18">
      <c r="B20" s="815"/>
      <c r="C20" s="290"/>
      <c r="D20" s="290"/>
      <c r="E20" s="2">
        <v>480</v>
      </c>
      <c r="F20" s="1" t="s">
        <v>431</v>
      </c>
      <c r="G20" s="4">
        <v>0</v>
      </c>
      <c r="H20" s="4">
        <v>0</v>
      </c>
      <c r="I20" s="4">
        <v>2357000</v>
      </c>
      <c r="J20" s="4">
        <v>2357000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2357000</v>
      </c>
      <c r="R20" s="109">
        <v>2357000</v>
      </c>
    </row>
    <row r="21" spans="2:18">
      <c r="B21" s="815"/>
      <c r="C21" s="290"/>
      <c r="D21" s="290"/>
      <c r="E21" s="2">
        <v>481</v>
      </c>
      <c r="F21" s="1" t="s">
        <v>432</v>
      </c>
      <c r="G21" s="4">
        <v>0</v>
      </c>
      <c r="H21" s="4">
        <v>0</v>
      </c>
      <c r="I21" s="4">
        <v>600000</v>
      </c>
      <c r="J21" s="4">
        <v>600000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600000</v>
      </c>
      <c r="R21" s="109">
        <v>600000</v>
      </c>
    </row>
    <row r="22" spans="2:18">
      <c r="B22" s="815"/>
      <c r="C22" s="290"/>
      <c r="D22" s="290"/>
      <c r="E22" s="2">
        <v>482</v>
      </c>
      <c r="F22" s="1" t="s">
        <v>433</v>
      </c>
      <c r="G22" s="4">
        <v>0</v>
      </c>
      <c r="H22" s="4">
        <v>0</v>
      </c>
      <c r="I22" s="4">
        <v>160000</v>
      </c>
      <c r="J22" s="4">
        <v>160000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160000</v>
      </c>
      <c r="R22" s="109">
        <v>160000</v>
      </c>
    </row>
    <row r="23" spans="2:18" ht="15.75" thickBot="1">
      <c r="B23" s="815"/>
      <c r="C23" s="306"/>
      <c r="D23" s="306"/>
      <c r="E23" s="106">
        <v>485</v>
      </c>
      <c r="F23" s="104" t="s">
        <v>436</v>
      </c>
      <c r="G23" s="110">
        <v>0</v>
      </c>
      <c r="H23" s="110">
        <v>0</v>
      </c>
      <c r="I23" s="110">
        <v>630000</v>
      </c>
      <c r="J23" s="110">
        <v>630000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630000</v>
      </c>
      <c r="R23" s="111">
        <v>630000</v>
      </c>
    </row>
    <row r="24" spans="2:18">
      <c r="B24" s="802"/>
      <c r="C24" s="421">
        <v>1</v>
      </c>
      <c r="D24" s="421"/>
      <c r="E24" s="170"/>
      <c r="F24" s="170" t="s">
        <v>1136</v>
      </c>
      <c r="G24" s="172">
        <f>SUM(G25)</f>
        <v>77226000</v>
      </c>
      <c r="H24" s="172">
        <f>SUM(H25)</f>
        <v>80658000</v>
      </c>
      <c r="I24" s="172">
        <f>SUM(I25)</f>
        <v>38694000</v>
      </c>
      <c r="J24" s="172">
        <f>SUM(J25)</f>
        <v>38694000</v>
      </c>
      <c r="K24" s="172">
        <v>0</v>
      </c>
      <c r="L24" s="172">
        <v>0</v>
      </c>
      <c r="M24" s="172">
        <v>0</v>
      </c>
      <c r="N24" s="172">
        <v>0</v>
      </c>
      <c r="O24" s="172">
        <v>0</v>
      </c>
      <c r="P24" s="172">
        <v>0</v>
      </c>
      <c r="Q24" s="172">
        <f>SUM(Q25)</f>
        <v>115920000</v>
      </c>
      <c r="R24" s="172">
        <f>SUM(R25)</f>
        <v>119352000</v>
      </c>
    </row>
    <row r="25" spans="2:18">
      <c r="B25" s="802"/>
      <c r="C25" s="150"/>
      <c r="D25" s="150">
        <v>19</v>
      </c>
      <c r="E25" s="417"/>
      <c r="F25" s="33" t="s">
        <v>1136</v>
      </c>
      <c r="G25" s="34">
        <f>SUM(G26+G29+G36)</f>
        <v>77226000</v>
      </c>
      <c r="H25" s="34">
        <f>SUM(H26+H29+H36)</f>
        <v>80658000</v>
      </c>
      <c r="I25" s="34">
        <f>SUM(I26+I29+I36)</f>
        <v>38694000</v>
      </c>
      <c r="J25" s="34">
        <f>SUM(J26+J29+J36)</f>
        <v>38694000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f>SUM(Q26+Q29+Q36)</f>
        <v>115920000</v>
      </c>
      <c r="R25" s="34">
        <f>SUM(R26+R29+R36)</f>
        <v>119352000</v>
      </c>
    </row>
    <row r="26" spans="2:18">
      <c r="B26" s="802"/>
      <c r="C26" s="162"/>
      <c r="D26" s="162">
        <v>40</v>
      </c>
      <c r="E26" s="99"/>
      <c r="F26" s="99" t="s">
        <v>391</v>
      </c>
      <c r="G26" s="103">
        <f>SUM(G27:G28)</f>
        <v>71148000</v>
      </c>
      <c r="H26" s="103">
        <f>SUM(H27:H28)</f>
        <v>74580000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SUM(Q27:Q28)</f>
        <v>71148000</v>
      </c>
      <c r="R26" s="103">
        <f>SUM(R27:R28)</f>
        <v>74580000</v>
      </c>
    </row>
    <row r="27" spans="2:18">
      <c r="B27" s="802"/>
      <c r="C27" s="166"/>
      <c r="D27" s="166"/>
      <c r="E27" s="2">
        <v>401</v>
      </c>
      <c r="F27" s="1" t="s">
        <v>399</v>
      </c>
      <c r="G27" s="4">
        <v>51939000</v>
      </c>
      <c r="H27" s="4">
        <v>54400000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51939000</v>
      </c>
      <c r="R27" s="4">
        <v>54400000</v>
      </c>
    </row>
    <row r="28" spans="2:18">
      <c r="B28" s="802"/>
      <c r="C28" s="166"/>
      <c r="D28" s="166"/>
      <c r="E28" s="2">
        <v>402</v>
      </c>
      <c r="F28" s="1" t="s">
        <v>361</v>
      </c>
      <c r="G28" s="4">
        <v>19209000</v>
      </c>
      <c r="H28" s="4">
        <v>20180000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19209000</v>
      </c>
      <c r="R28" s="4">
        <v>20180000</v>
      </c>
    </row>
    <row r="29" spans="2:18">
      <c r="B29" s="802"/>
      <c r="C29" s="162"/>
      <c r="D29" s="162">
        <v>42</v>
      </c>
      <c r="E29" s="99"/>
      <c r="F29" s="99" t="s">
        <v>394</v>
      </c>
      <c r="G29" s="103">
        <f>SUM(G30:G35)</f>
        <v>6078000</v>
      </c>
      <c r="H29" s="103">
        <f>SUM(H30:H35)</f>
        <v>6078000</v>
      </c>
      <c r="I29" s="103">
        <f>SUM(I30:I35)</f>
        <v>34947000</v>
      </c>
      <c r="J29" s="103">
        <f>SUM(J30:J35)</f>
        <v>34947000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SUM(Q30:Q35)</f>
        <v>41025000</v>
      </c>
      <c r="R29" s="103">
        <f>SUM(R30:R35)</f>
        <v>41025000</v>
      </c>
    </row>
    <row r="30" spans="2:18">
      <c r="B30" s="802"/>
      <c r="C30" s="166"/>
      <c r="D30" s="166"/>
      <c r="E30" s="2">
        <v>420</v>
      </c>
      <c r="F30" s="1" t="s">
        <v>400</v>
      </c>
      <c r="G30" s="4">
        <v>170000</v>
      </c>
      <c r="H30" s="4">
        <v>170000</v>
      </c>
      <c r="I30" s="4">
        <v>1340000</v>
      </c>
      <c r="J30" s="4">
        <v>1340000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1510000</v>
      </c>
      <c r="R30" s="4">
        <v>1510000</v>
      </c>
    </row>
    <row r="31" spans="2:18" ht="30">
      <c r="B31" s="802"/>
      <c r="C31" s="166"/>
      <c r="D31" s="166"/>
      <c r="E31" s="2">
        <v>421</v>
      </c>
      <c r="F31" s="14" t="s">
        <v>401</v>
      </c>
      <c r="G31" s="4">
        <v>4000000</v>
      </c>
      <c r="H31" s="4">
        <v>4000000</v>
      </c>
      <c r="I31" s="4">
        <v>20051000</v>
      </c>
      <c r="J31" s="4">
        <v>20051000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24051000</v>
      </c>
      <c r="R31" s="4">
        <v>24051000</v>
      </c>
    </row>
    <row r="32" spans="2:18">
      <c r="B32" s="802"/>
      <c r="C32" s="166"/>
      <c r="D32" s="166"/>
      <c r="E32" s="2">
        <v>423</v>
      </c>
      <c r="F32" s="1" t="s">
        <v>402</v>
      </c>
      <c r="G32" s="4">
        <v>800000</v>
      </c>
      <c r="H32" s="4">
        <v>800000</v>
      </c>
      <c r="I32" s="4">
        <v>4422000</v>
      </c>
      <c r="J32" s="4">
        <v>4422000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5222000</v>
      </c>
      <c r="R32" s="4">
        <v>5222000</v>
      </c>
    </row>
    <row r="33" spans="2:18">
      <c r="B33" s="802"/>
      <c r="C33" s="166"/>
      <c r="D33" s="166"/>
      <c r="E33" s="2">
        <v>424</v>
      </c>
      <c r="F33" s="1" t="s">
        <v>403</v>
      </c>
      <c r="G33" s="4">
        <v>400000</v>
      </c>
      <c r="H33" s="4">
        <v>400000</v>
      </c>
      <c r="I33" s="4">
        <v>2560000</v>
      </c>
      <c r="J33" s="4">
        <v>2560000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2960000</v>
      </c>
      <c r="R33" s="4">
        <v>2960000</v>
      </c>
    </row>
    <row r="34" spans="2:18">
      <c r="B34" s="802"/>
      <c r="C34" s="166"/>
      <c r="D34" s="166"/>
      <c r="E34" s="2">
        <v>425</v>
      </c>
      <c r="F34" s="1" t="s">
        <v>404</v>
      </c>
      <c r="G34" s="4">
        <v>508000</v>
      </c>
      <c r="H34" s="4">
        <v>508000</v>
      </c>
      <c r="I34" s="4">
        <v>5474000</v>
      </c>
      <c r="J34" s="4">
        <v>5474000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5982000</v>
      </c>
      <c r="R34" s="4">
        <v>5982000</v>
      </c>
    </row>
    <row r="35" spans="2:18">
      <c r="B35" s="802"/>
      <c r="C35" s="166"/>
      <c r="D35" s="166"/>
      <c r="E35" s="2">
        <v>426</v>
      </c>
      <c r="F35" s="1" t="s">
        <v>405</v>
      </c>
      <c r="G35" s="4">
        <v>200000</v>
      </c>
      <c r="H35" s="4">
        <v>200000</v>
      </c>
      <c r="I35" s="4">
        <v>1100000</v>
      </c>
      <c r="J35" s="4">
        <v>1100000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1300000</v>
      </c>
      <c r="R35" s="4">
        <v>1300000</v>
      </c>
    </row>
    <row r="36" spans="2:18">
      <c r="B36" s="802"/>
      <c r="C36" s="162"/>
      <c r="D36" s="162">
        <v>48</v>
      </c>
      <c r="E36" s="99"/>
      <c r="F36" s="99" t="s">
        <v>430</v>
      </c>
      <c r="G36" s="103">
        <v>0</v>
      </c>
      <c r="H36" s="103">
        <v>0</v>
      </c>
      <c r="I36" s="103">
        <f>SUM(I37:I40)</f>
        <v>3747000</v>
      </c>
      <c r="J36" s="103">
        <f>SUM(J37:J40)</f>
        <v>3747000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f>SUM(Q37:Q40)</f>
        <v>3747000</v>
      </c>
      <c r="R36" s="103">
        <f>SUM(R37:R40)</f>
        <v>3747000</v>
      </c>
    </row>
    <row r="37" spans="2:18">
      <c r="B37" s="802"/>
      <c r="C37" s="166"/>
      <c r="D37" s="166"/>
      <c r="E37" s="2">
        <v>480</v>
      </c>
      <c r="F37" s="1" t="s">
        <v>431</v>
      </c>
      <c r="G37" s="4">
        <v>0</v>
      </c>
      <c r="H37" s="4">
        <v>0</v>
      </c>
      <c r="I37" s="4">
        <v>2357000</v>
      </c>
      <c r="J37" s="4">
        <v>2357000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2357000</v>
      </c>
      <c r="R37" s="4">
        <v>2357000</v>
      </c>
    </row>
    <row r="38" spans="2:18">
      <c r="B38" s="802"/>
      <c r="C38" s="166"/>
      <c r="D38" s="166"/>
      <c r="E38" s="2">
        <v>481</v>
      </c>
      <c r="F38" s="1" t="s">
        <v>432</v>
      </c>
      <c r="G38" s="4">
        <v>0</v>
      </c>
      <c r="H38" s="4">
        <v>0</v>
      </c>
      <c r="I38" s="4">
        <v>600000</v>
      </c>
      <c r="J38" s="4">
        <v>600000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600000</v>
      </c>
      <c r="R38" s="4">
        <v>600000</v>
      </c>
    </row>
    <row r="39" spans="2:18">
      <c r="B39" s="802"/>
      <c r="C39" s="166"/>
      <c r="D39" s="166"/>
      <c r="E39" s="2">
        <v>482</v>
      </c>
      <c r="F39" s="1" t="s">
        <v>433</v>
      </c>
      <c r="G39" s="4">
        <v>0</v>
      </c>
      <c r="H39" s="4">
        <v>0</v>
      </c>
      <c r="I39" s="4">
        <v>160000</v>
      </c>
      <c r="J39" s="4">
        <v>160000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160000</v>
      </c>
      <c r="R39" s="4">
        <v>160000</v>
      </c>
    </row>
    <row r="40" spans="2:18" ht="15.75" thickBot="1">
      <c r="B40" s="802"/>
      <c r="C40" s="166"/>
      <c r="D40" s="166"/>
      <c r="E40" s="2">
        <v>485</v>
      </c>
      <c r="F40" s="1" t="s">
        <v>436</v>
      </c>
      <c r="G40" s="4">
        <v>0</v>
      </c>
      <c r="H40" s="4">
        <v>0</v>
      </c>
      <c r="I40" s="4">
        <v>630000</v>
      </c>
      <c r="J40" s="4">
        <v>630000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630000</v>
      </c>
      <c r="R40" s="4">
        <v>630000</v>
      </c>
    </row>
    <row r="41" spans="2:18" ht="15.75" thickBot="1">
      <c r="B41" s="802"/>
      <c r="C41" s="800" t="s">
        <v>604</v>
      </c>
      <c r="D41" s="801"/>
      <c r="E41" s="766" t="s">
        <v>492</v>
      </c>
      <c r="F41" s="801"/>
      <c r="G41" s="193">
        <f>SUM(G24)</f>
        <v>77226000</v>
      </c>
      <c r="H41" s="164">
        <f>SUM(H24)</f>
        <v>80658000</v>
      </c>
      <c r="I41" s="164">
        <f>SUM(I24)</f>
        <v>38694000</v>
      </c>
      <c r="J41" s="164">
        <f>SUM(J24)</f>
        <v>38694000</v>
      </c>
      <c r="K41" s="164">
        <v>0</v>
      </c>
      <c r="L41" s="164">
        <v>0</v>
      </c>
      <c r="M41" s="164">
        <v>0</v>
      </c>
      <c r="N41" s="164">
        <v>0</v>
      </c>
      <c r="O41" s="164">
        <f>SUM(O35+O31+O26+O7)</f>
        <v>0</v>
      </c>
      <c r="P41" s="164">
        <f>SUM(P35+P31+P26+P7)</f>
        <v>0</v>
      </c>
      <c r="Q41" s="193">
        <f>SUM(Q24)</f>
        <v>115920000</v>
      </c>
      <c r="R41" s="164">
        <f>SUM(R24)</f>
        <v>119352000</v>
      </c>
    </row>
  </sheetData>
  <mergeCells count="15">
    <mergeCell ref="C41:D41"/>
    <mergeCell ref="E41:F41"/>
    <mergeCell ref="B7:B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B2:R29"/>
  <sheetViews>
    <sheetView workbookViewId="0">
      <selection activeCell="D2" sqref="D2"/>
    </sheetView>
  </sheetViews>
  <sheetFormatPr defaultRowHeight="15"/>
  <cols>
    <col min="2" max="2" width="11.140625" customWidth="1"/>
    <col min="3" max="3" width="12.42578125" customWidth="1"/>
    <col min="4" max="4" width="14.85546875" customWidth="1"/>
    <col min="5" max="5" width="21.42578125" customWidth="1"/>
    <col min="6" max="6" width="38.42578125" customWidth="1"/>
    <col min="7" max="18" width="17.28515625" customWidth="1"/>
  </cols>
  <sheetData>
    <row r="2" spans="2:18" ht="15" customHeight="1">
      <c r="B2" s="603" t="s">
        <v>549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14007</v>
      </c>
      <c r="C6" s="805" t="s">
        <v>549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5"/>
      <c r="C7" s="288">
        <v>1</v>
      </c>
      <c r="D7" s="230"/>
      <c r="E7" s="230"/>
      <c r="F7" s="230" t="s">
        <v>1136</v>
      </c>
      <c r="G7" s="124">
        <f>SUM(G8)</f>
        <v>18438000</v>
      </c>
      <c r="H7" s="124">
        <f>SUM(H8)</f>
        <v>15638000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18438000</v>
      </c>
      <c r="R7" s="125">
        <f>SUM(R8)</f>
        <v>15638000</v>
      </c>
    </row>
    <row r="8" spans="2:18" ht="15.75" thickBot="1">
      <c r="B8" s="815"/>
      <c r="C8" s="306"/>
      <c r="D8" s="106">
        <v>19</v>
      </c>
      <c r="E8" s="104"/>
      <c r="F8" s="106" t="s">
        <v>1136</v>
      </c>
      <c r="G8" s="110">
        <v>18438000</v>
      </c>
      <c r="H8" s="110">
        <v>15638000</v>
      </c>
      <c r="I8" s="110">
        <v>0</v>
      </c>
      <c r="J8" s="110">
        <v>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18438000</v>
      </c>
      <c r="R8" s="111">
        <v>15638000</v>
      </c>
    </row>
    <row r="9" spans="2:18">
      <c r="B9" s="815"/>
      <c r="C9" s="403"/>
      <c r="D9" s="403">
        <v>40</v>
      </c>
      <c r="E9" s="232"/>
      <c r="F9" s="232" t="s">
        <v>391</v>
      </c>
      <c r="G9" s="234">
        <f>SUM(G10:G11)</f>
        <v>17346000</v>
      </c>
      <c r="H9" s="234">
        <f>SUM(H10:H11)</f>
        <v>14546000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17346000</v>
      </c>
      <c r="R9" s="235">
        <f>SUM(R10:R11)</f>
        <v>14546000</v>
      </c>
    </row>
    <row r="10" spans="2:18">
      <c r="B10" s="815"/>
      <c r="C10" s="290"/>
      <c r="D10" s="290"/>
      <c r="E10" s="2">
        <v>401</v>
      </c>
      <c r="F10" s="1" t="s">
        <v>399</v>
      </c>
      <c r="G10" s="4">
        <v>12663000</v>
      </c>
      <c r="H10" s="4">
        <v>10546000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12663000</v>
      </c>
      <c r="R10" s="109">
        <v>10546000</v>
      </c>
    </row>
    <row r="11" spans="2:18">
      <c r="B11" s="815"/>
      <c r="C11" s="290"/>
      <c r="D11" s="290"/>
      <c r="E11" s="2">
        <v>402</v>
      </c>
      <c r="F11" s="1" t="s">
        <v>361</v>
      </c>
      <c r="G11" s="4">
        <v>4683000</v>
      </c>
      <c r="H11" s="4">
        <v>4000000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4683000</v>
      </c>
      <c r="R11" s="109">
        <v>4000000</v>
      </c>
    </row>
    <row r="12" spans="2:18">
      <c r="B12" s="815"/>
      <c r="C12" s="292"/>
      <c r="D12" s="292">
        <v>42</v>
      </c>
      <c r="E12" s="99"/>
      <c r="F12" s="99" t="s">
        <v>394</v>
      </c>
      <c r="G12" s="103">
        <f>SUM(G13:G17)</f>
        <v>1092000</v>
      </c>
      <c r="H12" s="103">
        <f>SUM(H13:H17)</f>
        <v>1092000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SUM(Q13:Q17)</f>
        <v>1092000</v>
      </c>
      <c r="R12" s="108">
        <f>SUM(R13:R17)</f>
        <v>1092000</v>
      </c>
    </row>
    <row r="13" spans="2:18">
      <c r="B13" s="815"/>
      <c r="C13" s="290"/>
      <c r="D13" s="290"/>
      <c r="E13" s="2">
        <v>420</v>
      </c>
      <c r="F13" s="1" t="s">
        <v>400</v>
      </c>
      <c r="G13" s="4">
        <v>48000</v>
      </c>
      <c r="H13" s="4">
        <v>48000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48000</v>
      </c>
      <c r="R13" s="109">
        <v>48000</v>
      </c>
    </row>
    <row r="14" spans="2:18" ht="30">
      <c r="B14" s="815"/>
      <c r="C14" s="290"/>
      <c r="D14" s="290"/>
      <c r="E14" s="2">
        <v>421</v>
      </c>
      <c r="F14" s="14" t="s">
        <v>401</v>
      </c>
      <c r="G14" s="4">
        <v>668000</v>
      </c>
      <c r="H14" s="4">
        <v>668000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668000</v>
      </c>
      <c r="R14" s="109">
        <v>668000</v>
      </c>
    </row>
    <row r="15" spans="2:18">
      <c r="B15" s="815"/>
      <c r="C15" s="290"/>
      <c r="D15" s="290"/>
      <c r="E15" s="2">
        <v>423</v>
      </c>
      <c r="F15" s="1" t="s">
        <v>402</v>
      </c>
      <c r="G15" s="4">
        <v>108000</v>
      </c>
      <c r="H15" s="4">
        <v>108000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108000</v>
      </c>
      <c r="R15" s="109">
        <v>108000</v>
      </c>
    </row>
    <row r="16" spans="2:18">
      <c r="B16" s="815"/>
      <c r="C16" s="290"/>
      <c r="D16" s="290"/>
      <c r="E16" s="2">
        <v>424</v>
      </c>
      <c r="F16" s="1" t="s">
        <v>403</v>
      </c>
      <c r="G16" s="4">
        <v>134000</v>
      </c>
      <c r="H16" s="4">
        <v>134000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134000</v>
      </c>
      <c r="R16" s="109">
        <v>134000</v>
      </c>
    </row>
    <row r="17" spans="2:18" ht="15.75" thickBot="1">
      <c r="B17" s="815"/>
      <c r="C17" s="306"/>
      <c r="D17" s="306"/>
      <c r="E17" s="106">
        <v>425</v>
      </c>
      <c r="F17" s="104" t="s">
        <v>404</v>
      </c>
      <c r="G17" s="110">
        <v>134000</v>
      </c>
      <c r="H17" s="110">
        <v>134000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134000</v>
      </c>
      <c r="R17" s="111">
        <v>134000</v>
      </c>
    </row>
    <row r="18" spans="2:18">
      <c r="B18" s="802"/>
      <c r="C18" s="169">
        <v>1</v>
      </c>
      <c r="D18" s="169"/>
      <c r="E18" s="170"/>
      <c r="F18" s="170" t="s">
        <v>1136</v>
      </c>
      <c r="G18" s="172">
        <f>SUM(G19)</f>
        <v>18438000</v>
      </c>
      <c r="H18" s="172">
        <f>SUM(H19)</f>
        <v>15638000</v>
      </c>
      <c r="I18" s="172">
        <v>0</v>
      </c>
      <c r="J18" s="172">
        <v>0</v>
      </c>
      <c r="K18" s="172">
        <v>0</v>
      </c>
      <c r="L18" s="172">
        <v>0</v>
      </c>
      <c r="M18" s="172">
        <v>0</v>
      </c>
      <c r="N18" s="172">
        <v>0</v>
      </c>
      <c r="O18" s="172">
        <v>0</v>
      </c>
      <c r="P18" s="172">
        <v>0</v>
      </c>
      <c r="Q18" s="172">
        <f>SUM(Q19)</f>
        <v>18438000</v>
      </c>
      <c r="R18" s="172">
        <f>SUM(R19)</f>
        <v>15638000</v>
      </c>
    </row>
    <row r="19" spans="2:18">
      <c r="B19" s="802"/>
      <c r="C19" s="150"/>
      <c r="D19" s="150">
        <v>19</v>
      </c>
      <c r="E19" s="33"/>
      <c r="F19" s="33" t="s">
        <v>1136</v>
      </c>
      <c r="G19" s="34">
        <f>SUM(G20+G23)</f>
        <v>18438000</v>
      </c>
      <c r="H19" s="34">
        <f>SUM(H20+H23)</f>
        <v>15638000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f>SUM(Q20+Q23)</f>
        <v>18438000</v>
      </c>
      <c r="R19" s="34">
        <f>SUM(R20+R23)</f>
        <v>15638000</v>
      </c>
    </row>
    <row r="20" spans="2:18">
      <c r="B20" s="802"/>
      <c r="C20" s="162"/>
      <c r="D20" s="162">
        <v>40</v>
      </c>
      <c r="E20" s="99"/>
      <c r="F20" s="99" t="s">
        <v>391</v>
      </c>
      <c r="G20" s="103">
        <f>SUM(G21:G22)</f>
        <v>17346000</v>
      </c>
      <c r="H20" s="103">
        <f>SUM(H21:H22)</f>
        <v>14546000</v>
      </c>
      <c r="I20" s="103">
        <v>0</v>
      </c>
      <c r="J20" s="103">
        <v>0</v>
      </c>
      <c r="K20" s="103">
        <v>0</v>
      </c>
      <c r="L20" s="103">
        <v>0</v>
      </c>
      <c r="M20" s="103">
        <v>0</v>
      </c>
      <c r="N20" s="103">
        <v>0</v>
      </c>
      <c r="O20" s="103">
        <v>0</v>
      </c>
      <c r="P20" s="103">
        <v>0</v>
      </c>
      <c r="Q20" s="103">
        <f>SUM(Q21:Q22)</f>
        <v>17346000</v>
      </c>
      <c r="R20" s="103">
        <f>SUM(R21:R22)</f>
        <v>14546000</v>
      </c>
    </row>
    <row r="21" spans="2:18">
      <c r="B21" s="802"/>
      <c r="C21" s="166"/>
      <c r="D21" s="166"/>
      <c r="E21" s="2">
        <v>401</v>
      </c>
      <c r="F21" s="1" t="s">
        <v>399</v>
      </c>
      <c r="G21" s="4">
        <v>12663000</v>
      </c>
      <c r="H21" s="4">
        <v>10546000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12663000</v>
      </c>
      <c r="R21" s="4">
        <v>10546000</v>
      </c>
    </row>
    <row r="22" spans="2:18">
      <c r="B22" s="802"/>
      <c r="C22" s="166"/>
      <c r="D22" s="166"/>
      <c r="E22" s="2">
        <v>402</v>
      </c>
      <c r="F22" s="1" t="s">
        <v>361</v>
      </c>
      <c r="G22" s="4">
        <v>4683000</v>
      </c>
      <c r="H22" s="4">
        <v>4000000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4683000</v>
      </c>
      <c r="R22" s="4">
        <v>4000000</v>
      </c>
    </row>
    <row r="23" spans="2:18">
      <c r="B23" s="802"/>
      <c r="C23" s="162"/>
      <c r="D23" s="162">
        <v>42</v>
      </c>
      <c r="E23" s="99"/>
      <c r="F23" s="99" t="s">
        <v>394</v>
      </c>
      <c r="G23" s="103">
        <f>SUM(G24:G28)</f>
        <v>1092000</v>
      </c>
      <c r="H23" s="103">
        <f>SUM(H24:H28)</f>
        <v>1092000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SUM(Q24:Q28)</f>
        <v>1092000</v>
      </c>
      <c r="R23" s="103">
        <f>SUM(R24:R28)</f>
        <v>1092000</v>
      </c>
    </row>
    <row r="24" spans="2:18">
      <c r="B24" s="802"/>
      <c r="C24" s="166"/>
      <c r="D24" s="166"/>
      <c r="E24" s="2">
        <v>420</v>
      </c>
      <c r="F24" s="1" t="s">
        <v>400</v>
      </c>
      <c r="G24" s="4">
        <v>48000</v>
      </c>
      <c r="H24" s="4">
        <v>48000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48000</v>
      </c>
      <c r="R24" s="4">
        <v>48000</v>
      </c>
    </row>
    <row r="25" spans="2:18" ht="30">
      <c r="B25" s="802"/>
      <c r="C25" s="166"/>
      <c r="D25" s="166"/>
      <c r="E25" s="2">
        <v>421</v>
      </c>
      <c r="F25" s="14" t="s">
        <v>401</v>
      </c>
      <c r="G25" s="4">
        <v>668000</v>
      </c>
      <c r="H25" s="4">
        <v>668000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668000</v>
      </c>
      <c r="R25" s="4">
        <v>668000</v>
      </c>
    </row>
    <row r="26" spans="2:18">
      <c r="B26" s="802"/>
      <c r="C26" s="166"/>
      <c r="D26" s="166"/>
      <c r="E26" s="2">
        <v>423</v>
      </c>
      <c r="F26" s="1" t="s">
        <v>402</v>
      </c>
      <c r="G26" s="4">
        <v>108000</v>
      </c>
      <c r="H26" s="4">
        <v>108000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108000</v>
      </c>
      <c r="R26" s="4">
        <v>108000</v>
      </c>
    </row>
    <row r="27" spans="2:18">
      <c r="B27" s="802"/>
      <c r="C27" s="166"/>
      <c r="D27" s="166"/>
      <c r="E27" s="2">
        <v>424</v>
      </c>
      <c r="F27" s="1" t="s">
        <v>403</v>
      </c>
      <c r="G27" s="4">
        <v>134000</v>
      </c>
      <c r="H27" s="4">
        <v>134000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134000</v>
      </c>
      <c r="R27" s="4">
        <v>134000</v>
      </c>
    </row>
    <row r="28" spans="2:18" ht="15.75" thickBot="1">
      <c r="B28" s="802"/>
      <c r="C28" s="166"/>
      <c r="D28" s="166"/>
      <c r="E28" s="2">
        <v>425</v>
      </c>
      <c r="F28" s="1" t="s">
        <v>404</v>
      </c>
      <c r="G28" s="4">
        <v>134000</v>
      </c>
      <c r="H28" s="4">
        <v>134000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134000</v>
      </c>
      <c r="R28" s="4">
        <v>134000</v>
      </c>
    </row>
    <row r="29" spans="2:18" ht="15.75" thickBot="1">
      <c r="B29" s="802"/>
      <c r="C29" s="800" t="s">
        <v>604</v>
      </c>
      <c r="D29" s="801"/>
      <c r="E29" s="766" t="s">
        <v>549</v>
      </c>
      <c r="F29" s="801"/>
      <c r="G29" s="193">
        <f>SUM(G18)</f>
        <v>18438000</v>
      </c>
      <c r="H29" s="164">
        <f>SUM(H18)</f>
        <v>15638000</v>
      </c>
      <c r="I29" s="164">
        <f>SUM(I12)</f>
        <v>0</v>
      </c>
      <c r="J29" s="164">
        <f>SUM(J12)</f>
        <v>0</v>
      </c>
      <c r="K29" s="164">
        <v>0</v>
      </c>
      <c r="L29" s="164">
        <v>0</v>
      </c>
      <c r="M29" s="164">
        <v>0</v>
      </c>
      <c r="N29" s="164">
        <v>0</v>
      </c>
      <c r="O29" s="164">
        <v>0</v>
      </c>
      <c r="P29" s="164">
        <v>0</v>
      </c>
      <c r="Q29" s="193">
        <f>SUM(Q18)</f>
        <v>18438000</v>
      </c>
      <c r="R29" s="164">
        <f>SUM(R18)</f>
        <v>15638000</v>
      </c>
    </row>
  </sheetData>
  <mergeCells count="15">
    <mergeCell ref="B7:B29"/>
    <mergeCell ref="C29:D29"/>
    <mergeCell ref="E29:F2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B2:R270"/>
  <sheetViews>
    <sheetView workbookViewId="0">
      <selection activeCell="D2" sqref="D2"/>
    </sheetView>
  </sheetViews>
  <sheetFormatPr defaultRowHeight="15"/>
  <cols>
    <col min="2" max="2" width="11.28515625" customWidth="1"/>
    <col min="3" max="3" width="12.42578125" customWidth="1"/>
    <col min="4" max="4" width="14" customWidth="1"/>
    <col min="5" max="5" width="23" customWidth="1"/>
    <col min="6" max="6" width="45.28515625" customWidth="1"/>
    <col min="7" max="18" width="18.140625" customWidth="1"/>
  </cols>
  <sheetData>
    <row r="2" spans="2:18">
      <c r="B2" s="603" t="s">
        <v>493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396" t="s">
        <v>356</v>
      </c>
      <c r="H5" s="396" t="s">
        <v>444</v>
      </c>
      <c r="I5" s="396" t="s">
        <v>358</v>
      </c>
      <c r="J5" s="396" t="s">
        <v>444</v>
      </c>
      <c r="K5" s="396" t="s">
        <v>356</v>
      </c>
      <c r="L5" s="396" t="s">
        <v>444</v>
      </c>
      <c r="M5" s="396" t="s">
        <v>356</v>
      </c>
      <c r="N5" s="396" t="s">
        <v>444</v>
      </c>
      <c r="O5" s="396" t="s">
        <v>356</v>
      </c>
      <c r="P5" s="396" t="s">
        <v>444</v>
      </c>
      <c r="Q5" s="396" t="s">
        <v>356</v>
      </c>
      <c r="R5" s="396" t="s">
        <v>444</v>
      </c>
    </row>
    <row r="6" spans="2:18" ht="15.75" thickBot="1">
      <c r="B6" s="398">
        <v>15001</v>
      </c>
      <c r="C6" s="805" t="s">
        <v>493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12"/>
      <c r="C7" s="140">
        <v>1</v>
      </c>
      <c r="D7" s="230"/>
      <c r="E7" s="230"/>
      <c r="F7" s="230" t="s">
        <v>820</v>
      </c>
      <c r="G7" s="124">
        <f>SUM(G8)</f>
        <v>1903476000</v>
      </c>
      <c r="H7" s="124">
        <f>SUM(H8)</f>
        <v>2107227000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f>SUM(O8)</f>
        <v>28000000</v>
      </c>
      <c r="P7" s="124">
        <f>SUM(P8)</f>
        <v>22000000</v>
      </c>
      <c r="Q7" s="124">
        <f>SUM(Q8)</f>
        <v>1931476000</v>
      </c>
      <c r="R7" s="125">
        <f>SUM(R8)</f>
        <v>2129227000</v>
      </c>
    </row>
    <row r="8" spans="2:18">
      <c r="B8" s="812"/>
      <c r="C8" s="166"/>
      <c r="D8" s="2">
        <v>10</v>
      </c>
      <c r="E8" s="1"/>
      <c r="F8" s="1" t="s">
        <v>820</v>
      </c>
      <c r="G8" s="4">
        <v>1903476000</v>
      </c>
      <c r="H8" s="4">
        <v>2107227000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28000000</v>
      </c>
      <c r="P8" s="4">
        <v>22000000</v>
      </c>
      <c r="Q8" s="4">
        <v>1931476000</v>
      </c>
      <c r="R8" s="109">
        <v>2129227000</v>
      </c>
    </row>
    <row r="9" spans="2:18">
      <c r="B9" s="812"/>
      <c r="C9" s="150">
        <v>3</v>
      </c>
      <c r="D9" s="33"/>
      <c r="E9" s="33"/>
      <c r="F9" s="33" t="s">
        <v>1251</v>
      </c>
      <c r="G9" s="34">
        <f>SUM(G10:G11)</f>
        <v>33145000</v>
      </c>
      <c r="H9" s="34">
        <f>SUM(H10:H11)</f>
        <v>33133000</v>
      </c>
      <c r="I9" s="34">
        <v>0</v>
      </c>
      <c r="J9" s="34">
        <v>0</v>
      </c>
      <c r="K9" s="34">
        <f>SUM(K10:K11)</f>
        <v>9700000</v>
      </c>
      <c r="L9" s="34">
        <f>SUM(L10:L11)</f>
        <v>5590000</v>
      </c>
      <c r="M9" s="34">
        <v>0</v>
      </c>
      <c r="N9" s="34">
        <v>0</v>
      </c>
      <c r="O9" s="34">
        <v>0</v>
      </c>
      <c r="P9" s="34">
        <v>0</v>
      </c>
      <c r="Q9" s="34">
        <f>SUM(Q10:Q11)</f>
        <v>42845000</v>
      </c>
      <c r="R9" s="128">
        <f>SUM(R10:R11)</f>
        <v>38723000</v>
      </c>
    </row>
    <row r="10" spans="2:18">
      <c r="B10" s="812"/>
      <c r="C10" s="166"/>
      <c r="D10" s="2">
        <v>30</v>
      </c>
      <c r="E10" s="1"/>
      <c r="F10" s="1" t="s">
        <v>1252</v>
      </c>
      <c r="G10" s="4">
        <v>5145000</v>
      </c>
      <c r="H10" s="4">
        <v>5133000</v>
      </c>
      <c r="I10" s="4">
        <v>0</v>
      </c>
      <c r="J10" s="4">
        <v>0</v>
      </c>
      <c r="K10" s="4">
        <v>9700000</v>
      </c>
      <c r="L10" s="4">
        <v>5590000</v>
      </c>
      <c r="M10" s="4">
        <v>0</v>
      </c>
      <c r="N10" s="4">
        <v>0</v>
      </c>
      <c r="O10" s="4">
        <v>0</v>
      </c>
      <c r="P10" s="4">
        <v>0</v>
      </c>
      <c r="Q10" s="4">
        <v>14845000</v>
      </c>
      <c r="R10" s="109">
        <v>10723000</v>
      </c>
    </row>
    <row r="11" spans="2:18" ht="38.25" customHeight="1">
      <c r="B11" s="812"/>
      <c r="C11" s="166"/>
      <c r="D11" s="2" t="s">
        <v>1253</v>
      </c>
      <c r="E11" s="1"/>
      <c r="F11" s="325" t="s">
        <v>780</v>
      </c>
      <c r="G11" s="4">
        <v>28000000</v>
      </c>
      <c r="H11" s="4">
        <v>28000000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28000000</v>
      </c>
      <c r="R11" s="109">
        <v>28000000</v>
      </c>
    </row>
    <row r="12" spans="2:18">
      <c r="B12" s="812"/>
      <c r="C12" s="150">
        <v>4</v>
      </c>
      <c r="D12" s="33"/>
      <c r="E12" s="33"/>
      <c r="F12" s="33" t="s">
        <v>613</v>
      </c>
      <c r="G12" s="34">
        <f t="shared" ref="G12:R12" si="0">SUM(G13:G18)</f>
        <v>806307000</v>
      </c>
      <c r="H12" s="34">
        <f t="shared" si="0"/>
        <v>820338000</v>
      </c>
      <c r="I12" s="34">
        <f t="shared" si="0"/>
        <v>26100000</v>
      </c>
      <c r="J12" s="34">
        <f t="shared" si="0"/>
        <v>26100000</v>
      </c>
      <c r="K12" s="34">
        <f t="shared" si="0"/>
        <v>69150000</v>
      </c>
      <c r="L12" s="34">
        <f t="shared" si="0"/>
        <v>58260000</v>
      </c>
      <c r="M12" s="34">
        <f t="shared" si="0"/>
        <v>179500000</v>
      </c>
      <c r="N12" s="34">
        <f t="shared" si="0"/>
        <v>183000000</v>
      </c>
      <c r="O12" s="34">
        <f t="shared" si="0"/>
        <v>22586000</v>
      </c>
      <c r="P12" s="34">
        <f t="shared" si="0"/>
        <v>21586000</v>
      </c>
      <c r="Q12" s="34">
        <f t="shared" si="0"/>
        <v>1103643000</v>
      </c>
      <c r="R12" s="128">
        <f t="shared" si="0"/>
        <v>1109284000</v>
      </c>
    </row>
    <row r="13" spans="2:18" ht="33.75" customHeight="1">
      <c r="B13" s="812"/>
      <c r="C13" s="166"/>
      <c r="D13" s="2">
        <v>40</v>
      </c>
      <c r="E13" s="1"/>
      <c r="F13" s="14" t="s">
        <v>1254</v>
      </c>
      <c r="G13" s="4">
        <v>480027000</v>
      </c>
      <c r="H13" s="4">
        <v>489342000</v>
      </c>
      <c r="I13" s="4">
        <v>950000</v>
      </c>
      <c r="J13" s="4">
        <v>950000</v>
      </c>
      <c r="K13" s="4">
        <v>2500000</v>
      </c>
      <c r="L13" s="4">
        <v>2050000</v>
      </c>
      <c r="M13" s="4">
        <v>0</v>
      </c>
      <c r="N13" s="4">
        <v>0</v>
      </c>
      <c r="O13" s="4">
        <v>1520000</v>
      </c>
      <c r="P13" s="4">
        <v>1520000</v>
      </c>
      <c r="Q13" s="4">
        <v>484997000</v>
      </c>
      <c r="R13" s="109">
        <v>493862000</v>
      </c>
    </row>
    <row r="14" spans="2:18" ht="38.25" customHeight="1">
      <c r="B14" s="812"/>
      <c r="C14" s="166"/>
      <c r="D14" s="2">
        <v>41</v>
      </c>
      <c r="E14" s="1"/>
      <c r="F14" s="14" t="s">
        <v>1255</v>
      </c>
      <c r="G14" s="4">
        <v>86030000</v>
      </c>
      <c r="H14" s="4">
        <v>94874000</v>
      </c>
      <c r="I14" s="4">
        <v>0</v>
      </c>
      <c r="J14" s="4">
        <v>0</v>
      </c>
      <c r="K14" s="4">
        <v>4500000</v>
      </c>
      <c r="L14" s="4">
        <v>2560000</v>
      </c>
      <c r="M14" s="4">
        <v>0</v>
      </c>
      <c r="N14" s="4">
        <v>0</v>
      </c>
      <c r="O14" s="4">
        <v>8006000</v>
      </c>
      <c r="P14" s="4">
        <v>7006000</v>
      </c>
      <c r="Q14" s="4">
        <v>98536000</v>
      </c>
      <c r="R14" s="109">
        <v>104440000</v>
      </c>
    </row>
    <row r="15" spans="2:18" ht="30">
      <c r="B15" s="812"/>
      <c r="C15" s="166"/>
      <c r="D15" s="2">
        <v>42</v>
      </c>
      <c r="E15" s="1"/>
      <c r="F15" s="14" t="s">
        <v>1256</v>
      </c>
      <c r="G15" s="4">
        <v>216230000</v>
      </c>
      <c r="H15" s="4">
        <v>212206000</v>
      </c>
      <c r="I15" s="4">
        <v>25150000</v>
      </c>
      <c r="J15" s="4">
        <v>25150000</v>
      </c>
      <c r="K15" s="4">
        <v>62150000</v>
      </c>
      <c r="L15" s="4">
        <v>53650000</v>
      </c>
      <c r="M15" s="4">
        <v>0</v>
      </c>
      <c r="N15" s="4">
        <v>0</v>
      </c>
      <c r="O15" s="4">
        <v>3760000</v>
      </c>
      <c r="P15" s="4">
        <v>3760000</v>
      </c>
      <c r="Q15" s="4">
        <v>307290000</v>
      </c>
      <c r="R15" s="109">
        <v>294766000</v>
      </c>
    </row>
    <row r="16" spans="2:18" ht="34.5" customHeight="1">
      <c r="B16" s="812"/>
      <c r="C16" s="166"/>
      <c r="D16" s="2">
        <v>43</v>
      </c>
      <c r="E16" s="1"/>
      <c r="F16" s="14" t="s">
        <v>846</v>
      </c>
      <c r="G16" s="4">
        <v>10620000</v>
      </c>
      <c r="H16" s="4">
        <v>10516000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9300000</v>
      </c>
      <c r="P16" s="4">
        <v>9300000</v>
      </c>
      <c r="Q16" s="4">
        <v>19920000</v>
      </c>
      <c r="R16" s="109">
        <v>19816000</v>
      </c>
    </row>
    <row r="17" spans="2:18">
      <c r="B17" s="812"/>
      <c r="C17" s="166"/>
      <c r="D17" s="2">
        <v>44</v>
      </c>
      <c r="E17" s="1"/>
      <c r="F17" s="1" t="s">
        <v>1257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179500000</v>
      </c>
      <c r="N17" s="4">
        <v>183000000</v>
      </c>
      <c r="O17" s="4">
        <v>0</v>
      </c>
      <c r="P17" s="4">
        <v>0</v>
      </c>
      <c r="Q17" s="4">
        <v>179500000</v>
      </c>
      <c r="R17" s="109">
        <v>183000000</v>
      </c>
    </row>
    <row r="18" spans="2:18" ht="33.75" customHeight="1">
      <c r="B18" s="812"/>
      <c r="C18" s="166"/>
      <c r="D18" s="2" t="s">
        <v>1258</v>
      </c>
      <c r="E18" s="1"/>
      <c r="F18" s="14" t="s">
        <v>781</v>
      </c>
      <c r="G18" s="4">
        <v>13400000</v>
      </c>
      <c r="H18" s="4">
        <v>13400000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13400000</v>
      </c>
      <c r="R18" s="109">
        <v>13400000</v>
      </c>
    </row>
    <row r="19" spans="2:18" ht="30">
      <c r="B19" s="812"/>
      <c r="C19" s="150">
        <v>5</v>
      </c>
      <c r="D19" s="33"/>
      <c r="E19" s="36"/>
      <c r="F19" s="681" t="s">
        <v>1267</v>
      </c>
      <c r="G19" s="34">
        <f>SUM(G20:G24)</f>
        <v>7472840000</v>
      </c>
      <c r="H19" s="34">
        <f>SUM(H20:H24)</f>
        <v>7800760000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f>SUM(Q20:Q24)</f>
        <v>7472840000</v>
      </c>
      <c r="R19" s="128">
        <f>SUM(R20:R24)</f>
        <v>7800760000</v>
      </c>
    </row>
    <row r="20" spans="2:18">
      <c r="B20" s="812"/>
      <c r="C20" s="166"/>
      <c r="D20" s="2">
        <v>50</v>
      </c>
      <c r="E20" s="1"/>
      <c r="F20" s="1" t="s">
        <v>1259</v>
      </c>
      <c r="G20" s="4">
        <v>4195656000</v>
      </c>
      <c r="H20" s="4">
        <v>4495656000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4195656000</v>
      </c>
      <c r="R20" s="109">
        <v>4495656000</v>
      </c>
    </row>
    <row r="21" spans="2:18" ht="30">
      <c r="B21" s="812"/>
      <c r="C21" s="166"/>
      <c r="D21" s="2">
        <v>51</v>
      </c>
      <c r="E21" s="1"/>
      <c r="F21" s="14" t="s">
        <v>1260</v>
      </c>
      <c r="G21" s="4">
        <v>92000000</v>
      </c>
      <c r="H21" s="4">
        <v>88380000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92000000</v>
      </c>
      <c r="R21" s="109">
        <v>88380000</v>
      </c>
    </row>
    <row r="22" spans="2:18">
      <c r="B22" s="812"/>
      <c r="C22" s="166"/>
      <c r="D22" s="2">
        <v>52</v>
      </c>
      <c r="E22" s="1"/>
      <c r="F22" s="1" t="s">
        <v>1261</v>
      </c>
      <c r="G22" s="4">
        <v>2732084000</v>
      </c>
      <c r="H22" s="4">
        <v>2771554000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2732084000</v>
      </c>
      <c r="R22" s="109">
        <v>2771554000</v>
      </c>
    </row>
    <row r="23" spans="2:18">
      <c r="B23" s="812"/>
      <c r="C23" s="166"/>
      <c r="D23" s="2">
        <v>53</v>
      </c>
      <c r="E23" s="1"/>
      <c r="F23" s="1" t="s">
        <v>1262</v>
      </c>
      <c r="G23" s="4">
        <v>415100000</v>
      </c>
      <c r="H23" s="4">
        <v>412530000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415100000</v>
      </c>
      <c r="R23" s="109">
        <v>412530000</v>
      </c>
    </row>
    <row r="24" spans="2:18" ht="30">
      <c r="B24" s="812"/>
      <c r="C24" s="166"/>
      <c r="D24" s="2">
        <v>54</v>
      </c>
      <c r="E24" s="1"/>
      <c r="F24" s="14" t="s">
        <v>1263</v>
      </c>
      <c r="G24" s="4">
        <v>38000000</v>
      </c>
      <c r="H24" s="4">
        <v>32640000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38000000</v>
      </c>
      <c r="R24" s="109">
        <v>32640000</v>
      </c>
    </row>
    <row r="25" spans="2:18">
      <c r="B25" s="812"/>
      <c r="C25" s="150">
        <v>6</v>
      </c>
      <c r="D25" s="33"/>
      <c r="E25" s="36"/>
      <c r="F25" s="36" t="s">
        <v>1264</v>
      </c>
      <c r="G25" s="34">
        <f>SUM(G26:G27)</f>
        <v>22180052000</v>
      </c>
      <c r="H25" s="34">
        <f>SUM(H26:H27)</f>
        <v>23731212000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f>SUM(Q26:Q27)</f>
        <v>22180052000</v>
      </c>
      <c r="R25" s="128">
        <f>SUM(R26:R27)</f>
        <v>23731212000</v>
      </c>
    </row>
    <row r="26" spans="2:18">
      <c r="B26" s="812"/>
      <c r="C26" s="166"/>
      <c r="D26" s="2">
        <v>60</v>
      </c>
      <c r="E26" s="1"/>
      <c r="F26" s="1" t="s">
        <v>1264</v>
      </c>
      <c r="G26" s="4">
        <v>17580052000</v>
      </c>
      <c r="H26" s="4">
        <v>19131212000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17580052000</v>
      </c>
      <c r="R26" s="109">
        <v>19131212000</v>
      </c>
    </row>
    <row r="27" spans="2:18" ht="30">
      <c r="B27" s="812"/>
      <c r="C27" s="166"/>
      <c r="D27" s="2">
        <v>61</v>
      </c>
      <c r="E27" s="1"/>
      <c r="F27" s="14" t="s">
        <v>1265</v>
      </c>
      <c r="G27" s="4">
        <v>4600000000</v>
      </c>
      <c r="H27" s="4">
        <v>4600000000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4600000000</v>
      </c>
      <c r="R27" s="109">
        <v>4600000000</v>
      </c>
    </row>
    <row r="28" spans="2:18">
      <c r="B28" s="812"/>
      <c r="C28" s="150">
        <v>8</v>
      </c>
      <c r="D28" s="33"/>
      <c r="E28" s="33"/>
      <c r="F28" s="33" t="s">
        <v>1266</v>
      </c>
      <c r="G28" s="34">
        <f>SUM(G29)</f>
        <v>1000000</v>
      </c>
      <c r="H28" s="34">
        <f>SUM(H29)</f>
        <v>990000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f>SUM(Q29)</f>
        <v>1000000</v>
      </c>
      <c r="R28" s="128">
        <f>SUM(R29)</f>
        <v>990000</v>
      </c>
    </row>
    <row r="29" spans="2:18">
      <c r="B29" s="812"/>
      <c r="C29" s="166"/>
      <c r="D29" s="2">
        <v>80</v>
      </c>
      <c r="E29" s="1"/>
      <c r="F29" s="1" t="s">
        <v>1266</v>
      </c>
      <c r="G29" s="4">
        <v>1000000</v>
      </c>
      <c r="H29" s="4">
        <v>990000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1000000</v>
      </c>
      <c r="R29" s="109">
        <v>990000</v>
      </c>
    </row>
    <row r="30" spans="2:18" ht="15" customHeight="1">
      <c r="B30" s="812"/>
      <c r="C30" s="150" t="s">
        <v>621</v>
      </c>
      <c r="D30" s="33"/>
      <c r="E30" s="33"/>
      <c r="F30" s="33" t="s">
        <v>651</v>
      </c>
      <c r="G30" s="34">
        <f>SUM(G31)</f>
        <v>1193474000</v>
      </c>
      <c r="H30" s="34">
        <f>SUM(H31)</f>
        <v>1193474000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f>SUM(Q31)</f>
        <v>1193474000</v>
      </c>
      <c r="R30" s="128">
        <f>SUM(R31)</f>
        <v>1193474000</v>
      </c>
    </row>
    <row r="31" spans="2:18" ht="15" customHeight="1">
      <c r="B31" s="812"/>
      <c r="C31" s="166"/>
      <c r="D31" s="2" t="s">
        <v>623</v>
      </c>
      <c r="E31" s="1"/>
      <c r="F31" s="1" t="s">
        <v>652</v>
      </c>
      <c r="G31" s="4">
        <v>1193474000</v>
      </c>
      <c r="H31" s="4">
        <v>1193474000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1193474000</v>
      </c>
      <c r="R31" s="109">
        <v>1193474000</v>
      </c>
    </row>
    <row r="32" spans="2:18" ht="23.25" customHeight="1">
      <c r="B32" s="812"/>
      <c r="C32" s="150" t="s">
        <v>624</v>
      </c>
      <c r="D32" s="33"/>
      <c r="E32" s="36"/>
      <c r="F32" s="36" t="s">
        <v>653</v>
      </c>
      <c r="G32" s="34">
        <f>SUM(G33)</f>
        <v>235527000</v>
      </c>
      <c r="H32" s="34">
        <f>SUM(H33)</f>
        <v>232935000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f>SUM(Q33)</f>
        <v>235527000</v>
      </c>
      <c r="R32" s="128">
        <f>SUM(R33)</f>
        <v>232935000</v>
      </c>
    </row>
    <row r="33" spans="2:18" ht="15" customHeight="1">
      <c r="B33" s="812"/>
      <c r="C33" s="166"/>
      <c r="D33" s="2" t="s">
        <v>625</v>
      </c>
      <c r="E33" s="1"/>
      <c r="F33" s="1" t="s">
        <v>654</v>
      </c>
      <c r="G33" s="4">
        <v>235527000</v>
      </c>
      <c r="H33" s="4">
        <v>232935000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235527000</v>
      </c>
      <c r="R33" s="109">
        <v>232935000</v>
      </c>
    </row>
    <row r="34" spans="2:18" ht="19.5" customHeight="1">
      <c r="B34" s="812"/>
      <c r="C34" s="150" t="s">
        <v>628</v>
      </c>
      <c r="D34" s="33"/>
      <c r="E34" s="36"/>
      <c r="F34" s="36" t="s">
        <v>657</v>
      </c>
      <c r="G34" s="34">
        <f>SUM(G35)</f>
        <v>50000</v>
      </c>
      <c r="H34" s="34">
        <f>SUM(H35)</f>
        <v>50000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SUM(Q35)</f>
        <v>50000</v>
      </c>
      <c r="R34" s="128">
        <f>SUM(R35)</f>
        <v>50000</v>
      </c>
    </row>
    <row r="35" spans="2:18" ht="35.25" customHeight="1">
      <c r="B35" s="812"/>
      <c r="C35" s="166"/>
      <c r="D35" s="2" t="s">
        <v>629</v>
      </c>
      <c r="E35" s="1"/>
      <c r="F35" s="14" t="s">
        <v>658</v>
      </c>
      <c r="G35" s="4">
        <v>50000</v>
      </c>
      <c r="H35" s="4">
        <v>50000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50000</v>
      </c>
      <c r="R35" s="109">
        <v>50000</v>
      </c>
    </row>
    <row r="36" spans="2:18" ht="22.5" customHeight="1">
      <c r="B36" s="812"/>
      <c r="C36" s="150" t="s">
        <v>640</v>
      </c>
      <c r="D36" s="33"/>
      <c r="E36" s="36"/>
      <c r="F36" s="33" t="s">
        <v>669</v>
      </c>
      <c r="G36" s="34">
        <f>SUM(G37)</f>
        <v>200000</v>
      </c>
      <c r="H36" s="34">
        <f>SUM(H37)</f>
        <v>200000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f>SUM(Q37)</f>
        <v>200000</v>
      </c>
      <c r="R36" s="128">
        <f>SUM(R37)</f>
        <v>200000</v>
      </c>
    </row>
    <row r="37" spans="2:18" ht="15" customHeight="1">
      <c r="B37" s="812"/>
      <c r="C37" s="166"/>
      <c r="D37" s="2" t="s">
        <v>641</v>
      </c>
      <c r="E37" s="1"/>
      <c r="F37" s="1" t="s">
        <v>670</v>
      </c>
      <c r="G37" s="4">
        <v>200000</v>
      </c>
      <c r="H37" s="4">
        <v>200000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200000</v>
      </c>
      <c r="R37" s="109">
        <v>200000</v>
      </c>
    </row>
    <row r="38" spans="2:18" ht="15" customHeight="1">
      <c r="B38" s="812"/>
      <c r="C38" s="150" t="s">
        <v>643</v>
      </c>
      <c r="D38" s="33"/>
      <c r="E38" s="33"/>
      <c r="F38" s="33" t="s">
        <v>672</v>
      </c>
      <c r="G38" s="34">
        <v>0</v>
      </c>
      <c r="H38" s="34">
        <v>0</v>
      </c>
      <c r="I38" s="34">
        <f>SUM(I39:I40)</f>
        <v>3200000</v>
      </c>
      <c r="J38" s="34">
        <f>SUM(J39:J40)</f>
        <v>3200000</v>
      </c>
      <c r="K38" s="34">
        <v>0</v>
      </c>
      <c r="L38" s="34">
        <v>0</v>
      </c>
      <c r="M38" s="34">
        <v>0</v>
      </c>
      <c r="N38" s="34">
        <v>0</v>
      </c>
      <c r="O38" s="34">
        <f>SUM(O39:O40)</f>
        <v>4797000</v>
      </c>
      <c r="P38" s="34">
        <v>4797</v>
      </c>
      <c r="Q38" s="34">
        <f>SUM(Q39:Q40)</f>
        <v>7997000</v>
      </c>
      <c r="R38" s="128">
        <f>SUM(R39:R40)</f>
        <v>7997000</v>
      </c>
    </row>
    <row r="39" spans="2:18" ht="30.75" customHeight="1">
      <c r="B39" s="812"/>
      <c r="C39" s="166"/>
      <c r="D39" s="2" t="s">
        <v>644</v>
      </c>
      <c r="E39" s="1"/>
      <c r="F39" s="14" t="s">
        <v>673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4797000</v>
      </c>
      <c r="P39" s="4">
        <v>4797</v>
      </c>
      <c r="Q39" s="4">
        <v>4797000</v>
      </c>
      <c r="R39" s="109">
        <v>4797000</v>
      </c>
    </row>
    <row r="40" spans="2:18" ht="15" customHeight="1" thickBot="1">
      <c r="B40" s="812"/>
      <c r="C40" s="167"/>
      <c r="D40" s="106" t="s">
        <v>647</v>
      </c>
      <c r="E40" s="104"/>
      <c r="F40" s="104" t="s">
        <v>676</v>
      </c>
      <c r="G40" s="110">
        <v>0</v>
      </c>
      <c r="H40" s="110">
        <v>0</v>
      </c>
      <c r="I40" s="110">
        <v>3200000</v>
      </c>
      <c r="J40" s="110">
        <v>3200000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3200000</v>
      </c>
      <c r="R40" s="111">
        <v>3200000</v>
      </c>
    </row>
    <row r="41" spans="2:18">
      <c r="B41" s="812"/>
      <c r="C41" s="255"/>
      <c r="D41" s="255">
        <v>40</v>
      </c>
      <c r="E41" s="232"/>
      <c r="F41" s="232" t="s">
        <v>391</v>
      </c>
      <c r="G41" s="234">
        <f>SUM(G42:G43)</f>
        <v>632725000</v>
      </c>
      <c r="H41" s="234">
        <f>SUM(H42:H43)</f>
        <v>643076000</v>
      </c>
      <c r="I41" s="234">
        <f>SUM(I42:I43)</f>
        <v>3200000</v>
      </c>
      <c r="J41" s="234">
        <f>SUM(J42:J43)</f>
        <v>3200000</v>
      </c>
      <c r="K41" s="234">
        <v>0</v>
      </c>
      <c r="L41" s="234">
        <v>0</v>
      </c>
      <c r="M41" s="234">
        <v>0</v>
      </c>
      <c r="N41" s="234">
        <v>0</v>
      </c>
      <c r="O41" s="234">
        <v>0</v>
      </c>
      <c r="P41" s="234">
        <v>0</v>
      </c>
      <c r="Q41" s="234">
        <f>SUM(Q42:Q43)</f>
        <v>635925000</v>
      </c>
      <c r="R41" s="235">
        <f>SUM(R42:R43)</f>
        <v>646276000</v>
      </c>
    </row>
    <row r="42" spans="2:18">
      <c r="B42" s="812"/>
      <c r="C42" s="166"/>
      <c r="D42" s="166"/>
      <c r="E42" s="2">
        <v>401</v>
      </c>
      <c r="F42" s="1" t="s">
        <v>399</v>
      </c>
      <c r="G42" s="4">
        <v>459400000</v>
      </c>
      <c r="H42" s="4">
        <v>467785000</v>
      </c>
      <c r="I42" s="4">
        <v>2300000</v>
      </c>
      <c r="J42" s="4">
        <v>2300000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461700000</v>
      </c>
      <c r="R42" s="109">
        <v>470085000</v>
      </c>
    </row>
    <row r="43" spans="2:18">
      <c r="B43" s="812"/>
      <c r="C43" s="166"/>
      <c r="D43" s="166"/>
      <c r="E43" s="2">
        <v>402</v>
      </c>
      <c r="F43" s="1" t="s">
        <v>361</v>
      </c>
      <c r="G43" s="4">
        <v>173325000</v>
      </c>
      <c r="H43" s="4">
        <v>175291000</v>
      </c>
      <c r="I43" s="4">
        <v>900000</v>
      </c>
      <c r="J43" s="4">
        <v>900000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174225000</v>
      </c>
      <c r="R43" s="109">
        <v>176191000</v>
      </c>
    </row>
    <row r="44" spans="2:18">
      <c r="B44" s="812"/>
      <c r="C44" s="162"/>
      <c r="D44" s="162">
        <v>42</v>
      </c>
      <c r="E44" s="99"/>
      <c r="F44" s="99" t="s">
        <v>394</v>
      </c>
      <c r="G44" s="103">
        <f t="shared" ref="G44:R44" si="1">SUM(G45:G51)</f>
        <v>213985000</v>
      </c>
      <c r="H44" s="103">
        <f t="shared" si="1"/>
        <v>212731000</v>
      </c>
      <c r="I44" s="103">
        <f t="shared" si="1"/>
        <v>7150000</v>
      </c>
      <c r="J44" s="103">
        <f t="shared" si="1"/>
        <v>7150000</v>
      </c>
      <c r="K44" s="103">
        <f t="shared" si="1"/>
        <v>61150000</v>
      </c>
      <c r="L44" s="103">
        <f t="shared" si="1"/>
        <v>51116000</v>
      </c>
      <c r="M44" s="103">
        <f t="shared" si="1"/>
        <v>38300000</v>
      </c>
      <c r="N44" s="103">
        <f t="shared" si="1"/>
        <v>47054000</v>
      </c>
      <c r="O44" s="103">
        <f t="shared" si="1"/>
        <v>37723000</v>
      </c>
      <c r="P44" s="103">
        <f t="shared" si="1"/>
        <v>32723000</v>
      </c>
      <c r="Q44" s="103">
        <f t="shared" si="1"/>
        <v>358308000</v>
      </c>
      <c r="R44" s="108">
        <f t="shared" si="1"/>
        <v>350774000</v>
      </c>
    </row>
    <row r="45" spans="2:18">
      <c r="B45" s="812"/>
      <c r="C45" s="166"/>
      <c r="D45" s="166"/>
      <c r="E45" s="2">
        <v>420</v>
      </c>
      <c r="F45" s="1" t="s">
        <v>400</v>
      </c>
      <c r="G45" s="4">
        <v>2115000</v>
      </c>
      <c r="H45" s="4">
        <v>2341000</v>
      </c>
      <c r="I45" s="4">
        <v>50000</v>
      </c>
      <c r="J45" s="4">
        <v>50000</v>
      </c>
      <c r="K45" s="4">
        <v>200000</v>
      </c>
      <c r="L45" s="4">
        <v>200000</v>
      </c>
      <c r="M45" s="4">
        <v>100000</v>
      </c>
      <c r="N45" s="4">
        <v>80000</v>
      </c>
      <c r="O45" s="4">
        <v>1820000</v>
      </c>
      <c r="P45" s="4">
        <v>1820000</v>
      </c>
      <c r="Q45" s="4">
        <v>4285000</v>
      </c>
      <c r="R45" s="109">
        <v>4491000</v>
      </c>
    </row>
    <row r="46" spans="2:18" ht="30">
      <c r="B46" s="812"/>
      <c r="C46" s="166"/>
      <c r="D46" s="166"/>
      <c r="E46" s="2">
        <v>421</v>
      </c>
      <c r="F46" s="14" t="s">
        <v>401</v>
      </c>
      <c r="G46" s="4">
        <v>109500000</v>
      </c>
      <c r="H46" s="4">
        <v>106443000</v>
      </c>
      <c r="I46" s="4">
        <v>1100000</v>
      </c>
      <c r="J46" s="4">
        <v>1100000</v>
      </c>
      <c r="K46" s="4">
        <v>7050000</v>
      </c>
      <c r="L46" s="4">
        <v>4440000</v>
      </c>
      <c r="M46" s="4">
        <v>2190000</v>
      </c>
      <c r="N46" s="4">
        <v>2190000</v>
      </c>
      <c r="O46" s="4">
        <v>3420000</v>
      </c>
      <c r="P46" s="4">
        <v>3420000</v>
      </c>
      <c r="Q46" s="4">
        <v>123260000</v>
      </c>
      <c r="R46" s="109">
        <v>117593000</v>
      </c>
    </row>
    <row r="47" spans="2:18">
      <c r="B47" s="812"/>
      <c r="C47" s="166"/>
      <c r="D47" s="166"/>
      <c r="E47" s="2">
        <v>423</v>
      </c>
      <c r="F47" s="1" t="s">
        <v>402</v>
      </c>
      <c r="G47" s="4">
        <v>52320000</v>
      </c>
      <c r="H47" s="4">
        <v>48607000</v>
      </c>
      <c r="I47" s="4">
        <v>1300000</v>
      </c>
      <c r="J47" s="4">
        <v>1300000</v>
      </c>
      <c r="K47" s="4">
        <v>43050000</v>
      </c>
      <c r="L47" s="4">
        <v>37750000</v>
      </c>
      <c r="M47" s="4">
        <v>300000</v>
      </c>
      <c r="N47" s="4">
        <v>300000</v>
      </c>
      <c r="O47" s="4">
        <v>5606000</v>
      </c>
      <c r="P47" s="4">
        <v>4606000</v>
      </c>
      <c r="Q47" s="4">
        <v>102576000</v>
      </c>
      <c r="R47" s="109">
        <v>92563000</v>
      </c>
    </row>
    <row r="48" spans="2:18">
      <c r="B48" s="812"/>
      <c r="C48" s="166"/>
      <c r="D48" s="166"/>
      <c r="E48" s="2">
        <v>424</v>
      </c>
      <c r="F48" s="1" t="s">
        <v>403</v>
      </c>
      <c r="G48" s="4">
        <v>9100000</v>
      </c>
      <c r="H48" s="4">
        <v>11350000</v>
      </c>
      <c r="I48" s="4">
        <v>1100000</v>
      </c>
      <c r="J48" s="4">
        <v>1100000</v>
      </c>
      <c r="K48" s="4">
        <v>3200000</v>
      </c>
      <c r="L48" s="4">
        <v>2200000</v>
      </c>
      <c r="M48" s="4">
        <v>4000000</v>
      </c>
      <c r="N48" s="4">
        <v>6200000</v>
      </c>
      <c r="O48" s="4">
        <v>2020000</v>
      </c>
      <c r="P48" s="4">
        <v>2020000</v>
      </c>
      <c r="Q48" s="4">
        <v>19420000</v>
      </c>
      <c r="R48" s="109">
        <v>22870000</v>
      </c>
    </row>
    <row r="49" spans="2:18">
      <c r="B49" s="812"/>
      <c r="C49" s="166"/>
      <c r="D49" s="166"/>
      <c r="E49" s="2">
        <v>425</v>
      </c>
      <c r="F49" s="1" t="s">
        <v>404</v>
      </c>
      <c r="G49" s="4">
        <v>27813000</v>
      </c>
      <c r="H49" s="4">
        <v>27813000</v>
      </c>
      <c r="I49" s="4">
        <v>3100000</v>
      </c>
      <c r="J49" s="4">
        <v>3100000</v>
      </c>
      <c r="K49" s="4">
        <v>6700000</v>
      </c>
      <c r="L49" s="4">
        <v>5226000</v>
      </c>
      <c r="M49" s="4">
        <v>31350000</v>
      </c>
      <c r="N49" s="4">
        <v>37924000</v>
      </c>
      <c r="O49" s="4">
        <v>16660000</v>
      </c>
      <c r="P49" s="4">
        <v>12660000</v>
      </c>
      <c r="Q49" s="4">
        <v>85623000</v>
      </c>
      <c r="R49" s="109">
        <v>86723000</v>
      </c>
    </row>
    <row r="50" spans="2:18">
      <c r="B50" s="812"/>
      <c r="C50" s="166"/>
      <c r="D50" s="166"/>
      <c r="E50" s="2">
        <v>426</v>
      </c>
      <c r="F50" s="1" t="s">
        <v>405</v>
      </c>
      <c r="G50" s="4">
        <v>6637000</v>
      </c>
      <c r="H50" s="4">
        <v>9677000</v>
      </c>
      <c r="I50" s="4">
        <v>500000</v>
      </c>
      <c r="J50" s="4">
        <v>500000</v>
      </c>
      <c r="K50" s="4">
        <v>950000</v>
      </c>
      <c r="L50" s="4">
        <v>1300000</v>
      </c>
      <c r="M50" s="4">
        <v>360000</v>
      </c>
      <c r="N50" s="4">
        <v>360000</v>
      </c>
      <c r="O50" s="4">
        <v>7697000</v>
      </c>
      <c r="P50" s="4">
        <v>7697000</v>
      </c>
      <c r="Q50" s="4">
        <v>16144000</v>
      </c>
      <c r="R50" s="109">
        <v>19534000</v>
      </c>
    </row>
    <row r="51" spans="2:18">
      <c r="B51" s="812"/>
      <c r="C51" s="166"/>
      <c r="D51" s="166"/>
      <c r="E51" s="2">
        <v>427</v>
      </c>
      <c r="F51" s="1" t="s">
        <v>406</v>
      </c>
      <c r="G51" s="4">
        <v>6500000</v>
      </c>
      <c r="H51" s="4">
        <v>6500000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500000</v>
      </c>
      <c r="P51" s="4">
        <v>500000</v>
      </c>
      <c r="Q51" s="4">
        <v>7000000</v>
      </c>
      <c r="R51" s="109">
        <v>7000000</v>
      </c>
    </row>
    <row r="52" spans="2:18" ht="30">
      <c r="B52" s="812"/>
      <c r="C52" s="162"/>
      <c r="D52" s="162">
        <v>43</v>
      </c>
      <c r="E52" s="99"/>
      <c r="F52" s="98" t="s">
        <v>519</v>
      </c>
      <c r="G52" s="103">
        <f>SUM(G53:G55)</f>
        <v>24208052000</v>
      </c>
      <c r="H52" s="103">
        <f>SUM(H53:H55)</f>
        <v>25963948000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SUM(Q53:Q55)</f>
        <v>24208052000</v>
      </c>
      <c r="R52" s="108">
        <f>SUM(R53:R55)</f>
        <v>25963948000</v>
      </c>
    </row>
    <row r="53" spans="2:18">
      <c r="B53" s="812"/>
      <c r="C53" s="141"/>
      <c r="D53" s="141"/>
      <c r="E53" s="2">
        <v>431</v>
      </c>
      <c r="F53" s="1" t="s">
        <v>520</v>
      </c>
      <c r="G53" s="4">
        <v>22080212000</v>
      </c>
      <c r="H53" s="4">
        <v>23734212000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22080212000</v>
      </c>
      <c r="R53" s="109">
        <v>23734212000</v>
      </c>
    </row>
    <row r="54" spans="2:18">
      <c r="B54" s="812"/>
      <c r="C54" s="141"/>
      <c r="D54" s="141"/>
      <c r="E54" s="2">
        <v>432</v>
      </c>
      <c r="F54" s="1" t="s">
        <v>521</v>
      </c>
      <c r="G54" s="4">
        <v>327840000</v>
      </c>
      <c r="H54" s="4">
        <v>225000000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327840000</v>
      </c>
      <c r="R54" s="109">
        <v>225000000</v>
      </c>
    </row>
    <row r="55" spans="2:18" ht="30">
      <c r="B55" s="812"/>
      <c r="C55" s="141"/>
      <c r="D55" s="141"/>
      <c r="E55" s="2">
        <v>433</v>
      </c>
      <c r="F55" s="14" t="s">
        <v>522</v>
      </c>
      <c r="G55" s="4">
        <v>1800000000</v>
      </c>
      <c r="H55" s="4">
        <v>2004736000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1800000000</v>
      </c>
      <c r="R55" s="109">
        <v>2004736000</v>
      </c>
    </row>
    <row r="56" spans="2:18" ht="30">
      <c r="B56" s="812"/>
      <c r="C56" s="162"/>
      <c r="D56" s="162">
        <v>44</v>
      </c>
      <c r="E56" s="99"/>
      <c r="F56" s="98" t="s">
        <v>422</v>
      </c>
      <c r="G56" s="103">
        <f>SUM(G57)</f>
        <v>1193474000</v>
      </c>
      <c r="H56" s="103">
        <f>SUM(H57)</f>
        <v>1193474000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f>SUM(Q57)</f>
        <v>1193474000</v>
      </c>
      <c r="R56" s="108">
        <f>SUM(R57)</f>
        <v>1193474000</v>
      </c>
    </row>
    <row r="57" spans="2:18">
      <c r="B57" s="812"/>
      <c r="C57" s="166"/>
      <c r="D57" s="166"/>
      <c r="E57" s="2">
        <v>443</v>
      </c>
      <c r="F57" s="1" t="s">
        <v>409</v>
      </c>
      <c r="G57" s="4">
        <v>1193474000</v>
      </c>
      <c r="H57" s="4">
        <v>1193474000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1193474000</v>
      </c>
      <c r="R57" s="109">
        <v>1193474000</v>
      </c>
    </row>
    <row r="58" spans="2:18" ht="18" customHeight="1">
      <c r="B58" s="812"/>
      <c r="C58" s="162"/>
      <c r="D58" s="162">
        <v>46</v>
      </c>
      <c r="E58" s="99"/>
      <c r="F58" s="99" t="s">
        <v>396</v>
      </c>
      <c r="G58" s="103">
        <f>SUM(G59:G61)</f>
        <v>685040000</v>
      </c>
      <c r="H58" s="103">
        <f>SUM(H59:H61)</f>
        <v>685240000</v>
      </c>
      <c r="I58" s="103">
        <v>0</v>
      </c>
      <c r="J58" s="103">
        <v>0</v>
      </c>
      <c r="K58" s="103">
        <f>SUM(K59:K61)</f>
        <v>300000</v>
      </c>
      <c r="L58" s="103">
        <f>SUM(L59:L61)</f>
        <v>334000</v>
      </c>
      <c r="M58" s="103">
        <v>0</v>
      </c>
      <c r="N58" s="103">
        <v>0</v>
      </c>
      <c r="O58" s="103">
        <f>SUM(O59:O61)</f>
        <v>5500000</v>
      </c>
      <c r="P58" s="103">
        <f>SUM(P59:P61)</f>
        <v>5500000</v>
      </c>
      <c r="Q58" s="103">
        <f>SUM(Q59:Q61)</f>
        <v>690840000</v>
      </c>
      <c r="R58" s="108">
        <f>SUM(R59:R61)</f>
        <v>691074000</v>
      </c>
    </row>
    <row r="59" spans="2:18">
      <c r="B59" s="812"/>
      <c r="C59" s="166"/>
      <c r="D59" s="166"/>
      <c r="E59" s="2">
        <v>463</v>
      </c>
      <c r="F59" s="1" t="s">
        <v>415</v>
      </c>
      <c r="G59" s="4">
        <v>82430000</v>
      </c>
      <c r="H59" s="4">
        <v>82430000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2500000</v>
      </c>
      <c r="P59" s="4">
        <v>2500000</v>
      </c>
      <c r="Q59" s="4">
        <v>84930000</v>
      </c>
      <c r="R59" s="109">
        <v>84930000</v>
      </c>
    </row>
    <row r="60" spans="2:18">
      <c r="B60" s="812"/>
      <c r="C60" s="166"/>
      <c r="D60" s="166"/>
      <c r="E60" s="2">
        <v>464</v>
      </c>
      <c r="F60" s="1" t="s">
        <v>423</v>
      </c>
      <c r="G60" s="4">
        <v>602610000</v>
      </c>
      <c r="H60" s="4">
        <v>602028000</v>
      </c>
      <c r="I60" s="4">
        <v>0</v>
      </c>
      <c r="J60" s="4">
        <v>0</v>
      </c>
      <c r="K60" s="4">
        <v>300000</v>
      </c>
      <c r="L60" s="4">
        <v>300000</v>
      </c>
      <c r="M60" s="4">
        <v>0</v>
      </c>
      <c r="N60" s="4">
        <v>0</v>
      </c>
      <c r="O60" s="4">
        <v>3000000</v>
      </c>
      <c r="P60" s="4">
        <v>3000000</v>
      </c>
      <c r="Q60" s="4">
        <v>605910000</v>
      </c>
      <c r="R60" s="109">
        <v>605328000</v>
      </c>
    </row>
    <row r="61" spans="2:18">
      <c r="B61" s="812"/>
      <c r="C61" s="166"/>
      <c r="D61" s="166"/>
      <c r="E61" s="2">
        <v>465</v>
      </c>
      <c r="F61" s="1" t="s">
        <v>424</v>
      </c>
      <c r="G61" s="4">
        <v>0</v>
      </c>
      <c r="H61" s="4">
        <v>782000</v>
      </c>
      <c r="I61" s="4">
        <v>0</v>
      </c>
      <c r="J61" s="4">
        <v>0</v>
      </c>
      <c r="K61" s="4">
        <v>0</v>
      </c>
      <c r="L61" s="4">
        <v>34000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109">
        <v>816000</v>
      </c>
    </row>
    <row r="62" spans="2:18">
      <c r="B62" s="812"/>
      <c r="C62" s="162"/>
      <c r="D62" s="162">
        <v>47</v>
      </c>
      <c r="E62" s="99"/>
      <c r="F62" s="99" t="s">
        <v>425</v>
      </c>
      <c r="G62" s="103">
        <f>SUM(G63:G64)</f>
        <v>6850000000</v>
      </c>
      <c r="H62" s="103">
        <f>SUM(H63:H64)</f>
        <v>7178000000</v>
      </c>
      <c r="I62" s="103">
        <v>0</v>
      </c>
      <c r="J62" s="103">
        <v>0</v>
      </c>
      <c r="K62" s="103">
        <v>0</v>
      </c>
      <c r="L62" s="103">
        <v>0</v>
      </c>
      <c r="M62" s="103">
        <f>SUM(M63:M64)</f>
        <v>94000000</v>
      </c>
      <c r="N62" s="103">
        <f>SUM(N63:N64)</f>
        <v>75200000</v>
      </c>
      <c r="O62" s="103">
        <v>0</v>
      </c>
      <c r="P62" s="103">
        <v>0</v>
      </c>
      <c r="Q62" s="103">
        <f>SUM(Q63:Q64)</f>
        <v>6944000000</v>
      </c>
      <c r="R62" s="108">
        <f>SUM(R63:R64)</f>
        <v>7253200000</v>
      </c>
    </row>
    <row r="63" spans="2:18">
      <c r="B63" s="812"/>
      <c r="C63" s="166"/>
      <c r="D63" s="166"/>
      <c r="E63" s="2">
        <v>471</v>
      </c>
      <c r="F63" s="1" t="s">
        <v>426</v>
      </c>
      <c r="G63" s="4">
        <v>6850000000</v>
      </c>
      <c r="H63" s="4">
        <v>7178000000</v>
      </c>
      <c r="I63" s="4">
        <v>0</v>
      </c>
      <c r="J63" s="4">
        <v>0</v>
      </c>
      <c r="K63" s="4">
        <v>0</v>
      </c>
      <c r="L63" s="4">
        <v>0</v>
      </c>
      <c r="M63" s="4">
        <v>76000000</v>
      </c>
      <c r="N63" s="4">
        <v>60800000</v>
      </c>
      <c r="O63" s="4">
        <v>0</v>
      </c>
      <c r="P63" s="4">
        <v>0</v>
      </c>
      <c r="Q63" s="4">
        <v>6926000000</v>
      </c>
      <c r="R63" s="109">
        <v>7238800000</v>
      </c>
    </row>
    <row r="64" spans="2:18" ht="30">
      <c r="B64" s="812"/>
      <c r="C64" s="166"/>
      <c r="D64" s="166"/>
      <c r="E64" s="2">
        <v>473</v>
      </c>
      <c r="F64" s="14" t="s">
        <v>428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18000000</v>
      </c>
      <c r="N64" s="4">
        <v>14400000</v>
      </c>
      <c r="O64" s="4">
        <v>0</v>
      </c>
      <c r="P64" s="4">
        <v>0</v>
      </c>
      <c r="Q64" s="4">
        <v>18000000</v>
      </c>
      <c r="R64" s="109">
        <v>14400000</v>
      </c>
    </row>
    <row r="65" spans="2:18">
      <c r="B65" s="812"/>
      <c r="C65" s="162"/>
      <c r="D65" s="162">
        <v>48</v>
      </c>
      <c r="E65" s="99"/>
      <c r="F65" s="99" t="s">
        <v>430</v>
      </c>
      <c r="G65" s="103">
        <f t="shared" ref="G65:R65" si="2">SUM(G66:G71)</f>
        <v>42795000</v>
      </c>
      <c r="H65" s="103">
        <f t="shared" si="2"/>
        <v>43850000</v>
      </c>
      <c r="I65" s="103">
        <f t="shared" si="2"/>
        <v>18950000</v>
      </c>
      <c r="J65" s="103">
        <f t="shared" si="2"/>
        <v>18950000</v>
      </c>
      <c r="K65" s="103">
        <f t="shared" si="2"/>
        <v>17400000</v>
      </c>
      <c r="L65" s="103">
        <f t="shared" si="2"/>
        <v>12400000</v>
      </c>
      <c r="M65" s="103">
        <f t="shared" si="2"/>
        <v>47200000</v>
      </c>
      <c r="N65" s="103">
        <f t="shared" si="2"/>
        <v>60746000</v>
      </c>
      <c r="O65" s="103">
        <f t="shared" si="2"/>
        <v>12160000</v>
      </c>
      <c r="P65" s="103">
        <f t="shared" si="2"/>
        <v>10160000</v>
      </c>
      <c r="Q65" s="103">
        <f t="shared" si="2"/>
        <v>138505000</v>
      </c>
      <c r="R65" s="108">
        <f t="shared" si="2"/>
        <v>146106000</v>
      </c>
    </row>
    <row r="66" spans="2:18">
      <c r="B66" s="812"/>
      <c r="C66" s="166"/>
      <c r="D66" s="166"/>
      <c r="E66" s="2">
        <v>480</v>
      </c>
      <c r="F66" s="1" t="s">
        <v>431</v>
      </c>
      <c r="G66" s="4">
        <v>18900000</v>
      </c>
      <c r="H66" s="4">
        <v>19435000</v>
      </c>
      <c r="I66" s="4">
        <v>3600000</v>
      </c>
      <c r="J66" s="4">
        <v>3600000</v>
      </c>
      <c r="K66" s="4">
        <v>5900000</v>
      </c>
      <c r="L66" s="4">
        <v>3400000</v>
      </c>
      <c r="M66" s="4">
        <v>6000000</v>
      </c>
      <c r="N66" s="4">
        <v>4800000</v>
      </c>
      <c r="O66" s="4">
        <v>6280000</v>
      </c>
      <c r="P66" s="4">
        <v>4780000</v>
      </c>
      <c r="Q66" s="4">
        <v>40680000</v>
      </c>
      <c r="R66" s="109">
        <v>36015000</v>
      </c>
    </row>
    <row r="67" spans="2:18">
      <c r="B67" s="812"/>
      <c r="C67" s="166"/>
      <c r="D67" s="166"/>
      <c r="E67" s="2">
        <v>481</v>
      </c>
      <c r="F67" s="1" t="s">
        <v>432</v>
      </c>
      <c r="G67" s="4">
        <v>23500000</v>
      </c>
      <c r="H67" s="4">
        <v>23500000</v>
      </c>
      <c r="I67" s="4">
        <v>15350000</v>
      </c>
      <c r="J67" s="4">
        <v>15350000</v>
      </c>
      <c r="K67" s="4">
        <v>9500000</v>
      </c>
      <c r="L67" s="4">
        <v>7000000</v>
      </c>
      <c r="M67" s="4">
        <v>30000000</v>
      </c>
      <c r="N67" s="4">
        <v>38900000</v>
      </c>
      <c r="O67" s="4">
        <v>5880000</v>
      </c>
      <c r="P67" s="4">
        <v>5380000</v>
      </c>
      <c r="Q67" s="4">
        <v>84230000</v>
      </c>
      <c r="R67" s="109">
        <v>90130000</v>
      </c>
    </row>
    <row r="68" spans="2:18">
      <c r="B68" s="812"/>
      <c r="C68" s="166"/>
      <c r="D68" s="166"/>
      <c r="E68" s="2">
        <v>482</v>
      </c>
      <c r="F68" s="1" t="s">
        <v>433</v>
      </c>
      <c r="G68" s="4">
        <v>0</v>
      </c>
      <c r="H68" s="4">
        <v>520000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109">
        <v>520000</v>
      </c>
    </row>
    <row r="69" spans="2:18">
      <c r="B69" s="812"/>
      <c r="C69" s="166"/>
      <c r="D69" s="166"/>
      <c r="E69" s="2">
        <v>483</v>
      </c>
      <c r="F69" s="1" t="s">
        <v>434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8086000</v>
      </c>
      <c r="O69" s="4">
        <v>0</v>
      </c>
      <c r="P69" s="4">
        <v>0</v>
      </c>
      <c r="Q69" s="4">
        <v>0</v>
      </c>
      <c r="R69" s="109">
        <v>8086000</v>
      </c>
    </row>
    <row r="70" spans="2:18">
      <c r="B70" s="812"/>
      <c r="C70" s="166"/>
      <c r="D70" s="166"/>
      <c r="E70" s="2">
        <v>485</v>
      </c>
      <c r="F70" s="1" t="s">
        <v>436</v>
      </c>
      <c r="G70" s="4">
        <v>395000</v>
      </c>
      <c r="H70" s="4">
        <v>395000</v>
      </c>
      <c r="I70" s="4">
        <v>0</v>
      </c>
      <c r="J70" s="4">
        <v>0</v>
      </c>
      <c r="K70" s="4">
        <v>0</v>
      </c>
      <c r="L70" s="4">
        <v>0</v>
      </c>
      <c r="M70" s="4">
        <v>11200000</v>
      </c>
      <c r="N70" s="4">
        <v>8960000</v>
      </c>
      <c r="O70" s="4">
        <v>0</v>
      </c>
      <c r="P70" s="4">
        <v>0</v>
      </c>
      <c r="Q70" s="4">
        <v>11595000</v>
      </c>
      <c r="R70" s="109">
        <v>9355000</v>
      </c>
    </row>
    <row r="71" spans="2:18" ht="15.75" thickBot="1">
      <c r="B71" s="812"/>
      <c r="C71" s="167"/>
      <c r="D71" s="167"/>
      <c r="E71" s="106">
        <v>486</v>
      </c>
      <c r="F71" s="104" t="s">
        <v>437</v>
      </c>
      <c r="G71" s="110">
        <v>0</v>
      </c>
      <c r="H71" s="110">
        <v>0</v>
      </c>
      <c r="I71" s="110">
        <v>0</v>
      </c>
      <c r="J71" s="110">
        <v>0</v>
      </c>
      <c r="K71" s="110">
        <v>2000000</v>
      </c>
      <c r="L71" s="110">
        <v>2000000</v>
      </c>
      <c r="M71" s="110">
        <v>0</v>
      </c>
      <c r="N71" s="110">
        <v>0</v>
      </c>
      <c r="O71" s="110">
        <v>0</v>
      </c>
      <c r="P71" s="110">
        <v>0</v>
      </c>
      <c r="Q71" s="110">
        <v>2000000</v>
      </c>
      <c r="R71" s="111">
        <v>2000000</v>
      </c>
    </row>
    <row r="72" spans="2:18">
      <c r="B72" s="812"/>
      <c r="C72" s="169">
        <v>1</v>
      </c>
      <c r="D72" s="169"/>
      <c r="E72" s="170"/>
      <c r="F72" s="362" t="s">
        <v>1653</v>
      </c>
      <c r="G72" s="422">
        <f>SUM(G73)</f>
        <v>1903476000</v>
      </c>
      <c r="H72" s="172">
        <f>SUM(H73)</f>
        <v>2107227000</v>
      </c>
      <c r="I72" s="172">
        <v>0</v>
      </c>
      <c r="J72" s="172">
        <v>0</v>
      </c>
      <c r="K72" s="172">
        <v>0</v>
      </c>
      <c r="L72" s="172">
        <v>0</v>
      </c>
      <c r="M72" s="172">
        <v>0</v>
      </c>
      <c r="N72" s="172">
        <v>0</v>
      </c>
      <c r="O72" s="172">
        <f>SUM(O73)</f>
        <v>28000000</v>
      </c>
      <c r="P72" s="172">
        <f>SUM(P73)</f>
        <v>22000000</v>
      </c>
      <c r="Q72" s="172">
        <f>SUM(Q73)</f>
        <v>1931476000</v>
      </c>
      <c r="R72" s="172">
        <f>SUM(R73)</f>
        <v>2129227000</v>
      </c>
    </row>
    <row r="73" spans="2:18">
      <c r="B73" s="812"/>
      <c r="C73" s="150"/>
      <c r="D73" s="150">
        <v>10</v>
      </c>
      <c r="E73" s="33"/>
      <c r="F73" s="33" t="s">
        <v>1268</v>
      </c>
      <c r="G73" s="135">
        <f>SUM(G74+G77+G84+G86+G90)</f>
        <v>1903476000</v>
      </c>
      <c r="H73" s="34">
        <f>SUM(H74+H77+H84+H86+H90)</f>
        <v>2107227000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f>SUM(O74+O77+O84+O86+O90)</f>
        <v>28000000</v>
      </c>
      <c r="P73" s="34">
        <f>SUM(P74+P77+P84+P86+P90)</f>
        <v>22000000</v>
      </c>
      <c r="Q73" s="34">
        <f>SUM(Q74+Q77+Q84+Q86+Q90)</f>
        <v>1931476000</v>
      </c>
      <c r="R73" s="34">
        <f>SUM(R74+R77+R84+R86+R90)</f>
        <v>2129227000</v>
      </c>
    </row>
    <row r="74" spans="2:18">
      <c r="B74" s="812"/>
      <c r="C74" s="162"/>
      <c r="D74" s="162">
        <v>40</v>
      </c>
      <c r="E74" s="99"/>
      <c r="F74" s="99" t="s">
        <v>391</v>
      </c>
      <c r="G74" s="338">
        <f>SUM(G75:G76)</f>
        <v>126848000</v>
      </c>
      <c r="H74" s="103">
        <f>SUM(H75:H76)</f>
        <v>124263000</v>
      </c>
      <c r="I74" s="103">
        <v>0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f>SUM(Q75:Q76)</f>
        <v>126848000</v>
      </c>
      <c r="R74" s="103">
        <f>SUM(R75:R76)</f>
        <v>124263000</v>
      </c>
    </row>
    <row r="75" spans="2:18">
      <c r="B75" s="812"/>
      <c r="C75" s="166"/>
      <c r="D75" s="166"/>
      <c r="E75" s="2">
        <v>401</v>
      </c>
      <c r="F75" s="1" t="s">
        <v>979</v>
      </c>
      <c r="G75" s="7">
        <v>91500000</v>
      </c>
      <c r="H75" s="4">
        <v>90710000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91500000</v>
      </c>
      <c r="R75" s="4">
        <v>90710000</v>
      </c>
    </row>
    <row r="76" spans="2:18">
      <c r="B76" s="812"/>
      <c r="C76" s="166"/>
      <c r="D76" s="166"/>
      <c r="E76" s="593">
        <v>402</v>
      </c>
      <c r="F76" s="1" t="s">
        <v>1014</v>
      </c>
      <c r="G76" s="7">
        <v>35348000</v>
      </c>
      <c r="H76" s="4">
        <v>33553000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35348000</v>
      </c>
      <c r="R76" s="4">
        <v>33553000</v>
      </c>
    </row>
    <row r="77" spans="2:18">
      <c r="B77" s="812"/>
      <c r="C77" s="162"/>
      <c r="D77" s="162">
        <v>42</v>
      </c>
      <c r="E77" s="99"/>
      <c r="F77" s="99" t="s">
        <v>394</v>
      </c>
      <c r="G77" s="338">
        <f>SUM(G78:G83)</f>
        <v>43933000</v>
      </c>
      <c r="H77" s="103">
        <f>SUM(H78:H83)</f>
        <v>45476000</v>
      </c>
      <c r="I77" s="103">
        <v>0</v>
      </c>
      <c r="J77" s="103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f>SUM(O78:O83)</f>
        <v>17000000</v>
      </c>
      <c r="P77" s="103">
        <f>SUM(P78:P83)</f>
        <v>13000000</v>
      </c>
      <c r="Q77" s="103">
        <f>SUM(Q78:Q83)</f>
        <v>60933000</v>
      </c>
      <c r="R77" s="103">
        <f>SUM(R78:R83)</f>
        <v>58476000</v>
      </c>
    </row>
    <row r="78" spans="2:18">
      <c r="B78" s="812"/>
      <c r="C78" s="166"/>
      <c r="D78" s="166"/>
      <c r="E78" s="2">
        <v>420</v>
      </c>
      <c r="F78" s="1" t="s">
        <v>400</v>
      </c>
      <c r="G78" s="7">
        <v>1500000</v>
      </c>
      <c r="H78" s="4">
        <v>1500000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1000000</v>
      </c>
      <c r="P78" s="4">
        <v>1000000</v>
      </c>
      <c r="Q78" s="4">
        <v>2500000</v>
      </c>
      <c r="R78" s="4">
        <v>2500000</v>
      </c>
    </row>
    <row r="79" spans="2:18" ht="30">
      <c r="B79" s="812"/>
      <c r="C79" s="166"/>
      <c r="D79" s="166"/>
      <c r="E79" s="593">
        <v>421</v>
      </c>
      <c r="F79" s="14" t="s">
        <v>1004</v>
      </c>
      <c r="G79" s="7">
        <v>21000000</v>
      </c>
      <c r="H79" s="4">
        <v>17943000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1000000</v>
      </c>
      <c r="P79" s="4">
        <v>1000000</v>
      </c>
      <c r="Q79" s="4">
        <v>22000000</v>
      </c>
      <c r="R79" s="4">
        <v>18943000</v>
      </c>
    </row>
    <row r="80" spans="2:18">
      <c r="B80" s="812"/>
      <c r="C80" s="166"/>
      <c r="D80" s="166"/>
      <c r="E80" s="2">
        <v>423</v>
      </c>
      <c r="F80" s="1" t="s">
        <v>402</v>
      </c>
      <c r="G80" s="7">
        <v>1300000</v>
      </c>
      <c r="H80" s="4">
        <v>1300000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1000000</v>
      </c>
      <c r="P80" s="4">
        <v>1000000</v>
      </c>
      <c r="Q80" s="4">
        <v>2300000</v>
      </c>
      <c r="R80" s="4">
        <v>2300000</v>
      </c>
    </row>
    <row r="81" spans="2:18">
      <c r="B81" s="812"/>
      <c r="C81" s="166"/>
      <c r="D81" s="166"/>
      <c r="E81" s="593">
        <v>424</v>
      </c>
      <c r="F81" s="1" t="s">
        <v>882</v>
      </c>
      <c r="G81" s="7">
        <v>1500000</v>
      </c>
      <c r="H81" s="4">
        <v>3500000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1000000</v>
      </c>
      <c r="P81" s="4">
        <v>1000000</v>
      </c>
      <c r="Q81" s="4">
        <v>2500000</v>
      </c>
      <c r="R81" s="4">
        <v>4500000</v>
      </c>
    </row>
    <row r="82" spans="2:18">
      <c r="B82" s="812"/>
      <c r="C82" s="166"/>
      <c r="D82" s="166"/>
      <c r="E82" s="2">
        <v>425</v>
      </c>
      <c r="F82" s="1" t="s">
        <v>404</v>
      </c>
      <c r="G82" s="7">
        <v>14633000</v>
      </c>
      <c r="H82" s="4">
        <v>14633000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12000000</v>
      </c>
      <c r="P82" s="4">
        <v>8000000</v>
      </c>
      <c r="Q82" s="4">
        <v>26633000</v>
      </c>
      <c r="R82" s="4">
        <v>22633000</v>
      </c>
    </row>
    <row r="83" spans="2:18">
      <c r="B83" s="812"/>
      <c r="C83" s="166"/>
      <c r="D83" s="166"/>
      <c r="E83" s="2">
        <v>426</v>
      </c>
      <c r="F83" s="1" t="s">
        <v>405</v>
      </c>
      <c r="G83" s="7">
        <v>4000000</v>
      </c>
      <c r="H83" s="4">
        <v>6600000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1000000</v>
      </c>
      <c r="P83" s="4">
        <v>1000000</v>
      </c>
      <c r="Q83" s="4">
        <v>5000000</v>
      </c>
      <c r="R83" s="4">
        <v>7600000</v>
      </c>
    </row>
    <row r="84" spans="2:18" ht="30">
      <c r="B84" s="812"/>
      <c r="C84" s="364"/>
      <c r="D84" s="364">
        <v>43</v>
      </c>
      <c r="E84" s="99"/>
      <c r="F84" s="98" t="s">
        <v>1752</v>
      </c>
      <c r="G84" s="338">
        <f>SUM(G85)</f>
        <v>1665000000</v>
      </c>
      <c r="H84" s="103">
        <f>SUM(H85)</f>
        <v>1869736000</v>
      </c>
      <c r="I84" s="103">
        <v>0</v>
      </c>
      <c r="J84" s="103">
        <v>0</v>
      </c>
      <c r="K84" s="103">
        <v>0</v>
      </c>
      <c r="L84" s="103">
        <v>0</v>
      </c>
      <c r="M84" s="103">
        <v>0</v>
      </c>
      <c r="N84" s="103">
        <v>0</v>
      </c>
      <c r="O84" s="103">
        <v>0</v>
      </c>
      <c r="P84" s="103">
        <v>0</v>
      </c>
      <c r="Q84" s="103">
        <f>SUM(Q85)</f>
        <v>1665000000</v>
      </c>
      <c r="R84" s="103">
        <f>SUM(R85)</f>
        <v>1869736000</v>
      </c>
    </row>
    <row r="85" spans="2:18" ht="30">
      <c r="B85" s="812"/>
      <c r="C85" s="166"/>
      <c r="D85" s="166"/>
      <c r="E85" s="593">
        <v>433</v>
      </c>
      <c r="F85" s="14" t="s">
        <v>1269</v>
      </c>
      <c r="G85" s="7">
        <v>1665000000</v>
      </c>
      <c r="H85" s="4">
        <v>1869736000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1665000000</v>
      </c>
      <c r="R85" s="4">
        <v>1869736000</v>
      </c>
    </row>
    <row r="86" spans="2:18">
      <c r="B86" s="812"/>
      <c r="C86" s="162"/>
      <c r="D86" s="162">
        <v>46</v>
      </c>
      <c r="E86" s="99"/>
      <c r="F86" s="98" t="s">
        <v>396</v>
      </c>
      <c r="G86" s="338">
        <f>SUM(G87:G89)</f>
        <v>66300000</v>
      </c>
      <c r="H86" s="103">
        <f>SUM(H87:H89)</f>
        <v>66357000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f>SUM(O87:O89)</f>
        <v>1000000</v>
      </c>
      <c r="P86" s="103">
        <f>SUM(P87:P89)</f>
        <v>1000000</v>
      </c>
      <c r="Q86" s="103">
        <f>SUM(Q87:Q89)</f>
        <v>67300000</v>
      </c>
      <c r="R86" s="103">
        <f>SUM(R87:R89)</f>
        <v>67357000</v>
      </c>
    </row>
    <row r="87" spans="2:18">
      <c r="B87" s="812"/>
      <c r="C87" s="166"/>
      <c r="D87" s="166"/>
      <c r="E87" s="593">
        <v>463</v>
      </c>
      <c r="F87" s="1" t="s">
        <v>1270</v>
      </c>
      <c r="G87" s="4">
        <v>66000000</v>
      </c>
      <c r="H87" s="4">
        <v>66000000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1000000</v>
      </c>
      <c r="P87" s="4">
        <v>1000000</v>
      </c>
      <c r="Q87" s="4">
        <v>67000000</v>
      </c>
      <c r="R87" s="4">
        <v>67000000</v>
      </c>
    </row>
    <row r="88" spans="2:18">
      <c r="B88" s="812"/>
      <c r="C88" s="166"/>
      <c r="D88" s="166"/>
      <c r="E88" s="2">
        <v>464</v>
      </c>
      <c r="F88" s="1" t="s">
        <v>423</v>
      </c>
      <c r="G88" s="4">
        <v>300000</v>
      </c>
      <c r="H88" s="4">
        <v>300000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300000</v>
      </c>
      <c r="R88" s="4">
        <v>300000</v>
      </c>
    </row>
    <row r="89" spans="2:18">
      <c r="B89" s="812"/>
      <c r="C89" s="166"/>
      <c r="D89" s="166"/>
      <c r="E89" s="2">
        <v>465</v>
      </c>
      <c r="F89" s="1" t="s">
        <v>424</v>
      </c>
      <c r="G89" s="4">
        <v>0</v>
      </c>
      <c r="H89" s="4">
        <v>57000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57000</v>
      </c>
    </row>
    <row r="90" spans="2:18">
      <c r="B90" s="812"/>
      <c r="C90" s="162"/>
      <c r="D90" s="162">
        <v>48</v>
      </c>
      <c r="E90" s="99"/>
      <c r="F90" s="99" t="s">
        <v>430</v>
      </c>
      <c r="G90" s="103">
        <f>SUM(G91:G93)</f>
        <v>1395000</v>
      </c>
      <c r="H90" s="103">
        <f>SUM(H91:H93)</f>
        <v>1395000</v>
      </c>
      <c r="I90" s="103">
        <v>0</v>
      </c>
      <c r="J90" s="103">
        <v>0</v>
      </c>
      <c r="K90" s="103">
        <v>0</v>
      </c>
      <c r="L90" s="103">
        <v>0</v>
      </c>
      <c r="M90" s="103">
        <v>0</v>
      </c>
      <c r="N90" s="103">
        <v>0</v>
      </c>
      <c r="O90" s="103">
        <f>SUM(O91:O93)</f>
        <v>10000000</v>
      </c>
      <c r="P90" s="103">
        <f>SUM(P91:P93)</f>
        <v>8000000</v>
      </c>
      <c r="Q90" s="103">
        <f>SUM(Q91:Q93)</f>
        <v>11395000</v>
      </c>
      <c r="R90" s="103">
        <f>SUM(R91:R93)</f>
        <v>9395000</v>
      </c>
    </row>
    <row r="91" spans="2:18">
      <c r="B91" s="812"/>
      <c r="C91" s="166"/>
      <c r="D91" s="166"/>
      <c r="E91" s="593">
        <v>480</v>
      </c>
      <c r="F91" s="1" t="s">
        <v>1271</v>
      </c>
      <c r="G91" s="4">
        <v>400000</v>
      </c>
      <c r="H91" s="4">
        <v>400000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5000000</v>
      </c>
      <c r="P91" s="4">
        <v>3500000</v>
      </c>
      <c r="Q91" s="4">
        <v>5400000</v>
      </c>
      <c r="R91" s="4">
        <v>3900000</v>
      </c>
    </row>
    <row r="92" spans="2:18">
      <c r="B92" s="812"/>
      <c r="C92" s="166"/>
      <c r="D92" s="166"/>
      <c r="E92" s="2">
        <v>481</v>
      </c>
      <c r="F92" s="1" t="s">
        <v>432</v>
      </c>
      <c r="G92" s="4">
        <v>600000</v>
      </c>
      <c r="H92" s="4">
        <v>600000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5000000</v>
      </c>
      <c r="P92" s="4">
        <v>4500000</v>
      </c>
      <c r="Q92" s="4">
        <v>5600000</v>
      </c>
      <c r="R92" s="4">
        <v>5100000</v>
      </c>
    </row>
    <row r="93" spans="2:18">
      <c r="B93" s="812"/>
      <c r="C93" s="166"/>
      <c r="D93" s="166"/>
      <c r="E93" s="593">
        <v>485</v>
      </c>
      <c r="F93" s="1" t="s">
        <v>1027</v>
      </c>
      <c r="G93" s="4">
        <v>395000</v>
      </c>
      <c r="H93" s="4">
        <v>395000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395000</v>
      </c>
      <c r="R93" s="4">
        <v>395000</v>
      </c>
    </row>
    <row r="94" spans="2:18">
      <c r="B94" s="812"/>
      <c r="C94" s="587">
        <v>3</v>
      </c>
      <c r="D94" s="587"/>
      <c r="E94" s="592"/>
      <c r="F94" s="592" t="s">
        <v>1272</v>
      </c>
      <c r="G94" s="102">
        <f>SUM(G95+G111)</f>
        <v>33145000</v>
      </c>
      <c r="H94" s="102">
        <f>SUM(H95+H111)</f>
        <v>33133000</v>
      </c>
      <c r="I94" s="102">
        <v>0</v>
      </c>
      <c r="J94" s="102">
        <v>0</v>
      </c>
      <c r="K94" s="102">
        <f>SUM(K95+K111)</f>
        <v>9700000</v>
      </c>
      <c r="L94" s="102">
        <f>SUM(L95+L111)</f>
        <v>5590000</v>
      </c>
      <c r="M94" s="102">
        <v>0</v>
      </c>
      <c r="N94" s="102">
        <v>0</v>
      </c>
      <c r="O94" s="102">
        <v>0</v>
      </c>
      <c r="P94" s="102">
        <v>0</v>
      </c>
      <c r="Q94" s="102">
        <f>SUM(Q95+Q111)</f>
        <v>42845000</v>
      </c>
      <c r="R94" s="102">
        <f>SUM(R95+R111)</f>
        <v>38723000</v>
      </c>
    </row>
    <row r="95" spans="2:18">
      <c r="B95" s="812"/>
      <c r="C95" s="150"/>
      <c r="D95" s="150">
        <v>30</v>
      </c>
      <c r="E95" s="33"/>
      <c r="F95" s="33" t="s">
        <v>1273</v>
      </c>
      <c r="G95" s="34">
        <f>SUM(G96+G99+G106+G109)</f>
        <v>5145000</v>
      </c>
      <c r="H95" s="34">
        <f>SUM(H96+H99+H106+H109)</f>
        <v>5133000</v>
      </c>
      <c r="I95" s="34">
        <v>0</v>
      </c>
      <c r="J95" s="34">
        <v>0</v>
      </c>
      <c r="K95" s="34">
        <f>SUM(K96+K99+K106+K109)</f>
        <v>9700000</v>
      </c>
      <c r="L95" s="34">
        <f>SUM(L96+L99+L106+L109)</f>
        <v>5590000</v>
      </c>
      <c r="M95" s="34">
        <v>0</v>
      </c>
      <c r="N95" s="34">
        <v>0</v>
      </c>
      <c r="O95" s="34">
        <v>0</v>
      </c>
      <c r="P95" s="34">
        <v>0</v>
      </c>
      <c r="Q95" s="34">
        <f>SUM(Q96+Q99+Q106+Q109)</f>
        <v>14845000</v>
      </c>
      <c r="R95" s="34">
        <f>SUM(R96+R99+R106+R109)</f>
        <v>10723000</v>
      </c>
    </row>
    <row r="96" spans="2:18">
      <c r="B96" s="812"/>
      <c r="C96" s="162"/>
      <c r="D96" s="162">
        <v>40</v>
      </c>
      <c r="E96" s="99"/>
      <c r="F96" s="99" t="s">
        <v>391</v>
      </c>
      <c r="G96" s="103">
        <f>SUM(G97:G98)</f>
        <v>3173000</v>
      </c>
      <c r="H96" s="103">
        <f>SUM(H97:H98)</f>
        <v>3161000</v>
      </c>
      <c r="I96" s="103">
        <v>0</v>
      </c>
      <c r="J96" s="103">
        <v>0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  <c r="P96" s="103">
        <v>0</v>
      </c>
      <c r="Q96" s="103">
        <f>SUM(Q97:Q98)</f>
        <v>3173000</v>
      </c>
      <c r="R96" s="103">
        <f>SUM(R97:R98)</f>
        <v>3161000</v>
      </c>
    </row>
    <row r="97" spans="2:18">
      <c r="B97" s="812"/>
      <c r="C97" s="166"/>
      <c r="D97" s="166"/>
      <c r="E97" s="2">
        <v>401</v>
      </c>
      <c r="F97" s="1" t="s">
        <v>399</v>
      </c>
      <c r="G97" s="4">
        <v>2300000</v>
      </c>
      <c r="H97" s="4">
        <v>2304000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2300000</v>
      </c>
      <c r="R97" s="4">
        <v>2304000</v>
      </c>
    </row>
    <row r="98" spans="2:18">
      <c r="B98" s="812"/>
      <c r="C98" s="166"/>
      <c r="D98" s="166"/>
      <c r="E98" s="593">
        <v>402</v>
      </c>
      <c r="F98" s="1" t="s">
        <v>1274</v>
      </c>
      <c r="G98" s="4">
        <v>873000</v>
      </c>
      <c r="H98" s="4">
        <v>857000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873000</v>
      </c>
      <c r="R98" s="4">
        <v>857000</v>
      </c>
    </row>
    <row r="99" spans="2:18">
      <c r="B99" s="812"/>
      <c r="C99" s="162"/>
      <c r="D99" s="162">
        <v>42</v>
      </c>
      <c r="E99" s="99"/>
      <c r="F99" s="99" t="s">
        <v>394</v>
      </c>
      <c r="G99" s="103">
        <f>SUM(G100:G105)</f>
        <v>1892000</v>
      </c>
      <c r="H99" s="103">
        <f>SUM(H100:H105)</f>
        <v>1857000</v>
      </c>
      <c r="I99" s="103">
        <v>0</v>
      </c>
      <c r="J99" s="103">
        <v>0</v>
      </c>
      <c r="K99" s="103">
        <f>SUM(K100:K105)</f>
        <v>9400000</v>
      </c>
      <c r="L99" s="103">
        <f>SUM(L100:L105)</f>
        <v>5290000</v>
      </c>
      <c r="M99" s="103">
        <v>0</v>
      </c>
      <c r="N99" s="103">
        <v>0</v>
      </c>
      <c r="O99" s="103">
        <v>0</v>
      </c>
      <c r="P99" s="103">
        <v>0</v>
      </c>
      <c r="Q99" s="103">
        <f>SUM(Q100:Q105)</f>
        <v>11292000</v>
      </c>
      <c r="R99" s="103">
        <f>SUM(R100:R105)</f>
        <v>7147000</v>
      </c>
    </row>
    <row r="100" spans="2:18">
      <c r="B100" s="812"/>
      <c r="C100" s="166"/>
      <c r="D100" s="166"/>
      <c r="E100" s="2">
        <v>420</v>
      </c>
      <c r="F100" s="1" t="s">
        <v>400</v>
      </c>
      <c r="G100" s="4">
        <v>5000</v>
      </c>
      <c r="H100" s="4">
        <v>5000</v>
      </c>
      <c r="I100" s="4">
        <v>0</v>
      </c>
      <c r="J100" s="4">
        <v>0</v>
      </c>
      <c r="K100" s="4">
        <v>100000</v>
      </c>
      <c r="L100" s="4">
        <v>100000</v>
      </c>
      <c r="M100" s="4">
        <v>0</v>
      </c>
      <c r="N100" s="4">
        <v>0</v>
      </c>
      <c r="O100" s="4">
        <v>0</v>
      </c>
      <c r="P100" s="4">
        <v>0</v>
      </c>
      <c r="Q100" s="4">
        <v>105000</v>
      </c>
      <c r="R100" s="4">
        <v>105000</v>
      </c>
    </row>
    <row r="101" spans="2:18" ht="30">
      <c r="B101" s="812"/>
      <c r="C101" s="166"/>
      <c r="D101" s="166"/>
      <c r="E101" s="593">
        <v>421</v>
      </c>
      <c r="F101" s="14" t="s">
        <v>1239</v>
      </c>
      <c r="G101" s="4">
        <v>600000</v>
      </c>
      <c r="H101" s="4">
        <v>600000</v>
      </c>
      <c r="I101" s="4">
        <v>0</v>
      </c>
      <c r="J101" s="4">
        <v>0</v>
      </c>
      <c r="K101" s="4">
        <v>3000000</v>
      </c>
      <c r="L101" s="4">
        <v>1890000</v>
      </c>
      <c r="M101" s="4">
        <v>0</v>
      </c>
      <c r="N101" s="4">
        <v>0</v>
      </c>
      <c r="O101" s="4">
        <v>0</v>
      </c>
      <c r="P101" s="4">
        <v>0</v>
      </c>
      <c r="Q101" s="4">
        <v>3600000</v>
      </c>
      <c r="R101" s="4">
        <v>2490000</v>
      </c>
    </row>
    <row r="102" spans="2:18">
      <c r="B102" s="812"/>
      <c r="C102" s="166"/>
      <c r="D102" s="166"/>
      <c r="E102" s="2">
        <v>423</v>
      </c>
      <c r="F102" s="1" t="s">
        <v>402</v>
      </c>
      <c r="G102" s="4">
        <v>800000</v>
      </c>
      <c r="H102" s="4">
        <v>765000</v>
      </c>
      <c r="I102" s="4">
        <v>0</v>
      </c>
      <c r="J102" s="4">
        <v>0</v>
      </c>
      <c r="K102" s="4">
        <v>3000000</v>
      </c>
      <c r="L102" s="4">
        <v>1500000</v>
      </c>
      <c r="M102" s="4">
        <v>0</v>
      </c>
      <c r="N102" s="4">
        <v>0</v>
      </c>
      <c r="O102" s="4">
        <v>0</v>
      </c>
      <c r="P102" s="4">
        <v>0</v>
      </c>
      <c r="Q102" s="4">
        <v>3800000</v>
      </c>
      <c r="R102" s="4">
        <v>2265000</v>
      </c>
    </row>
    <row r="103" spans="2:18">
      <c r="B103" s="812"/>
      <c r="C103" s="166"/>
      <c r="D103" s="166"/>
      <c r="E103" s="593">
        <v>424</v>
      </c>
      <c r="F103" s="1" t="s">
        <v>1155</v>
      </c>
      <c r="G103" s="4">
        <v>300000</v>
      </c>
      <c r="H103" s="4">
        <v>300000</v>
      </c>
      <c r="I103" s="4">
        <v>0</v>
      </c>
      <c r="J103" s="4">
        <v>0</v>
      </c>
      <c r="K103" s="4">
        <v>1000000</v>
      </c>
      <c r="L103" s="4">
        <v>500000</v>
      </c>
      <c r="M103" s="4">
        <v>0</v>
      </c>
      <c r="N103" s="4">
        <v>0</v>
      </c>
      <c r="O103" s="4">
        <v>0</v>
      </c>
      <c r="P103" s="4">
        <v>0</v>
      </c>
      <c r="Q103" s="4">
        <v>1300000</v>
      </c>
      <c r="R103" s="4">
        <v>800000</v>
      </c>
    </row>
    <row r="104" spans="2:18">
      <c r="B104" s="812"/>
      <c r="C104" s="166"/>
      <c r="D104" s="166"/>
      <c r="E104" s="2">
        <v>425</v>
      </c>
      <c r="F104" s="1" t="s">
        <v>404</v>
      </c>
      <c r="G104" s="4">
        <v>150000</v>
      </c>
      <c r="H104" s="4">
        <v>150000</v>
      </c>
      <c r="I104" s="4">
        <v>0</v>
      </c>
      <c r="J104" s="4">
        <v>0</v>
      </c>
      <c r="K104" s="4">
        <v>2000000</v>
      </c>
      <c r="L104" s="4">
        <v>1000000</v>
      </c>
      <c r="M104" s="4">
        <v>0</v>
      </c>
      <c r="N104" s="4">
        <v>0</v>
      </c>
      <c r="O104" s="4">
        <v>0</v>
      </c>
      <c r="P104" s="4">
        <v>0</v>
      </c>
      <c r="Q104" s="4">
        <v>2150000</v>
      </c>
      <c r="R104" s="4">
        <v>1150000</v>
      </c>
    </row>
    <row r="105" spans="2:18">
      <c r="B105" s="812"/>
      <c r="C105" s="166"/>
      <c r="D105" s="166"/>
      <c r="E105" s="2">
        <v>426</v>
      </c>
      <c r="F105" s="1" t="s">
        <v>405</v>
      </c>
      <c r="G105" s="4">
        <v>37000</v>
      </c>
      <c r="H105" s="4">
        <v>37000</v>
      </c>
      <c r="I105" s="4">
        <v>0</v>
      </c>
      <c r="J105" s="4">
        <v>0</v>
      </c>
      <c r="K105" s="4">
        <v>300000</v>
      </c>
      <c r="L105" s="4">
        <v>300000</v>
      </c>
      <c r="M105" s="4">
        <v>0</v>
      </c>
      <c r="N105" s="4">
        <v>0</v>
      </c>
      <c r="O105" s="4">
        <v>0</v>
      </c>
      <c r="P105" s="4">
        <v>0</v>
      </c>
      <c r="Q105" s="4">
        <v>337000</v>
      </c>
      <c r="R105" s="4">
        <v>337000</v>
      </c>
    </row>
    <row r="106" spans="2:18">
      <c r="B106" s="812"/>
      <c r="C106" s="162"/>
      <c r="D106" s="162">
        <v>46</v>
      </c>
      <c r="E106" s="99"/>
      <c r="F106" s="99" t="s">
        <v>396</v>
      </c>
      <c r="G106" s="103">
        <f>SUM(G107:G108)</f>
        <v>80000</v>
      </c>
      <c r="H106" s="103">
        <f>SUM(H107:H108)</f>
        <v>80000</v>
      </c>
      <c r="I106" s="103">
        <v>0</v>
      </c>
      <c r="J106" s="103">
        <v>0</v>
      </c>
      <c r="K106" s="103">
        <f>SUM(K107:K108)</f>
        <v>300000</v>
      </c>
      <c r="L106" s="103">
        <f>SUM(L107:L108)</f>
        <v>300000</v>
      </c>
      <c r="M106" s="103">
        <v>0</v>
      </c>
      <c r="N106" s="103">
        <v>0</v>
      </c>
      <c r="O106" s="103">
        <v>0</v>
      </c>
      <c r="P106" s="103">
        <v>0</v>
      </c>
      <c r="Q106" s="103">
        <f>SUM(Q107:Q108)</f>
        <v>380000</v>
      </c>
      <c r="R106" s="103">
        <f>SUM(R107:R108)</f>
        <v>380000</v>
      </c>
    </row>
    <row r="107" spans="2:18">
      <c r="B107" s="812"/>
      <c r="C107" s="166"/>
      <c r="D107" s="166"/>
      <c r="E107" s="593">
        <v>463</v>
      </c>
      <c r="F107" s="1" t="s">
        <v>1275</v>
      </c>
      <c r="G107" s="4">
        <v>30000</v>
      </c>
      <c r="H107" s="4">
        <v>30000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30000</v>
      </c>
      <c r="R107" s="4">
        <v>30000</v>
      </c>
    </row>
    <row r="108" spans="2:18">
      <c r="B108" s="812"/>
      <c r="C108" s="166"/>
      <c r="D108" s="166"/>
      <c r="E108" s="2">
        <v>464</v>
      </c>
      <c r="F108" s="1" t="s">
        <v>423</v>
      </c>
      <c r="G108" s="4">
        <v>50000</v>
      </c>
      <c r="H108" s="4">
        <v>50000</v>
      </c>
      <c r="I108" s="4">
        <v>0</v>
      </c>
      <c r="J108" s="4">
        <v>0</v>
      </c>
      <c r="K108" s="4">
        <v>300000</v>
      </c>
      <c r="L108" s="4">
        <v>300000</v>
      </c>
      <c r="M108" s="4">
        <v>0</v>
      </c>
      <c r="N108" s="4">
        <v>0</v>
      </c>
      <c r="O108" s="4">
        <v>0</v>
      </c>
      <c r="P108" s="4">
        <v>0</v>
      </c>
      <c r="Q108" s="4">
        <v>350000</v>
      </c>
      <c r="R108" s="4">
        <v>350000</v>
      </c>
    </row>
    <row r="109" spans="2:18">
      <c r="B109" s="812"/>
      <c r="C109" s="162"/>
      <c r="D109" s="162">
        <v>48</v>
      </c>
      <c r="E109" s="99"/>
      <c r="F109" s="99" t="s">
        <v>430</v>
      </c>
      <c r="G109" s="103">
        <v>0</v>
      </c>
      <c r="H109" s="103">
        <f>SUM(H110)</f>
        <v>35000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v>0</v>
      </c>
      <c r="R109" s="103">
        <f>SUM(R110)</f>
        <v>35000</v>
      </c>
    </row>
    <row r="110" spans="2:18">
      <c r="B110" s="812"/>
      <c r="C110" s="166"/>
      <c r="D110" s="166"/>
      <c r="E110" s="593">
        <v>480</v>
      </c>
      <c r="F110" s="1" t="s">
        <v>1121</v>
      </c>
      <c r="G110" s="4">
        <v>0</v>
      </c>
      <c r="H110" s="4">
        <v>35000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35000</v>
      </c>
    </row>
    <row r="111" spans="2:18" ht="30">
      <c r="B111" s="812"/>
      <c r="C111" s="150"/>
      <c r="D111" s="150" t="s">
        <v>1276</v>
      </c>
      <c r="E111" s="33"/>
      <c r="F111" s="36" t="s">
        <v>780</v>
      </c>
      <c r="G111" s="34">
        <f>SUM(G112)</f>
        <v>28000000</v>
      </c>
      <c r="H111" s="34">
        <f>SUM(H112)</f>
        <v>28000000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f>SUM(Q112)</f>
        <v>28000000</v>
      </c>
      <c r="R111" s="34">
        <f>SUM(R112)</f>
        <v>28000000</v>
      </c>
    </row>
    <row r="112" spans="2:18">
      <c r="B112" s="812"/>
      <c r="C112" s="162"/>
      <c r="D112" s="162">
        <v>48</v>
      </c>
      <c r="E112" s="99"/>
      <c r="F112" s="99" t="s">
        <v>430</v>
      </c>
      <c r="G112" s="103">
        <f>SUM(G113:G114)</f>
        <v>28000000</v>
      </c>
      <c r="H112" s="103">
        <f>SUM(H113:H114)</f>
        <v>28000000</v>
      </c>
      <c r="I112" s="103">
        <v>0</v>
      </c>
      <c r="J112" s="103">
        <v>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  <c r="P112" s="103">
        <v>0</v>
      </c>
      <c r="Q112" s="103">
        <f>SUM(Q113:Q114)</f>
        <v>28000000</v>
      </c>
      <c r="R112" s="103">
        <f>SUM(R113:R114)</f>
        <v>28000000</v>
      </c>
    </row>
    <row r="113" spans="2:18">
      <c r="B113" s="812"/>
      <c r="C113" s="166"/>
      <c r="D113" s="166"/>
      <c r="E113" s="593">
        <v>480</v>
      </c>
      <c r="F113" s="1" t="s">
        <v>888</v>
      </c>
      <c r="G113" s="4">
        <v>14500000</v>
      </c>
      <c r="H113" s="4">
        <v>14500000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14500000</v>
      </c>
      <c r="R113" s="4">
        <v>14500000</v>
      </c>
    </row>
    <row r="114" spans="2:18">
      <c r="B114" s="812"/>
      <c r="C114" s="141"/>
      <c r="D114" s="141"/>
      <c r="E114" s="2">
        <v>481</v>
      </c>
      <c r="F114" s="1" t="s">
        <v>432</v>
      </c>
      <c r="G114" s="4">
        <v>13500000</v>
      </c>
      <c r="H114" s="4">
        <v>13500000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13500000</v>
      </c>
      <c r="R114" s="4">
        <v>13500000</v>
      </c>
    </row>
    <row r="115" spans="2:18">
      <c r="B115" s="812"/>
      <c r="C115" s="587">
        <v>4</v>
      </c>
      <c r="D115" s="587"/>
      <c r="E115" s="592"/>
      <c r="F115" s="592" t="s">
        <v>1277</v>
      </c>
      <c r="G115" s="102">
        <f t="shared" ref="G115:R115" si="3">SUM(G116+G134+G151+G170+G180+G196)</f>
        <v>806307000</v>
      </c>
      <c r="H115" s="102">
        <f t="shared" si="3"/>
        <v>820338000</v>
      </c>
      <c r="I115" s="102">
        <f t="shared" si="3"/>
        <v>26100000</v>
      </c>
      <c r="J115" s="102">
        <f t="shared" si="3"/>
        <v>26100000</v>
      </c>
      <c r="K115" s="102">
        <f t="shared" si="3"/>
        <v>69150000</v>
      </c>
      <c r="L115" s="102">
        <f t="shared" si="3"/>
        <v>58260000</v>
      </c>
      <c r="M115" s="102">
        <f t="shared" si="3"/>
        <v>179500000</v>
      </c>
      <c r="N115" s="102">
        <f t="shared" si="3"/>
        <v>183000000</v>
      </c>
      <c r="O115" s="102">
        <f t="shared" si="3"/>
        <v>22586000</v>
      </c>
      <c r="P115" s="102">
        <f t="shared" si="3"/>
        <v>21586000</v>
      </c>
      <c r="Q115" s="102">
        <f t="shared" si="3"/>
        <v>1103643000</v>
      </c>
      <c r="R115" s="102">
        <f t="shared" si="3"/>
        <v>1109284000</v>
      </c>
    </row>
    <row r="116" spans="2:18" ht="30">
      <c r="B116" s="812"/>
      <c r="C116" s="150"/>
      <c r="D116" s="150">
        <v>40</v>
      </c>
      <c r="E116" s="33"/>
      <c r="F116" s="36" t="s">
        <v>1254</v>
      </c>
      <c r="G116" s="34">
        <f t="shared" ref="G116:L116" si="4">SUM(G117+G120+G127+G131)</f>
        <v>480027000</v>
      </c>
      <c r="H116" s="34">
        <f t="shared" si="4"/>
        <v>489342000</v>
      </c>
      <c r="I116" s="34">
        <f t="shared" si="4"/>
        <v>950000</v>
      </c>
      <c r="J116" s="34">
        <f t="shared" si="4"/>
        <v>950000</v>
      </c>
      <c r="K116" s="34">
        <f t="shared" si="4"/>
        <v>2500000</v>
      </c>
      <c r="L116" s="34">
        <f t="shared" si="4"/>
        <v>2050000</v>
      </c>
      <c r="M116" s="34">
        <v>0</v>
      </c>
      <c r="N116" s="34">
        <v>0</v>
      </c>
      <c r="O116" s="34">
        <f>SUM(O117+O120+O127+O131)</f>
        <v>1520000</v>
      </c>
      <c r="P116" s="34">
        <f>SUM(P117+P120+P127+P131)</f>
        <v>1520000</v>
      </c>
      <c r="Q116" s="34">
        <f>SUM(Q117+Q120+Q127+Q131)</f>
        <v>484997000</v>
      </c>
      <c r="R116" s="34">
        <f>SUM(R117+R120+R127+R131)</f>
        <v>493862000</v>
      </c>
    </row>
    <row r="117" spans="2:18">
      <c r="B117" s="812"/>
      <c r="C117" s="162"/>
      <c r="D117" s="162">
        <v>40</v>
      </c>
      <c r="E117" s="99"/>
      <c r="F117" s="98" t="s">
        <v>391</v>
      </c>
      <c r="G117" s="103">
        <f>SUM(G118:G119)</f>
        <v>318677000</v>
      </c>
      <c r="H117" s="103">
        <f>SUM(H118:H119)</f>
        <v>327192000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f>SUM(Q118:Q119)</f>
        <v>318677000</v>
      </c>
      <c r="R117" s="103">
        <f>SUM(R118:R119)</f>
        <v>327192000</v>
      </c>
    </row>
    <row r="118" spans="2:18">
      <c r="B118" s="812"/>
      <c r="C118" s="166"/>
      <c r="D118" s="166"/>
      <c r="E118" s="2">
        <v>401</v>
      </c>
      <c r="F118" s="1" t="s">
        <v>399</v>
      </c>
      <c r="G118" s="4">
        <v>232500000</v>
      </c>
      <c r="H118" s="4">
        <v>238674000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232500000</v>
      </c>
      <c r="R118" s="4">
        <v>238674000</v>
      </c>
    </row>
    <row r="119" spans="2:18">
      <c r="B119" s="812"/>
      <c r="C119" s="166"/>
      <c r="D119" s="166"/>
      <c r="E119" s="2">
        <v>402</v>
      </c>
      <c r="F119" s="1" t="s">
        <v>361</v>
      </c>
      <c r="G119" s="4">
        <v>86177000</v>
      </c>
      <c r="H119" s="4">
        <v>88518000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86177000</v>
      </c>
      <c r="R119" s="4">
        <v>88518000</v>
      </c>
    </row>
    <row r="120" spans="2:18">
      <c r="B120" s="812"/>
      <c r="C120" s="162"/>
      <c r="D120" s="162">
        <v>42</v>
      </c>
      <c r="E120" s="99"/>
      <c r="F120" s="99" t="s">
        <v>394</v>
      </c>
      <c r="G120" s="103">
        <f t="shared" ref="G120:L120" si="5">SUM(G121:G126)</f>
        <v>54850000</v>
      </c>
      <c r="H120" s="103">
        <f t="shared" si="5"/>
        <v>55250000</v>
      </c>
      <c r="I120" s="103">
        <f t="shared" si="5"/>
        <v>750000</v>
      </c>
      <c r="J120" s="103">
        <f t="shared" si="5"/>
        <v>750000</v>
      </c>
      <c r="K120" s="103">
        <f t="shared" si="5"/>
        <v>500000</v>
      </c>
      <c r="L120" s="103">
        <f t="shared" si="5"/>
        <v>550000</v>
      </c>
      <c r="M120" s="103">
        <v>0</v>
      </c>
      <c r="N120" s="103">
        <v>0</v>
      </c>
      <c r="O120" s="103">
        <f>SUM(O121:O126)</f>
        <v>1280000</v>
      </c>
      <c r="P120" s="103">
        <f>SUM(P121:P126)</f>
        <v>1280000</v>
      </c>
      <c r="Q120" s="103">
        <f>SUM(Q121:Q126)</f>
        <v>57380000</v>
      </c>
      <c r="R120" s="103">
        <f>SUM(R121:R126)</f>
        <v>57830000</v>
      </c>
    </row>
    <row r="121" spans="2:18">
      <c r="B121" s="812"/>
      <c r="C121" s="166"/>
      <c r="D121" s="166"/>
      <c r="E121" s="2">
        <v>420</v>
      </c>
      <c r="F121" s="1" t="s">
        <v>400</v>
      </c>
      <c r="G121" s="4">
        <v>350000</v>
      </c>
      <c r="H121" s="4">
        <v>550000</v>
      </c>
      <c r="I121" s="4">
        <v>50000</v>
      </c>
      <c r="J121" s="4">
        <v>50000</v>
      </c>
      <c r="K121" s="4">
        <v>50000</v>
      </c>
      <c r="L121" s="4">
        <v>50000</v>
      </c>
      <c r="M121" s="4">
        <v>0</v>
      </c>
      <c r="N121" s="4">
        <v>0</v>
      </c>
      <c r="O121" s="4">
        <v>80000</v>
      </c>
      <c r="P121" s="4">
        <v>80000</v>
      </c>
      <c r="Q121" s="4">
        <v>530000</v>
      </c>
      <c r="R121" s="4">
        <v>730000</v>
      </c>
    </row>
    <row r="122" spans="2:18" ht="30">
      <c r="B122" s="812"/>
      <c r="C122" s="166"/>
      <c r="D122" s="166"/>
      <c r="E122" s="2">
        <v>421</v>
      </c>
      <c r="F122" s="14" t="s">
        <v>401</v>
      </c>
      <c r="G122" s="4">
        <v>37200000</v>
      </c>
      <c r="H122" s="4">
        <v>37200000</v>
      </c>
      <c r="I122" s="4">
        <v>100000</v>
      </c>
      <c r="J122" s="4">
        <v>100000</v>
      </c>
      <c r="K122" s="4">
        <v>50000</v>
      </c>
      <c r="L122" s="4">
        <v>50000</v>
      </c>
      <c r="M122" s="4">
        <v>0</v>
      </c>
      <c r="N122" s="4">
        <v>0</v>
      </c>
      <c r="O122" s="4">
        <v>160000</v>
      </c>
      <c r="P122" s="4">
        <v>160000</v>
      </c>
      <c r="Q122" s="4">
        <v>37510000</v>
      </c>
      <c r="R122" s="4">
        <v>37510000</v>
      </c>
    </row>
    <row r="123" spans="2:18">
      <c r="B123" s="812"/>
      <c r="C123" s="166"/>
      <c r="D123" s="166"/>
      <c r="E123" s="2">
        <v>423</v>
      </c>
      <c r="F123" s="1" t="s">
        <v>402</v>
      </c>
      <c r="G123" s="4">
        <v>6800000</v>
      </c>
      <c r="H123" s="4">
        <v>6400000</v>
      </c>
      <c r="I123" s="4">
        <v>300000</v>
      </c>
      <c r="J123" s="4">
        <v>300000</v>
      </c>
      <c r="K123" s="4">
        <v>50000</v>
      </c>
      <c r="L123" s="4">
        <v>50000</v>
      </c>
      <c r="M123" s="4">
        <v>0</v>
      </c>
      <c r="N123" s="4">
        <v>0</v>
      </c>
      <c r="O123" s="4">
        <v>160000</v>
      </c>
      <c r="P123" s="4">
        <v>160000</v>
      </c>
      <c r="Q123" s="4">
        <v>7310000</v>
      </c>
      <c r="R123" s="4">
        <v>6910000</v>
      </c>
    </row>
    <row r="124" spans="2:18">
      <c r="B124" s="812"/>
      <c r="C124" s="166"/>
      <c r="D124" s="166"/>
      <c r="E124" s="2">
        <v>424</v>
      </c>
      <c r="F124" s="1" t="s">
        <v>403</v>
      </c>
      <c r="G124" s="4">
        <v>2700000</v>
      </c>
      <c r="H124" s="4">
        <v>2700000</v>
      </c>
      <c r="I124" s="4">
        <v>100000</v>
      </c>
      <c r="J124" s="4">
        <v>100000</v>
      </c>
      <c r="K124" s="4">
        <v>200000</v>
      </c>
      <c r="L124" s="4">
        <v>200000</v>
      </c>
      <c r="M124" s="4">
        <v>0</v>
      </c>
      <c r="N124" s="4">
        <v>0</v>
      </c>
      <c r="O124" s="4">
        <v>160000</v>
      </c>
      <c r="P124" s="4">
        <v>160000</v>
      </c>
      <c r="Q124" s="4">
        <v>3160000</v>
      </c>
      <c r="R124" s="4">
        <v>3160000</v>
      </c>
    </row>
    <row r="125" spans="2:18">
      <c r="B125" s="812"/>
      <c r="C125" s="166"/>
      <c r="D125" s="166"/>
      <c r="E125" s="2">
        <v>425</v>
      </c>
      <c r="F125" s="1" t="s">
        <v>404</v>
      </c>
      <c r="G125" s="4">
        <v>6500000</v>
      </c>
      <c r="H125" s="4">
        <v>6500000</v>
      </c>
      <c r="I125" s="4">
        <v>100000</v>
      </c>
      <c r="J125" s="4">
        <v>100000</v>
      </c>
      <c r="K125" s="4">
        <v>100000</v>
      </c>
      <c r="L125" s="4">
        <v>100000</v>
      </c>
      <c r="M125" s="4">
        <v>0</v>
      </c>
      <c r="N125" s="4">
        <v>0</v>
      </c>
      <c r="O125" s="4">
        <v>560000</v>
      </c>
      <c r="P125" s="4">
        <v>560000</v>
      </c>
      <c r="Q125" s="4">
        <v>7260000</v>
      </c>
      <c r="R125" s="4">
        <v>7260000</v>
      </c>
    </row>
    <row r="126" spans="2:18">
      <c r="B126" s="812"/>
      <c r="C126" s="166"/>
      <c r="D126" s="166"/>
      <c r="E126" s="2">
        <v>426</v>
      </c>
      <c r="F126" s="1" t="s">
        <v>405</v>
      </c>
      <c r="G126" s="4">
        <v>1300000</v>
      </c>
      <c r="H126" s="4">
        <v>1900000</v>
      </c>
      <c r="I126" s="4">
        <v>100000</v>
      </c>
      <c r="J126" s="4">
        <v>100000</v>
      </c>
      <c r="K126" s="4">
        <v>50000</v>
      </c>
      <c r="L126" s="4">
        <v>100000</v>
      </c>
      <c r="M126" s="4">
        <v>0</v>
      </c>
      <c r="N126" s="4">
        <v>0</v>
      </c>
      <c r="O126" s="4">
        <v>160000</v>
      </c>
      <c r="P126" s="4">
        <v>160000</v>
      </c>
      <c r="Q126" s="4">
        <v>1610000</v>
      </c>
      <c r="R126" s="4">
        <v>2260000</v>
      </c>
    </row>
    <row r="127" spans="2:18">
      <c r="B127" s="812"/>
      <c r="C127" s="162"/>
      <c r="D127" s="162">
        <v>46</v>
      </c>
      <c r="E127" s="99"/>
      <c r="F127" s="99" t="s">
        <v>396</v>
      </c>
      <c r="G127" s="103">
        <f>SUM(G128:G130)</f>
        <v>106500000</v>
      </c>
      <c r="H127" s="103">
        <f>SUM(H128:H130)</f>
        <v>106500000</v>
      </c>
      <c r="I127" s="103">
        <v>0</v>
      </c>
      <c r="J127" s="103">
        <v>0</v>
      </c>
      <c r="K127" s="103">
        <v>0</v>
      </c>
      <c r="L127" s="103">
        <v>0</v>
      </c>
      <c r="M127" s="103">
        <v>0</v>
      </c>
      <c r="N127" s="103">
        <v>0</v>
      </c>
      <c r="O127" s="103">
        <v>0</v>
      </c>
      <c r="P127" s="103">
        <v>0</v>
      </c>
      <c r="Q127" s="103">
        <f>SUM(Q128:Q130)</f>
        <v>106500000</v>
      </c>
      <c r="R127" s="103">
        <f>SUM(R128:R130)</f>
        <v>106500000</v>
      </c>
    </row>
    <row r="128" spans="2:18">
      <c r="B128" s="812"/>
      <c r="C128" s="166"/>
      <c r="D128" s="166"/>
      <c r="E128" s="2">
        <v>463</v>
      </c>
      <c r="F128" s="1" t="s">
        <v>415</v>
      </c>
      <c r="G128" s="4">
        <v>1500000</v>
      </c>
      <c r="H128" s="4">
        <v>1500000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1500000</v>
      </c>
      <c r="R128" s="4">
        <v>1500000</v>
      </c>
    </row>
    <row r="129" spans="2:18">
      <c r="B129" s="812"/>
      <c r="C129" s="166"/>
      <c r="D129" s="166"/>
      <c r="E129" s="2">
        <v>464</v>
      </c>
      <c r="F129" s="1" t="s">
        <v>423</v>
      </c>
      <c r="G129" s="4">
        <v>105000000</v>
      </c>
      <c r="H129" s="4">
        <v>104438000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105000000</v>
      </c>
      <c r="R129" s="4">
        <v>104438000</v>
      </c>
    </row>
    <row r="130" spans="2:18">
      <c r="B130" s="812"/>
      <c r="C130" s="166"/>
      <c r="D130" s="166"/>
      <c r="E130" s="2">
        <v>465</v>
      </c>
      <c r="F130" s="1" t="s">
        <v>424</v>
      </c>
      <c r="G130" s="4">
        <v>0</v>
      </c>
      <c r="H130" s="4">
        <v>562000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562000</v>
      </c>
    </row>
    <row r="131" spans="2:18">
      <c r="B131" s="812"/>
      <c r="C131" s="162"/>
      <c r="D131" s="162">
        <v>48</v>
      </c>
      <c r="E131" s="99"/>
      <c r="F131" s="99" t="s">
        <v>430</v>
      </c>
      <c r="G131" s="103">
        <v>0</v>
      </c>
      <c r="H131" s="103">
        <f>SUM(H132:H133)</f>
        <v>400000</v>
      </c>
      <c r="I131" s="103">
        <f>SUM(I132:I133)</f>
        <v>200000</v>
      </c>
      <c r="J131" s="103">
        <f>SUM(J132:J133)</f>
        <v>200000</v>
      </c>
      <c r="K131" s="103">
        <f>SUM(K132:K133)</f>
        <v>2000000</v>
      </c>
      <c r="L131" s="103">
        <f>SUM(L132:L133)</f>
        <v>1500000</v>
      </c>
      <c r="M131" s="103">
        <v>0</v>
      </c>
      <c r="N131" s="103">
        <v>0</v>
      </c>
      <c r="O131" s="103">
        <f>SUM(O132:O133)</f>
        <v>240000</v>
      </c>
      <c r="P131" s="103">
        <f>SUM(P132:P133)</f>
        <v>240000</v>
      </c>
      <c r="Q131" s="103">
        <f>SUM(Q132:Q133)</f>
        <v>2440000</v>
      </c>
      <c r="R131" s="103">
        <f>SUM(R132:R133)</f>
        <v>2340000</v>
      </c>
    </row>
    <row r="132" spans="2:18">
      <c r="B132" s="812"/>
      <c r="C132" s="166"/>
      <c r="D132" s="166"/>
      <c r="E132" s="2">
        <v>480</v>
      </c>
      <c r="F132" s="1" t="s">
        <v>431</v>
      </c>
      <c r="G132" s="4">
        <v>0</v>
      </c>
      <c r="H132" s="4">
        <v>400000</v>
      </c>
      <c r="I132" s="4">
        <v>100000</v>
      </c>
      <c r="J132" s="4">
        <v>100000</v>
      </c>
      <c r="K132" s="4">
        <v>1500000</v>
      </c>
      <c r="L132" s="4">
        <v>1000000</v>
      </c>
      <c r="M132" s="4">
        <v>0</v>
      </c>
      <c r="N132" s="4">
        <v>0</v>
      </c>
      <c r="O132" s="4">
        <v>240000</v>
      </c>
      <c r="P132" s="4">
        <v>240000</v>
      </c>
      <c r="Q132" s="4">
        <v>1840000</v>
      </c>
      <c r="R132" s="4">
        <v>1740000</v>
      </c>
    </row>
    <row r="133" spans="2:18">
      <c r="B133" s="812"/>
      <c r="C133" s="166"/>
      <c r="D133" s="166"/>
      <c r="E133" s="2">
        <v>481</v>
      </c>
      <c r="F133" s="1" t="s">
        <v>432</v>
      </c>
      <c r="G133" s="4">
        <v>0</v>
      </c>
      <c r="H133" s="4">
        <v>0</v>
      </c>
      <c r="I133" s="4">
        <v>100000</v>
      </c>
      <c r="J133" s="4">
        <v>100000</v>
      </c>
      <c r="K133" s="4">
        <v>500000</v>
      </c>
      <c r="L133" s="4">
        <v>500000</v>
      </c>
      <c r="M133" s="4">
        <v>0</v>
      </c>
      <c r="N133" s="4">
        <v>0</v>
      </c>
      <c r="O133" s="4">
        <v>0</v>
      </c>
      <c r="P133" s="4">
        <v>0</v>
      </c>
      <c r="Q133" s="4">
        <v>600000</v>
      </c>
      <c r="R133" s="4">
        <v>600000</v>
      </c>
    </row>
    <row r="134" spans="2:18" ht="45">
      <c r="B134" s="812"/>
      <c r="C134" s="150"/>
      <c r="D134" s="150">
        <v>41</v>
      </c>
      <c r="E134" s="33"/>
      <c r="F134" s="36" t="s">
        <v>1255</v>
      </c>
      <c r="G134" s="34">
        <f>SUM(G135+G138+G145+G148)</f>
        <v>86030000</v>
      </c>
      <c r="H134" s="34">
        <f>SUM(H135+H138+H145+H148)</f>
        <v>94874000</v>
      </c>
      <c r="I134" s="34">
        <v>0</v>
      </c>
      <c r="J134" s="34">
        <v>0</v>
      </c>
      <c r="K134" s="34">
        <f>SUM(K135+K138+K145+K148)</f>
        <v>4500000</v>
      </c>
      <c r="L134" s="34">
        <f>SUM(L135+L138+L145+L148)</f>
        <v>2560000</v>
      </c>
      <c r="M134" s="34">
        <v>0</v>
      </c>
      <c r="N134" s="34">
        <v>0</v>
      </c>
      <c r="O134" s="34">
        <f>SUM(O135+O138+O145+O148)</f>
        <v>8006000</v>
      </c>
      <c r="P134" s="34">
        <f>SUM(P135+P138+P145+P148)</f>
        <v>7006000</v>
      </c>
      <c r="Q134" s="34">
        <f>SUM(Q135+Q138+Q145+Q148)</f>
        <v>98536000</v>
      </c>
      <c r="R134" s="34">
        <f>SUM(R135+R138+R145+R148)</f>
        <v>104440000</v>
      </c>
    </row>
    <row r="135" spans="2:18">
      <c r="B135" s="812"/>
      <c r="C135" s="162"/>
      <c r="D135" s="162">
        <v>40</v>
      </c>
      <c r="E135" s="99"/>
      <c r="F135" s="99" t="s">
        <v>391</v>
      </c>
      <c r="G135" s="103">
        <f>SUM(G136:G137)</f>
        <v>50000000</v>
      </c>
      <c r="H135" s="103">
        <f>SUM(H136:H137)</f>
        <v>54964000</v>
      </c>
      <c r="I135" s="103">
        <v>0</v>
      </c>
      <c r="J135" s="103">
        <v>0</v>
      </c>
      <c r="K135" s="103">
        <v>0</v>
      </c>
      <c r="L135" s="103">
        <v>0</v>
      </c>
      <c r="M135" s="103">
        <v>0</v>
      </c>
      <c r="N135" s="103">
        <v>0</v>
      </c>
      <c r="O135" s="103">
        <v>0</v>
      </c>
      <c r="P135" s="103">
        <v>0</v>
      </c>
      <c r="Q135" s="103">
        <f>SUM(Q136:Q137)</f>
        <v>50000000</v>
      </c>
      <c r="R135" s="103">
        <f>SUM(R136:R137)</f>
        <v>54964000</v>
      </c>
    </row>
    <row r="136" spans="2:18">
      <c r="B136" s="812"/>
      <c r="C136" s="166"/>
      <c r="D136" s="166"/>
      <c r="E136" s="2">
        <v>401</v>
      </c>
      <c r="F136" s="1" t="s">
        <v>399</v>
      </c>
      <c r="G136" s="4">
        <v>37000000</v>
      </c>
      <c r="H136" s="4">
        <v>40082000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37000000</v>
      </c>
      <c r="R136" s="4">
        <v>40082000</v>
      </c>
    </row>
    <row r="137" spans="2:18">
      <c r="B137" s="812"/>
      <c r="C137" s="166"/>
      <c r="D137" s="166"/>
      <c r="E137" s="2">
        <v>402</v>
      </c>
      <c r="F137" s="1" t="s">
        <v>361</v>
      </c>
      <c r="G137" s="4">
        <v>13000000</v>
      </c>
      <c r="H137" s="4">
        <v>14882000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13000000</v>
      </c>
      <c r="R137" s="4">
        <v>14882000</v>
      </c>
    </row>
    <row r="138" spans="2:18">
      <c r="B138" s="812"/>
      <c r="C138" s="162"/>
      <c r="D138" s="162">
        <v>42</v>
      </c>
      <c r="E138" s="99"/>
      <c r="F138" s="99" t="s">
        <v>394</v>
      </c>
      <c r="G138" s="103">
        <f>SUM(G139:G144)</f>
        <v>18960000</v>
      </c>
      <c r="H138" s="103">
        <f>SUM(H139:H144)</f>
        <v>21220000</v>
      </c>
      <c r="I138" s="103">
        <v>0</v>
      </c>
      <c r="J138" s="103">
        <v>0</v>
      </c>
      <c r="K138" s="103">
        <f>SUM(K139:K144)</f>
        <v>100000</v>
      </c>
      <c r="L138" s="103">
        <f>SUM(L139:L144)</f>
        <v>160000</v>
      </c>
      <c r="M138" s="103">
        <v>0</v>
      </c>
      <c r="N138" s="103">
        <v>0</v>
      </c>
      <c r="O138" s="103">
        <f>SUM(O139:O144)</f>
        <v>7366000</v>
      </c>
      <c r="P138" s="103">
        <f>SUM(P139:P144)</f>
        <v>6366000</v>
      </c>
      <c r="Q138" s="103">
        <f>SUM(Q139:Q144)</f>
        <v>26426000</v>
      </c>
      <c r="R138" s="103">
        <f>SUM(R139:R144)</f>
        <v>27746000</v>
      </c>
    </row>
    <row r="139" spans="2:18">
      <c r="B139" s="812"/>
      <c r="C139" s="166"/>
      <c r="D139" s="166"/>
      <c r="E139" s="2">
        <v>420</v>
      </c>
      <c r="F139" s="1" t="s">
        <v>400</v>
      </c>
      <c r="G139" s="4">
        <v>10000</v>
      </c>
      <c r="H139" s="4">
        <v>20000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80000</v>
      </c>
      <c r="P139" s="4">
        <v>80000</v>
      </c>
      <c r="Q139" s="4">
        <v>90000</v>
      </c>
      <c r="R139" s="4">
        <v>100000</v>
      </c>
    </row>
    <row r="140" spans="2:18" ht="30">
      <c r="B140" s="812"/>
      <c r="C140" s="166"/>
      <c r="D140" s="166"/>
      <c r="E140" s="2">
        <v>421</v>
      </c>
      <c r="F140" s="14" t="s">
        <v>401</v>
      </c>
      <c r="G140" s="4">
        <v>12000000</v>
      </c>
      <c r="H140" s="4">
        <v>12000000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1760000</v>
      </c>
      <c r="P140" s="4">
        <v>1760000</v>
      </c>
      <c r="Q140" s="4">
        <v>13760000</v>
      </c>
      <c r="R140" s="4">
        <v>13760000</v>
      </c>
    </row>
    <row r="141" spans="2:18">
      <c r="B141" s="812"/>
      <c r="C141" s="166"/>
      <c r="D141" s="166"/>
      <c r="E141" s="2">
        <v>423</v>
      </c>
      <c r="F141" s="1" t="s">
        <v>402</v>
      </c>
      <c r="G141" s="4">
        <v>5300000</v>
      </c>
      <c r="H141" s="4">
        <v>7300000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3846000</v>
      </c>
      <c r="P141" s="4">
        <v>2846000</v>
      </c>
      <c r="Q141" s="4">
        <v>9146000</v>
      </c>
      <c r="R141" s="4">
        <v>10146000</v>
      </c>
    </row>
    <row r="142" spans="2:18">
      <c r="B142" s="812"/>
      <c r="C142" s="166"/>
      <c r="D142" s="166"/>
      <c r="E142" s="2">
        <v>424</v>
      </c>
      <c r="F142" s="1" t="s">
        <v>403</v>
      </c>
      <c r="G142" s="4">
        <v>600000</v>
      </c>
      <c r="H142" s="4">
        <v>850000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160000</v>
      </c>
      <c r="P142" s="4">
        <v>160000</v>
      </c>
      <c r="Q142" s="4">
        <v>760000</v>
      </c>
      <c r="R142" s="4">
        <v>1010000</v>
      </c>
    </row>
    <row r="143" spans="2:18">
      <c r="B143" s="812"/>
      <c r="C143" s="166"/>
      <c r="D143" s="166"/>
      <c r="E143" s="2">
        <v>425</v>
      </c>
      <c r="F143" s="1" t="s">
        <v>404</v>
      </c>
      <c r="G143" s="4">
        <v>1000000</v>
      </c>
      <c r="H143" s="4">
        <v>1000000</v>
      </c>
      <c r="I143" s="4">
        <v>0</v>
      </c>
      <c r="J143" s="4">
        <v>0</v>
      </c>
      <c r="K143" s="4">
        <v>100000</v>
      </c>
      <c r="L143" s="4">
        <v>160000</v>
      </c>
      <c r="M143" s="4">
        <v>0</v>
      </c>
      <c r="N143" s="4">
        <v>0</v>
      </c>
      <c r="O143" s="4">
        <v>1200000</v>
      </c>
      <c r="P143" s="4">
        <v>1200000</v>
      </c>
      <c r="Q143" s="4">
        <v>2300000</v>
      </c>
      <c r="R143" s="4">
        <v>2360000</v>
      </c>
    </row>
    <row r="144" spans="2:18">
      <c r="B144" s="812"/>
      <c r="C144" s="166"/>
      <c r="D144" s="166"/>
      <c r="E144" s="2">
        <v>426</v>
      </c>
      <c r="F144" s="1" t="s">
        <v>405</v>
      </c>
      <c r="G144" s="4">
        <v>50000</v>
      </c>
      <c r="H144" s="4">
        <v>50000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320000</v>
      </c>
      <c r="P144" s="4">
        <v>320000</v>
      </c>
      <c r="Q144" s="4">
        <v>370000</v>
      </c>
      <c r="R144" s="4">
        <v>370000</v>
      </c>
    </row>
    <row r="145" spans="2:18">
      <c r="B145" s="812"/>
      <c r="C145" s="162"/>
      <c r="D145" s="162">
        <v>46</v>
      </c>
      <c r="E145" s="99"/>
      <c r="F145" s="99" t="s">
        <v>396</v>
      </c>
      <c r="G145" s="103">
        <f>SUM(G146:G147)</f>
        <v>17070000</v>
      </c>
      <c r="H145" s="103">
        <f>SUM(H146:H147)</f>
        <v>18690000</v>
      </c>
      <c r="I145" s="103">
        <v>0</v>
      </c>
      <c r="J145" s="103">
        <v>0</v>
      </c>
      <c r="K145" s="103">
        <v>0</v>
      </c>
      <c r="L145" s="103">
        <v>0</v>
      </c>
      <c r="M145" s="103">
        <v>0</v>
      </c>
      <c r="N145" s="103">
        <v>0</v>
      </c>
      <c r="O145" s="103">
        <v>0</v>
      </c>
      <c r="P145" s="103">
        <v>0</v>
      </c>
      <c r="Q145" s="103">
        <f>SUM(Q146:Q147)</f>
        <v>17070000</v>
      </c>
      <c r="R145" s="103">
        <f>SUM(R146:R147)</f>
        <v>18690000</v>
      </c>
    </row>
    <row r="146" spans="2:18">
      <c r="B146" s="812"/>
      <c r="C146" s="166"/>
      <c r="D146" s="166"/>
      <c r="E146" s="2">
        <v>463</v>
      </c>
      <c r="F146" s="1" t="s">
        <v>415</v>
      </c>
      <c r="G146" s="4">
        <v>14550000</v>
      </c>
      <c r="H146" s="4">
        <v>14550000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14550000</v>
      </c>
      <c r="R146" s="4">
        <v>14550000</v>
      </c>
    </row>
    <row r="147" spans="2:18">
      <c r="B147" s="812"/>
      <c r="C147" s="166"/>
      <c r="D147" s="166"/>
      <c r="E147" s="2">
        <v>464</v>
      </c>
      <c r="F147" s="1" t="s">
        <v>423</v>
      </c>
      <c r="G147" s="4">
        <v>2520000</v>
      </c>
      <c r="H147" s="4">
        <v>4140000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2520000</v>
      </c>
      <c r="R147" s="4">
        <v>4140000</v>
      </c>
    </row>
    <row r="148" spans="2:18">
      <c r="B148" s="812"/>
      <c r="C148" s="162"/>
      <c r="D148" s="162">
        <v>48</v>
      </c>
      <c r="E148" s="99"/>
      <c r="F148" s="99" t="s">
        <v>430</v>
      </c>
      <c r="G148" s="103">
        <v>0</v>
      </c>
      <c r="H148" s="103">
        <v>0</v>
      </c>
      <c r="I148" s="103">
        <v>0</v>
      </c>
      <c r="J148" s="103">
        <v>0</v>
      </c>
      <c r="K148" s="103">
        <f>SUM(K149:K150)</f>
        <v>4400000</v>
      </c>
      <c r="L148" s="103">
        <f>SUM(L149:L150)</f>
        <v>2400000</v>
      </c>
      <c r="M148" s="103">
        <v>0</v>
      </c>
      <c r="N148" s="103">
        <v>0</v>
      </c>
      <c r="O148" s="103">
        <f>SUM(O149:O150)</f>
        <v>640000</v>
      </c>
      <c r="P148" s="103">
        <f>SUM(P149:P150)</f>
        <v>640000</v>
      </c>
      <c r="Q148" s="103">
        <f>SUM(Q149:Q150)</f>
        <v>5040000</v>
      </c>
      <c r="R148" s="103">
        <f>SUM(R149:R150)</f>
        <v>3040000</v>
      </c>
    </row>
    <row r="149" spans="2:18">
      <c r="B149" s="812"/>
      <c r="C149" s="166"/>
      <c r="D149" s="166"/>
      <c r="E149" s="2">
        <v>480</v>
      </c>
      <c r="F149" s="1" t="s">
        <v>431</v>
      </c>
      <c r="G149" s="4">
        <v>0</v>
      </c>
      <c r="H149" s="4">
        <v>0</v>
      </c>
      <c r="I149" s="4">
        <v>0</v>
      </c>
      <c r="J149" s="4">
        <v>0</v>
      </c>
      <c r="K149" s="4">
        <v>1400000</v>
      </c>
      <c r="L149" s="4">
        <v>900000</v>
      </c>
      <c r="M149" s="4">
        <v>0</v>
      </c>
      <c r="N149" s="4">
        <v>0</v>
      </c>
      <c r="O149" s="4">
        <v>400000</v>
      </c>
      <c r="P149" s="4">
        <v>400000</v>
      </c>
      <c r="Q149" s="4">
        <v>1800000</v>
      </c>
      <c r="R149" s="4">
        <v>1300000</v>
      </c>
    </row>
    <row r="150" spans="2:18">
      <c r="B150" s="812"/>
      <c r="C150" s="166"/>
      <c r="D150" s="166"/>
      <c r="E150" s="2">
        <v>481</v>
      </c>
      <c r="F150" s="1" t="s">
        <v>432</v>
      </c>
      <c r="G150" s="4">
        <v>0</v>
      </c>
      <c r="H150" s="4">
        <v>0</v>
      </c>
      <c r="I150" s="4">
        <v>0</v>
      </c>
      <c r="J150" s="4">
        <v>0</v>
      </c>
      <c r="K150" s="4">
        <v>3000000</v>
      </c>
      <c r="L150" s="4">
        <v>1500000</v>
      </c>
      <c r="M150" s="4">
        <v>0</v>
      </c>
      <c r="N150" s="4">
        <v>0</v>
      </c>
      <c r="O150" s="4">
        <v>240000</v>
      </c>
      <c r="P150" s="4">
        <v>240000</v>
      </c>
      <c r="Q150" s="4">
        <v>3240000</v>
      </c>
      <c r="R150" s="4">
        <v>1740000</v>
      </c>
    </row>
    <row r="151" spans="2:18" ht="30">
      <c r="B151" s="812"/>
      <c r="C151" s="208"/>
      <c r="D151" s="150">
        <v>42</v>
      </c>
      <c r="E151" s="33"/>
      <c r="F151" s="36" t="s">
        <v>1256</v>
      </c>
      <c r="G151" s="34">
        <f t="shared" ref="G151:L151" si="6">SUM(G152+G155+G162+G165)</f>
        <v>216230000</v>
      </c>
      <c r="H151" s="34">
        <f t="shared" si="6"/>
        <v>212206000</v>
      </c>
      <c r="I151" s="34">
        <f t="shared" si="6"/>
        <v>25150000</v>
      </c>
      <c r="J151" s="34">
        <f t="shared" si="6"/>
        <v>25150000</v>
      </c>
      <c r="K151" s="34">
        <f t="shared" si="6"/>
        <v>62150000</v>
      </c>
      <c r="L151" s="34">
        <f t="shared" si="6"/>
        <v>53650000</v>
      </c>
      <c r="M151" s="34">
        <v>0</v>
      </c>
      <c r="N151" s="34">
        <v>0</v>
      </c>
      <c r="O151" s="34">
        <f>SUM(O152+O155+O162+O165)</f>
        <v>3760000</v>
      </c>
      <c r="P151" s="34">
        <f>SUM(P152+P155+P162+P165)</f>
        <v>3760000</v>
      </c>
      <c r="Q151" s="34">
        <f>SUM(Q152+Q155+Q162+Q165)</f>
        <v>307290000</v>
      </c>
      <c r="R151" s="34">
        <f>SUM(R152+R155+R162+R165)</f>
        <v>294766000</v>
      </c>
    </row>
    <row r="152" spans="2:18">
      <c r="B152" s="812"/>
      <c r="C152" s="162"/>
      <c r="D152" s="162">
        <v>40</v>
      </c>
      <c r="E152" s="99"/>
      <c r="F152" s="99" t="s">
        <v>391</v>
      </c>
      <c r="G152" s="103">
        <f>SUM(G153:G154)</f>
        <v>123500000</v>
      </c>
      <c r="H152" s="103">
        <f>SUM(H153:H154)</f>
        <v>125561000</v>
      </c>
      <c r="I152" s="103">
        <v>0</v>
      </c>
      <c r="J152" s="103">
        <v>0</v>
      </c>
      <c r="K152" s="103">
        <v>0</v>
      </c>
      <c r="L152" s="103">
        <v>0</v>
      </c>
      <c r="M152" s="103">
        <v>0</v>
      </c>
      <c r="N152" s="103">
        <v>0</v>
      </c>
      <c r="O152" s="103">
        <v>0</v>
      </c>
      <c r="P152" s="103">
        <v>0</v>
      </c>
      <c r="Q152" s="103">
        <f>SUM(Q153:Q154)</f>
        <v>123500000</v>
      </c>
      <c r="R152" s="103">
        <f>SUM(R153:R154)</f>
        <v>125561000</v>
      </c>
    </row>
    <row r="153" spans="2:18">
      <c r="B153" s="812"/>
      <c r="C153" s="166"/>
      <c r="D153" s="166"/>
      <c r="E153" s="2">
        <v>401</v>
      </c>
      <c r="F153" s="1" t="s">
        <v>399</v>
      </c>
      <c r="G153" s="4">
        <v>88500000</v>
      </c>
      <c r="H153" s="4">
        <v>90234000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88500000</v>
      </c>
      <c r="R153" s="4">
        <v>90234000</v>
      </c>
    </row>
    <row r="154" spans="2:18">
      <c r="B154" s="812"/>
      <c r="C154" s="166"/>
      <c r="D154" s="166"/>
      <c r="E154" s="2">
        <v>402</v>
      </c>
      <c r="F154" s="1" t="s">
        <v>361</v>
      </c>
      <c r="G154" s="4">
        <v>35000000</v>
      </c>
      <c r="H154" s="4">
        <v>35327000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35000000</v>
      </c>
      <c r="R154" s="4">
        <v>35327000</v>
      </c>
    </row>
    <row r="155" spans="2:18">
      <c r="B155" s="812"/>
      <c r="C155" s="162"/>
      <c r="D155" s="162">
        <v>42</v>
      </c>
      <c r="E155" s="99"/>
      <c r="F155" s="99" t="s">
        <v>394</v>
      </c>
      <c r="G155" s="103">
        <f t="shared" ref="G155:L155" si="7">SUM(G156:G161)</f>
        <v>84630000</v>
      </c>
      <c r="H155" s="103">
        <f t="shared" si="7"/>
        <v>79402000</v>
      </c>
      <c r="I155" s="103">
        <f t="shared" si="7"/>
        <v>6400000</v>
      </c>
      <c r="J155" s="103">
        <f t="shared" si="7"/>
        <v>6400000</v>
      </c>
      <c r="K155" s="103">
        <f t="shared" si="7"/>
        <v>51150000</v>
      </c>
      <c r="L155" s="103">
        <f t="shared" si="7"/>
        <v>45116000</v>
      </c>
      <c r="M155" s="103">
        <v>0</v>
      </c>
      <c r="N155" s="103">
        <v>0</v>
      </c>
      <c r="O155" s="103">
        <f>SUM(O156:O161)</f>
        <v>2480000</v>
      </c>
      <c r="P155" s="103">
        <f>SUM(P156:P161)</f>
        <v>2480000</v>
      </c>
      <c r="Q155" s="103">
        <f>SUM(Q156:Q161)</f>
        <v>144660000</v>
      </c>
      <c r="R155" s="103">
        <f>SUM(R156:R161)</f>
        <v>133398000</v>
      </c>
    </row>
    <row r="156" spans="2:18">
      <c r="B156" s="812"/>
      <c r="C156" s="166"/>
      <c r="D156" s="166"/>
      <c r="E156" s="2">
        <v>420</v>
      </c>
      <c r="F156" s="1" t="s">
        <v>400</v>
      </c>
      <c r="G156" s="4">
        <v>80000</v>
      </c>
      <c r="H156" s="4">
        <v>130000</v>
      </c>
      <c r="I156" s="4">
        <v>0</v>
      </c>
      <c r="J156" s="4">
        <v>0</v>
      </c>
      <c r="K156" s="4">
        <v>50000</v>
      </c>
      <c r="L156" s="4">
        <v>50000</v>
      </c>
      <c r="M156" s="4">
        <v>0</v>
      </c>
      <c r="N156" s="4">
        <v>0</v>
      </c>
      <c r="O156" s="4">
        <v>160000</v>
      </c>
      <c r="P156" s="4">
        <v>160000</v>
      </c>
      <c r="Q156" s="4">
        <v>290000</v>
      </c>
      <c r="R156" s="4">
        <v>340000</v>
      </c>
    </row>
    <row r="157" spans="2:18" ht="30">
      <c r="B157" s="812"/>
      <c r="C157" s="166"/>
      <c r="D157" s="166"/>
      <c r="E157" s="2">
        <v>421</v>
      </c>
      <c r="F157" s="14" t="s">
        <v>401</v>
      </c>
      <c r="G157" s="4">
        <v>38000000</v>
      </c>
      <c r="H157" s="4">
        <v>38000000</v>
      </c>
      <c r="I157" s="4">
        <v>1000000</v>
      </c>
      <c r="J157" s="4">
        <v>1000000</v>
      </c>
      <c r="K157" s="4">
        <v>4000000</v>
      </c>
      <c r="L157" s="4">
        <v>2500000</v>
      </c>
      <c r="M157" s="4">
        <v>0</v>
      </c>
      <c r="N157" s="4">
        <v>0</v>
      </c>
      <c r="O157" s="4">
        <v>500000</v>
      </c>
      <c r="P157" s="4">
        <v>500000</v>
      </c>
      <c r="Q157" s="4">
        <v>43500000</v>
      </c>
      <c r="R157" s="4">
        <v>42000000</v>
      </c>
    </row>
    <row r="158" spans="2:18">
      <c r="B158" s="812"/>
      <c r="C158" s="166"/>
      <c r="D158" s="166"/>
      <c r="E158" s="2">
        <v>423</v>
      </c>
      <c r="F158" s="1" t="s">
        <v>402</v>
      </c>
      <c r="G158" s="4">
        <v>38100000</v>
      </c>
      <c r="H158" s="4">
        <v>32822000</v>
      </c>
      <c r="I158" s="4">
        <v>1000000</v>
      </c>
      <c r="J158" s="4">
        <v>1000000</v>
      </c>
      <c r="K158" s="4">
        <v>40000000</v>
      </c>
      <c r="L158" s="4">
        <v>36200000</v>
      </c>
      <c r="M158" s="4">
        <v>0</v>
      </c>
      <c r="N158" s="4">
        <v>0</v>
      </c>
      <c r="O158" s="4">
        <v>500000</v>
      </c>
      <c r="P158" s="4">
        <v>500000</v>
      </c>
      <c r="Q158" s="4">
        <v>79600000</v>
      </c>
      <c r="R158" s="4">
        <v>70522000</v>
      </c>
    </row>
    <row r="159" spans="2:18">
      <c r="B159" s="812"/>
      <c r="C159" s="166"/>
      <c r="D159" s="166"/>
      <c r="E159" s="2">
        <v>424</v>
      </c>
      <c r="F159" s="1" t="s">
        <v>403</v>
      </c>
      <c r="G159" s="4">
        <v>4000000</v>
      </c>
      <c r="H159" s="4">
        <v>4000000</v>
      </c>
      <c r="I159" s="4">
        <v>1000000</v>
      </c>
      <c r="J159" s="4">
        <v>1000000</v>
      </c>
      <c r="K159" s="4">
        <v>2000000</v>
      </c>
      <c r="L159" s="4">
        <v>1500000</v>
      </c>
      <c r="M159" s="4">
        <v>0</v>
      </c>
      <c r="N159" s="4">
        <v>0</v>
      </c>
      <c r="O159" s="4">
        <v>700000</v>
      </c>
      <c r="P159" s="4">
        <v>700000</v>
      </c>
      <c r="Q159" s="4">
        <v>7700000</v>
      </c>
      <c r="R159" s="4">
        <v>7200000</v>
      </c>
    </row>
    <row r="160" spans="2:18">
      <c r="B160" s="812"/>
      <c r="C160" s="166"/>
      <c r="D160" s="166"/>
      <c r="E160" s="2">
        <v>425</v>
      </c>
      <c r="F160" s="1" t="s">
        <v>404</v>
      </c>
      <c r="G160" s="4">
        <v>4000000</v>
      </c>
      <c r="H160" s="4">
        <v>4000000</v>
      </c>
      <c r="I160" s="4">
        <v>3000000</v>
      </c>
      <c r="J160" s="4">
        <v>3000000</v>
      </c>
      <c r="K160" s="4">
        <v>4500000</v>
      </c>
      <c r="L160" s="4">
        <v>3966000</v>
      </c>
      <c r="M160" s="4">
        <v>0</v>
      </c>
      <c r="N160" s="4">
        <v>0</v>
      </c>
      <c r="O160" s="4">
        <v>400000</v>
      </c>
      <c r="P160" s="4">
        <v>400000</v>
      </c>
      <c r="Q160" s="4">
        <v>11900000</v>
      </c>
      <c r="R160" s="4">
        <v>11366000</v>
      </c>
    </row>
    <row r="161" spans="2:18">
      <c r="B161" s="812"/>
      <c r="C161" s="166"/>
      <c r="D161" s="166"/>
      <c r="E161" s="2">
        <v>426</v>
      </c>
      <c r="F161" s="1" t="s">
        <v>405</v>
      </c>
      <c r="G161" s="4">
        <v>450000</v>
      </c>
      <c r="H161" s="4">
        <v>450000</v>
      </c>
      <c r="I161" s="4">
        <v>400000</v>
      </c>
      <c r="J161" s="4">
        <v>400000</v>
      </c>
      <c r="K161" s="4">
        <v>600000</v>
      </c>
      <c r="L161" s="4">
        <v>900000</v>
      </c>
      <c r="M161" s="4">
        <v>0</v>
      </c>
      <c r="N161" s="4">
        <v>0</v>
      </c>
      <c r="O161" s="4">
        <v>220000</v>
      </c>
      <c r="P161" s="4">
        <v>220000</v>
      </c>
      <c r="Q161" s="4">
        <v>1670000</v>
      </c>
      <c r="R161" s="4">
        <v>1970000</v>
      </c>
    </row>
    <row r="162" spans="2:18">
      <c r="B162" s="812"/>
      <c r="C162" s="162"/>
      <c r="D162" s="162">
        <v>46</v>
      </c>
      <c r="E162" s="99"/>
      <c r="F162" s="99" t="s">
        <v>396</v>
      </c>
      <c r="G162" s="103">
        <f>SUM(G163:G164)</f>
        <v>8100000</v>
      </c>
      <c r="H162" s="103">
        <f>SUM(H163:H164)</f>
        <v>6623000</v>
      </c>
      <c r="I162" s="103">
        <v>0</v>
      </c>
      <c r="J162" s="103">
        <v>0</v>
      </c>
      <c r="K162" s="103">
        <v>0</v>
      </c>
      <c r="L162" s="103">
        <f>SUM(L163:L164)</f>
        <v>34000</v>
      </c>
      <c r="M162" s="103">
        <v>0</v>
      </c>
      <c r="N162" s="103">
        <v>0</v>
      </c>
      <c r="O162" s="103">
        <v>0</v>
      </c>
      <c r="P162" s="103">
        <v>0</v>
      </c>
      <c r="Q162" s="103">
        <f>SUM(Q163:Q164)</f>
        <v>8100000</v>
      </c>
      <c r="R162" s="103">
        <f>SUM(R163:R164)</f>
        <v>6657000</v>
      </c>
    </row>
    <row r="163" spans="2:18">
      <c r="B163" s="812"/>
      <c r="C163" s="166"/>
      <c r="D163" s="166"/>
      <c r="E163" s="2">
        <v>464</v>
      </c>
      <c r="F163" s="1" t="s">
        <v>423</v>
      </c>
      <c r="G163" s="4">
        <v>8100000</v>
      </c>
      <c r="H163" s="4">
        <v>6460000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8100000</v>
      </c>
      <c r="R163" s="4">
        <v>6460000</v>
      </c>
    </row>
    <row r="164" spans="2:18">
      <c r="B164" s="812"/>
      <c r="C164" s="166"/>
      <c r="D164" s="166"/>
      <c r="E164" s="2">
        <v>465</v>
      </c>
      <c r="F164" s="1" t="s">
        <v>424</v>
      </c>
      <c r="G164" s="4">
        <v>0</v>
      </c>
      <c r="H164" s="4">
        <v>163000</v>
      </c>
      <c r="I164" s="4">
        <v>0</v>
      </c>
      <c r="J164" s="4">
        <v>0</v>
      </c>
      <c r="K164" s="4">
        <v>0</v>
      </c>
      <c r="L164" s="4">
        <v>34000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197000</v>
      </c>
    </row>
    <row r="165" spans="2:18">
      <c r="B165" s="812"/>
      <c r="C165" s="162"/>
      <c r="D165" s="162">
        <v>48</v>
      </c>
      <c r="E165" s="99"/>
      <c r="F165" s="99" t="s">
        <v>430</v>
      </c>
      <c r="G165" s="103">
        <v>0</v>
      </c>
      <c r="H165" s="103">
        <f>SUM(H166:H169)</f>
        <v>620000</v>
      </c>
      <c r="I165" s="103">
        <f>SUM(I166:I169)</f>
        <v>18750000</v>
      </c>
      <c r="J165" s="103">
        <f>SUM(J166:J169)</f>
        <v>18750000</v>
      </c>
      <c r="K165" s="103">
        <f>SUM(K166:K169)</f>
        <v>11000000</v>
      </c>
      <c r="L165" s="103">
        <f>SUM(L166:L169)</f>
        <v>8500000</v>
      </c>
      <c r="M165" s="103">
        <v>0</v>
      </c>
      <c r="N165" s="103">
        <v>0</v>
      </c>
      <c r="O165" s="103">
        <f>SUM(O166:O169)</f>
        <v>1280000</v>
      </c>
      <c r="P165" s="103">
        <f>SUM(P166:P169)</f>
        <v>1280000</v>
      </c>
      <c r="Q165" s="103">
        <f>SUM(Q166:Q169)</f>
        <v>31030000</v>
      </c>
      <c r="R165" s="103">
        <f>SUM(R166:R169)</f>
        <v>29150000</v>
      </c>
    </row>
    <row r="166" spans="2:18">
      <c r="B166" s="812"/>
      <c r="C166" s="166"/>
      <c r="D166" s="166"/>
      <c r="E166" s="2">
        <v>480</v>
      </c>
      <c r="F166" s="1" t="s">
        <v>431</v>
      </c>
      <c r="G166" s="4">
        <v>0</v>
      </c>
      <c r="H166" s="4">
        <v>100000</v>
      </c>
      <c r="I166" s="4">
        <v>3500000</v>
      </c>
      <c r="J166" s="4">
        <v>3500000</v>
      </c>
      <c r="K166" s="4">
        <v>3000000</v>
      </c>
      <c r="L166" s="4">
        <v>1500000</v>
      </c>
      <c r="M166" s="4">
        <v>0</v>
      </c>
      <c r="N166" s="4">
        <v>0</v>
      </c>
      <c r="O166" s="4">
        <v>640000</v>
      </c>
      <c r="P166" s="4">
        <v>640000</v>
      </c>
      <c r="Q166" s="4">
        <v>7140000</v>
      </c>
      <c r="R166" s="4">
        <v>5740000</v>
      </c>
    </row>
    <row r="167" spans="2:18">
      <c r="B167" s="812"/>
      <c r="C167" s="166"/>
      <c r="D167" s="166"/>
      <c r="E167" s="2">
        <v>481</v>
      </c>
      <c r="F167" s="1" t="s">
        <v>432</v>
      </c>
      <c r="G167" s="4">
        <v>0</v>
      </c>
      <c r="H167" s="4">
        <v>0</v>
      </c>
      <c r="I167" s="4">
        <v>15250000</v>
      </c>
      <c r="J167" s="4">
        <v>15250000</v>
      </c>
      <c r="K167" s="4">
        <v>6000000</v>
      </c>
      <c r="L167" s="4">
        <v>5000000</v>
      </c>
      <c r="M167" s="4">
        <v>0</v>
      </c>
      <c r="N167" s="4">
        <v>0</v>
      </c>
      <c r="O167" s="4">
        <v>640000</v>
      </c>
      <c r="P167" s="4">
        <v>640000</v>
      </c>
      <c r="Q167" s="4">
        <v>21890000</v>
      </c>
      <c r="R167" s="4">
        <v>20890000</v>
      </c>
    </row>
    <row r="168" spans="2:18">
      <c r="B168" s="812"/>
      <c r="C168" s="166"/>
      <c r="D168" s="166"/>
      <c r="E168" s="2">
        <v>482</v>
      </c>
      <c r="F168" s="1" t="s">
        <v>433</v>
      </c>
      <c r="G168" s="4">
        <v>0</v>
      </c>
      <c r="H168" s="4">
        <v>520000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520000</v>
      </c>
    </row>
    <row r="169" spans="2:18">
      <c r="B169" s="812"/>
      <c r="C169" s="166"/>
      <c r="D169" s="166"/>
      <c r="E169" s="2">
        <v>486</v>
      </c>
      <c r="F169" s="1" t="s">
        <v>437</v>
      </c>
      <c r="G169" s="4">
        <v>0</v>
      </c>
      <c r="H169" s="4">
        <v>0</v>
      </c>
      <c r="I169" s="4">
        <v>0</v>
      </c>
      <c r="J169" s="4">
        <v>0</v>
      </c>
      <c r="K169" s="4">
        <v>2000000</v>
      </c>
      <c r="L169" s="4">
        <v>2000000</v>
      </c>
      <c r="M169" s="4">
        <v>0</v>
      </c>
      <c r="N169" s="4">
        <v>0</v>
      </c>
      <c r="O169" s="4">
        <v>0</v>
      </c>
      <c r="P169" s="4">
        <v>0</v>
      </c>
      <c r="Q169" s="4">
        <v>2000000</v>
      </c>
      <c r="R169" s="4">
        <v>2000000</v>
      </c>
    </row>
    <row r="170" spans="2:18" ht="36" customHeight="1">
      <c r="B170" s="812"/>
      <c r="C170" s="150"/>
      <c r="D170" s="150">
        <v>43</v>
      </c>
      <c r="E170" s="33"/>
      <c r="F170" s="36" t="s">
        <v>846</v>
      </c>
      <c r="G170" s="34">
        <v>10620000</v>
      </c>
      <c r="H170" s="34">
        <f>SUM(H171+H177)</f>
        <v>10516000</v>
      </c>
      <c r="I170" s="34">
        <v>0</v>
      </c>
      <c r="J170" s="34">
        <v>0</v>
      </c>
      <c r="K170" s="34">
        <v>0</v>
      </c>
      <c r="L170" s="34">
        <v>0</v>
      </c>
      <c r="M170" s="34">
        <v>0</v>
      </c>
      <c r="N170" s="34">
        <v>0</v>
      </c>
      <c r="O170" s="34">
        <f>SUM(O171+O177)</f>
        <v>9300000</v>
      </c>
      <c r="P170" s="34">
        <f>SUM(P171+P177)</f>
        <v>9300000</v>
      </c>
      <c r="Q170" s="34">
        <f>SUM(Q171+Q177)</f>
        <v>19920000</v>
      </c>
      <c r="R170" s="34">
        <f>SUM(R171+R177)</f>
        <v>19816000</v>
      </c>
    </row>
    <row r="171" spans="2:18" ht="15" customHeight="1">
      <c r="B171" s="812"/>
      <c r="C171" s="162"/>
      <c r="D171" s="162">
        <v>42</v>
      </c>
      <c r="E171" s="99"/>
      <c r="F171" s="99" t="s">
        <v>394</v>
      </c>
      <c r="G171" s="103">
        <v>8070000</v>
      </c>
      <c r="H171" s="103">
        <f>SUM(H172:H176)</f>
        <v>7966000</v>
      </c>
      <c r="I171" s="103">
        <v>0</v>
      </c>
      <c r="J171" s="103">
        <v>0</v>
      </c>
      <c r="K171" s="103">
        <v>0</v>
      </c>
      <c r="L171" s="103">
        <v>0</v>
      </c>
      <c r="M171" s="103">
        <v>0</v>
      </c>
      <c r="N171" s="103">
        <v>0</v>
      </c>
      <c r="O171" s="103">
        <f>SUM(O172:O176)</f>
        <v>4800000</v>
      </c>
      <c r="P171" s="103">
        <f>SUM(P172:P176)</f>
        <v>4800000</v>
      </c>
      <c r="Q171" s="103">
        <f>SUM(Q172:Q176)</f>
        <v>12870000</v>
      </c>
      <c r="R171" s="103">
        <f>SUM(R172:R176)</f>
        <v>12766000</v>
      </c>
    </row>
    <row r="172" spans="2:18" ht="15" customHeight="1">
      <c r="B172" s="812"/>
      <c r="C172" s="166"/>
      <c r="D172" s="166"/>
      <c r="E172" s="2">
        <v>420</v>
      </c>
      <c r="F172" s="1" t="s">
        <v>400</v>
      </c>
      <c r="G172" s="4">
        <v>120000</v>
      </c>
      <c r="H172" s="4">
        <v>96000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500000</v>
      </c>
      <c r="P172" s="4">
        <v>500000</v>
      </c>
      <c r="Q172" s="4">
        <v>620000</v>
      </c>
      <c r="R172" s="4">
        <v>596000</v>
      </c>
    </row>
    <row r="173" spans="2:18" ht="15" customHeight="1">
      <c r="B173" s="812"/>
      <c r="C173" s="166"/>
      <c r="D173" s="166"/>
      <c r="E173" s="2">
        <v>423</v>
      </c>
      <c r="F173" s="1" t="s">
        <v>402</v>
      </c>
      <c r="G173" s="4">
        <v>20000</v>
      </c>
      <c r="H173" s="4">
        <v>20000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100000</v>
      </c>
      <c r="P173" s="4">
        <v>100000</v>
      </c>
      <c r="Q173" s="4">
        <v>120000</v>
      </c>
      <c r="R173" s="4">
        <v>120000</v>
      </c>
    </row>
    <row r="174" spans="2:18">
      <c r="B174" s="812"/>
      <c r="C174" s="166"/>
      <c r="D174" s="166"/>
      <c r="E174" s="2">
        <v>425</v>
      </c>
      <c r="F174" s="1" t="s">
        <v>404</v>
      </c>
      <c r="G174" s="4">
        <v>1030000</v>
      </c>
      <c r="H174" s="4">
        <v>1030000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2500000</v>
      </c>
      <c r="P174" s="4">
        <v>2500000</v>
      </c>
      <c r="Q174" s="4">
        <v>3530000</v>
      </c>
      <c r="R174" s="4">
        <v>3530000</v>
      </c>
    </row>
    <row r="175" spans="2:18">
      <c r="B175" s="812"/>
      <c r="C175" s="166"/>
      <c r="D175" s="166"/>
      <c r="E175" s="2">
        <v>426</v>
      </c>
      <c r="F175" s="1" t="s">
        <v>405</v>
      </c>
      <c r="G175" s="4">
        <v>400000</v>
      </c>
      <c r="H175" s="4">
        <v>320000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1200000</v>
      </c>
      <c r="P175" s="4">
        <v>1200000</v>
      </c>
      <c r="Q175" s="4">
        <v>1600000</v>
      </c>
      <c r="R175" s="4">
        <v>1520000</v>
      </c>
    </row>
    <row r="176" spans="2:18">
      <c r="B176" s="812"/>
      <c r="C176" s="166"/>
      <c r="D176" s="166"/>
      <c r="E176" s="2">
        <v>427</v>
      </c>
      <c r="F176" s="1" t="s">
        <v>406</v>
      </c>
      <c r="G176" s="4">
        <v>6500000</v>
      </c>
      <c r="H176" s="4">
        <v>6500000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500000</v>
      </c>
      <c r="P176" s="4">
        <v>500000</v>
      </c>
      <c r="Q176" s="4">
        <v>7000000</v>
      </c>
      <c r="R176" s="4">
        <v>7000000</v>
      </c>
    </row>
    <row r="177" spans="2:18">
      <c r="B177" s="812"/>
      <c r="C177" s="162"/>
      <c r="D177" s="162">
        <v>46</v>
      </c>
      <c r="E177" s="99"/>
      <c r="F177" s="99" t="s">
        <v>396</v>
      </c>
      <c r="G177" s="103">
        <v>2550000</v>
      </c>
      <c r="H177" s="103">
        <f>SUM(H178:H179)</f>
        <v>2550000</v>
      </c>
      <c r="I177" s="103">
        <v>0</v>
      </c>
      <c r="J177" s="103">
        <v>0</v>
      </c>
      <c r="K177" s="103">
        <v>0</v>
      </c>
      <c r="L177" s="103">
        <v>0</v>
      </c>
      <c r="M177" s="103">
        <v>0</v>
      </c>
      <c r="N177" s="103">
        <v>0</v>
      </c>
      <c r="O177" s="103">
        <f>SUM(O178:O179)</f>
        <v>4500000</v>
      </c>
      <c r="P177" s="103">
        <f>SUM(P178:P179)</f>
        <v>4500000</v>
      </c>
      <c r="Q177" s="103">
        <f>SUM(Q178:Q179)</f>
        <v>7050000</v>
      </c>
      <c r="R177" s="103">
        <f>SUM(R178:R179)</f>
        <v>7050000</v>
      </c>
    </row>
    <row r="178" spans="2:18">
      <c r="B178" s="812"/>
      <c r="C178" s="141"/>
      <c r="D178" s="141"/>
      <c r="E178" s="49">
        <v>463</v>
      </c>
      <c r="F178" s="1" t="s">
        <v>1278</v>
      </c>
      <c r="G178" s="4">
        <v>350000</v>
      </c>
      <c r="H178" s="4">
        <v>350000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1500000</v>
      </c>
      <c r="P178" s="4">
        <v>1500000</v>
      </c>
      <c r="Q178" s="4">
        <v>1850000</v>
      </c>
      <c r="R178" s="4">
        <v>1850000</v>
      </c>
    </row>
    <row r="179" spans="2:18">
      <c r="B179" s="812"/>
      <c r="C179" s="141"/>
      <c r="D179" s="141"/>
      <c r="E179" s="1">
        <v>464</v>
      </c>
      <c r="F179" s="1" t="s">
        <v>1159</v>
      </c>
      <c r="G179" s="4">
        <v>2200000</v>
      </c>
      <c r="H179" s="4">
        <v>2200000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3000000</v>
      </c>
      <c r="P179" s="4">
        <v>3000000</v>
      </c>
      <c r="Q179" s="4">
        <v>5200000</v>
      </c>
      <c r="R179" s="4">
        <v>5200000</v>
      </c>
    </row>
    <row r="180" spans="2:18" ht="30">
      <c r="B180" s="812"/>
      <c r="C180" s="150"/>
      <c r="D180" s="150">
        <v>44</v>
      </c>
      <c r="E180" s="33"/>
      <c r="F180" s="36" t="s">
        <v>1257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f>SUM(M181+M188+M191)</f>
        <v>179500000</v>
      </c>
      <c r="N180" s="34">
        <f>SUM(N181+N188+N191)</f>
        <v>183000000</v>
      </c>
      <c r="O180" s="34">
        <v>0</v>
      </c>
      <c r="P180" s="34">
        <v>0</v>
      </c>
      <c r="Q180" s="34">
        <f>SUM(Q181+Q188+Q191)</f>
        <v>179500000</v>
      </c>
      <c r="R180" s="34">
        <f>SUM(R181+R188+R191)</f>
        <v>183000000</v>
      </c>
    </row>
    <row r="181" spans="2:18">
      <c r="B181" s="812"/>
      <c r="C181" s="162"/>
      <c r="D181" s="162">
        <v>42</v>
      </c>
      <c r="E181" s="99"/>
      <c r="F181" s="99" t="s">
        <v>394</v>
      </c>
      <c r="G181" s="103">
        <v>0</v>
      </c>
      <c r="H181" s="103">
        <v>0</v>
      </c>
      <c r="I181" s="103">
        <v>0</v>
      </c>
      <c r="J181" s="103">
        <v>0</v>
      </c>
      <c r="K181" s="103">
        <v>0</v>
      </c>
      <c r="L181" s="103">
        <v>0</v>
      </c>
      <c r="M181" s="103">
        <f>SUM(M182:M187)</f>
        <v>38300000</v>
      </c>
      <c r="N181" s="103">
        <f>SUM(N182:N187)</f>
        <v>47054000</v>
      </c>
      <c r="O181" s="103">
        <v>0</v>
      </c>
      <c r="P181" s="103">
        <v>0</v>
      </c>
      <c r="Q181" s="103">
        <f>SUM(Q182:Q187)</f>
        <v>38300000</v>
      </c>
      <c r="R181" s="103">
        <f>SUM(R182:R187)</f>
        <v>47054000</v>
      </c>
    </row>
    <row r="182" spans="2:18">
      <c r="B182" s="812"/>
      <c r="C182" s="166"/>
      <c r="D182" s="166"/>
      <c r="E182" s="2">
        <v>420</v>
      </c>
      <c r="F182" s="1" t="s">
        <v>400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100000</v>
      </c>
      <c r="N182" s="4">
        <v>80000</v>
      </c>
      <c r="O182" s="4">
        <v>0</v>
      </c>
      <c r="P182" s="4">
        <v>0</v>
      </c>
      <c r="Q182" s="4">
        <v>100000</v>
      </c>
      <c r="R182" s="4">
        <v>80000</v>
      </c>
    </row>
    <row r="183" spans="2:18" ht="30">
      <c r="B183" s="812"/>
      <c r="C183" s="166"/>
      <c r="D183" s="166"/>
      <c r="E183" s="593">
        <v>421</v>
      </c>
      <c r="F183" s="14" t="s">
        <v>1279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2190000</v>
      </c>
      <c r="N183" s="4">
        <v>2190000</v>
      </c>
      <c r="O183" s="4">
        <v>0</v>
      </c>
      <c r="P183" s="4">
        <v>0</v>
      </c>
      <c r="Q183" s="4">
        <v>2190000</v>
      </c>
      <c r="R183" s="4">
        <v>2190000</v>
      </c>
    </row>
    <row r="184" spans="2:18">
      <c r="B184" s="812"/>
      <c r="C184" s="166"/>
      <c r="D184" s="166"/>
      <c r="E184" s="2">
        <v>423</v>
      </c>
      <c r="F184" s="1" t="s">
        <v>402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300000</v>
      </c>
      <c r="N184" s="4">
        <v>300000</v>
      </c>
      <c r="O184" s="4">
        <v>0</v>
      </c>
      <c r="P184" s="4">
        <v>0</v>
      </c>
      <c r="Q184" s="4">
        <v>300000</v>
      </c>
      <c r="R184" s="4">
        <v>300000</v>
      </c>
    </row>
    <row r="185" spans="2:18">
      <c r="B185" s="812"/>
      <c r="C185" s="166"/>
      <c r="D185" s="166"/>
      <c r="E185" s="593">
        <v>424</v>
      </c>
      <c r="F185" s="1" t="s">
        <v>1074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4000000</v>
      </c>
      <c r="N185" s="4">
        <v>6200000</v>
      </c>
      <c r="O185" s="4">
        <v>0</v>
      </c>
      <c r="P185" s="4">
        <v>0</v>
      </c>
      <c r="Q185" s="4">
        <v>4000000</v>
      </c>
      <c r="R185" s="4">
        <v>6200000</v>
      </c>
    </row>
    <row r="186" spans="2:18">
      <c r="B186" s="812"/>
      <c r="C186" s="166"/>
      <c r="D186" s="166"/>
      <c r="E186" s="2">
        <v>425</v>
      </c>
      <c r="F186" s="1" t="s">
        <v>404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31350000</v>
      </c>
      <c r="N186" s="4">
        <v>37924000</v>
      </c>
      <c r="O186" s="4">
        <v>0</v>
      </c>
      <c r="P186" s="4">
        <v>0</v>
      </c>
      <c r="Q186" s="4">
        <v>31350000</v>
      </c>
      <c r="R186" s="4">
        <v>37924000</v>
      </c>
    </row>
    <row r="187" spans="2:18">
      <c r="B187" s="812"/>
      <c r="C187" s="166"/>
      <c r="D187" s="166"/>
      <c r="E187" s="2">
        <v>426</v>
      </c>
      <c r="F187" s="1" t="s">
        <v>405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360000</v>
      </c>
      <c r="N187" s="4">
        <v>360000</v>
      </c>
      <c r="O187" s="4">
        <v>0</v>
      </c>
      <c r="P187" s="4">
        <v>0</v>
      </c>
      <c r="Q187" s="4">
        <v>360000</v>
      </c>
      <c r="R187" s="4">
        <v>360000</v>
      </c>
    </row>
    <row r="188" spans="2:18">
      <c r="B188" s="812"/>
      <c r="C188" s="162"/>
      <c r="D188" s="162">
        <v>47</v>
      </c>
      <c r="E188" s="99"/>
      <c r="F188" s="99" t="s">
        <v>425</v>
      </c>
      <c r="G188" s="103">
        <v>0</v>
      </c>
      <c r="H188" s="103">
        <v>0</v>
      </c>
      <c r="I188" s="103">
        <v>0</v>
      </c>
      <c r="J188" s="103">
        <v>0</v>
      </c>
      <c r="K188" s="103">
        <v>0</v>
      </c>
      <c r="L188" s="103">
        <v>0</v>
      </c>
      <c r="M188" s="103">
        <f>SUM(M189:M190)</f>
        <v>94000000</v>
      </c>
      <c r="N188" s="103">
        <f>SUM(N189:N190)</f>
        <v>75200000</v>
      </c>
      <c r="O188" s="103">
        <v>0</v>
      </c>
      <c r="P188" s="103">
        <v>0</v>
      </c>
      <c r="Q188" s="103">
        <f>SUM(Q189:Q190)</f>
        <v>94000000</v>
      </c>
      <c r="R188" s="103">
        <f>SUM(R189:R190)</f>
        <v>75200000</v>
      </c>
    </row>
    <row r="189" spans="2:18">
      <c r="B189" s="812"/>
      <c r="C189" s="166"/>
      <c r="D189" s="166"/>
      <c r="E189" s="2">
        <v>471</v>
      </c>
      <c r="F189" s="1" t="s">
        <v>1280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76000000</v>
      </c>
      <c r="N189" s="4">
        <v>60800000</v>
      </c>
      <c r="O189" s="4">
        <v>0</v>
      </c>
      <c r="P189" s="4">
        <v>0</v>
      </c>
      <c r="Q189" s="4">
        <v>76000000</v>
      </c>
      <c r="R189" s="4">
        <v>60800000</v>
      </c>
    </row>
    <row r="190" spans="2:18" ht="30">
      <c r="B190" s="812"/>
      <c r="C190" s="166"/>
      <c r="D190" s="166"/>
      <c r="E190" s="593">
        <v>473</v>
      </c>
      <c r="F190" s="14" t="s">
        <v>1281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18000000</v>
      </c>
      <c r="N190" s="4">
        <v>14400000</v>
      </c>
      <c r="O190" s="4">
        <v>0</v>
      </c>
      <c r="P190" s="4">
        <v>0</v>
      </c>
      <c r="Q190" s="4">
        <v>18000000</v>
      </c>
      <c r="R190" s="4">
        <v>14400000</v>
      </c>
    </row>
    <row r="191" spans="2:18">
      <c r="B191" s="812"/>
      <c r="C191" s="162"/>
      <c r="D191" s="162">
        <v>48</v>
      </c>
      <c r="E191" s="99"/>
      <c r="F191" s="99" t="s">
        <v>430</v>
      </c>
      <c r="G191" s="103">
        <v>0</v>
      </c>
      <c r="H191" s="103">
        <v>0</v>
      </c>
      <c r="I191" s="103">
        <v>0</v>
      </c>
      <c r="J191" s="103">
        <v>0</v>
      </c>
      <c r="K191" s="103">
        <v>0</v>
      </c>
      <c r="L191" s="103">
        <v>0</v>
      </c>
      <c r="M191" s="103">
        <f>SUM(M192:M195)</f>
        <v>47200000</v>
      </c>
      <c r="N191" s="103">
        <f>SUM(N192:N195)</f>
        <v>60746000</v>
      </c>
      <c r="O191" s="103">
        <v>0</v>
      </c>
      <c r="P191" s="103">
        <v>0</v>
      </c>
      <c r="Q191" s="103">
        <f>SUM(Q192:Q195)</f>
        <v>47200000</v>
      </c>
      <c r="R191" s="103">
        <f>SUM(R192:R195)</f>
        <v>60746000</v>
      </c>
    </row>
    <row r="192" spans="2:18">
      <c r="B192" s="812"/>
      <c r="C192" s="166"/>
      <c r="D192" s="166"/>
      <c r="E192" s="593">
        <v>480</v>
      </c>
      <c r="F192" s="1" t="s">
        <v>1080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6000000</v>
      </c>
      <c r="N192" s="4">
        <v>4800000</v>
      </c>
      <c r="O192" s="4">
        <v>0</v>
      </c>
      <c r="P192" s="4">
        <v>0</v>
      </c>
      <c r="Q192" s="4">
        <v>6000000</v>
      </c>
      <c r="R192" s="4">
        <v>4800000</v>
      </c>
    </row>
    <row r="193" spans="2:18">
      <c r="B193" s="812"/>
      <c r="C193" s="166"/>
      <c r="D193" s="166"/>
      <c r="E193" s="2">
        <v>481</v>
      </c>
      <c r="F193" s="1" t="s">
        <v>432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30000000</v>
      </c>
      <c r="N193" s="4">
        <v>38900000</v>
      </c>
      <c r="O193" s="4">
        <v>0</v>
      </c>
      <c r="P193" s="4">
        <v>0</v>
      </c>
      <c r="Q193" s="4">
        <v>30000000</v>
      </c>
      <c r="R193" s="4">
        <v>38900000</v>
      </c>
    </row>
    <row r="194" spans="2:18">
      <c r="B194" s="812"/>
      <c r="C194" s="166"/>
      <c r="D194" s="166"/>
      <c r="E194" s="2">
        <v>483</v>
      </c>
      <c r="F194" s="1" t="s">
        <v>434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8086000</v>
      </c>
      <c r="O194" s="4">
        <v>0</v>
      </c>
      <c r="P194" s="4">
        <v>0</v>
      </c>
      <c r="Q194" s="4">
        <v>0</v>
      </c>
      <c r="R194" s="4">
        <v>8086000</v>
      </c>
    </row>
    <row r="195" spans="2:18">
      <c r="B195" s="812"/>
      <c r="C195" s="166"/>
      <c r="D195" s="166"/>
      <c r="E195" s="593">
        <v>485</v>
      </c>
      <c r="F195" s="1" t="s">
        <v>1053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11200000</v>
      </c>
      <c r="N195" s="4">
        <v>8960000</v>
      </c>
      <c r="O195" s="4">
        <v>0</v>
      </c>
      <c r="P195" s="4">
        <v>0</v>
      </c>
      <c r="Q195" s="4">
        <v>11200000</v>
      </c>
      <c r="R195" s="4">
        <v>8960000</v>
      </c>
    </row>
    <row r="196" spans="2:18" ht="33.75" customHeight="1">
      <c r="B196" s="812"/>
      <c r="C196" s="150"/>
      <c r="D196" s="150" t="s">
        <v>1258</v>
      </c>
      <c r="E196" s="33"/>
      <c r="F196" s="36" t="s">
        <v>1282</v>
      </c>
      <c r="G196" s="34">
        <f>SUM(G197)</f>
        <v>13400000</v>
      </c>
      <c r="H196" s="34">
        <f>SUM(H197)</f>
        <v>13400000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f t="shared" ref="Q196:R196" si="8">SUM(Q197)</f>
        <v>13400000</v>
      </c>
      <c r="R196" s="34">
        <f t="shared" si="8"/>
        <v>13400000</v>
      </c>
    </row>
    <row r="197" spans="2:18">
      <c r="B197" s="812"/>
      <c r="C197" s="162"/>
      <c r="D197" s="162">
        <v>48</v>
      </c>
      <c r="E197" s="99"/>
      <c r="F197" s="99" t="s">
        <v>1010</v>
      </c>
      <c r="G197" s="103">
        <f>SUM(G198:G199)</f>
        <v>13400000</v>
      </c>
      <c r="H197" s="103">
        <f>SUM(H198:H199)</f>
        <v>13400000</v>
      </c>
      <c r="I197" s="103">
        <v>0</v>
      </c>
      <c r="J197" s="103">
        <v>0</v>
      </c>
      <c r="K197" s="103">
        <v>0</v>
      </c>
      <c r="L197" s="103">
        <v>0</v>
      </c>
      <c r="M197" s="103">
        <v>0</v>
      </c>
      <c r="N197" s="103">
        <v>0</v>
      </c>
      <c r="O197" s="103">
        <v>0</v>
      </c>
      <c r="P197" s="103">
        <v>0</v>
      </c>
      <c r="Q197" s="103">
        <f t="shared" ref="Q197:R197" si="9">SUM(Q198:Q199)</f>
        <v>13400000</v>
      </c>
      <c r="R197" s="103">
        <f t="shared" si="9"/>
        <v>13400000</v>
      </c>
    </row>
    <row r="198" spans="2:18">
      <c r="B198" s="812"/>
      <c r="C198" s="166"/>
      <c r="D198" s="166"/>
      <c r="E198" s="593">
        <v>480</v>
      </c>
      <c r="F198" s="1" t="s">
        <v>1052</v>
      </c>
      <c r="G198" s="4">
        <v>4000000</v>
      </c>
      <c r="H198" s="4">
        <v>4000000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4000000</v>
      </c>
      <c r="R198" s="4">
        <v>4000000</v>
      </c>
    </row>
    <row r="199" spans="2:18">
      <c r="B199" s="812"/>
      <c r="C199" s="166"/>
      <c r="D199" s="166"/>
      <c r="E199" s="2">
        <v>481</v>
      </c>
      <c r="F199" s="1" t="s">
        <v>432</v>
      </c>
      <c r="G199" s="4">
        <v>9400000</v>
      </c>
      <c r="H199" s="4">
        <v>9400000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9400000</v>
      </c>
      <c r="R199" s="4">
        <v>9400000</v>
      </c>
    </row>
    <row r="200" spans="2:18" ht="30.75" customHeight="1">
      <c r="B200" s="812"/>
      <c r="C200" s="588">
        <v>5</v>
      </c>
      <c r="D200" s="588"/>
      <c r="E200" s="592"/>
      <c r="F200" s="590" t="s">
        <v>1753</v>
      </c>
      <c r="G200" s="102">
        <f>SUM(G201+G209+G212+G219+G224)</f>
        <v>7472840000</v>
      </c>
      <c r="H200" s="102">
        <f>SUM(H201+H209+H212+H219+H224)</f>
        <v>7800760000</v>
      </c>
      <c r="I200" s="102">
        <v>0</v>
      </c>
      <c r="J200" s="102">
        <v>0</v>
      </c>
      <c r="K200" s="102">
        <v>0</v>
      </c>
      <c r="L200" s="102">
        <v>0</v>
      </c>
      <c r="M200" s="102">
        <v>0</v>
      </c>
      <c r="N200" s="102">
        <v>0</v>
      </c>
      <c r="O200" s="102">
        <v>0</v>
      </c>
      <c r="P200" s="102">
        <v>0</v>
      </c>
      <c r="Q200" s="102">
        <f>SUM(Q201+Q209+Q212+Q219+Q224)</f>
        <v>7472840000</v>
      </c>
      <c r="R200" s="102">
        <f>SUM(R201+R209+R212+R219+R224)</f>
        <v>7800760000</v>
      </c>
    </row>
    <row r="201" spans="2:18">
      <c r="B201" s="812"/>
      <c r="C201" s="150"/>
      <c r="D201" s="150">
        <v>50</v>
      </c>
      <c r="E201" s="33"/>
      <c r="F201" s="36" t="s">
        <v>1283</v>
      </c>
      <c r="G201" s="34">
        <f>SUM(G202+G205+G207)</f>
        <v>4195656000</v>
      </c>
      <c r="H201" s="34">
        <f>SUM(H202+H205+H207)</f>
        <v>4495656000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34">
        <v>0</v>
      </c>
      <c r="P201" s="34">
        <v>0</v>
      </c>
      <c r="Q201" s="34">
        <f>SUM(Q202+Q205+Q207)</f>
        <v>4195656000</v>
      </c>
      <c r="R201" s="34">
        <f>SUM(R202+R205+R207)</f>
        <v>4495656000</v>
      </c>
    </row>
    <row r="202" spans="2:18" ht="30">
      <c r="B202" s="812"/>
      <c r="C202" s="364"/>
      <c r="D202" s="364">
        <v>43</v>
      </c>
      <c r="E202" s="99"/>
      <c r="F202" s="98" t="s">
        <v>1096</v>
      </c>
      <c r="G202" s="103">
        <f>SUM(G203:G204)</f>
        <v>111900000</v>
      </c>
      <c r="H202" s="103">
        <f>SUM(H203:H204)</f>
        <v>111900000</v>
      </c>
      <c r="I202" s="103">
        <v>0</v>
      </c>
      <c r="J202" s="103">
        <v>0</v>
      </c>
      <c r="K202" s="103">
        <v>0</v>
      </c>
      <c r="L202" s="103">
        <v>0</v>
      </c>
      <c r="M202" s="103">
        <v>0</v>
      </c>
      <c r="N202" s="103">
        <v>0</v>
      </c>
      <c r="O202" s="103">
        <v>0</v>
      </c>
      <c r="P202" s="103">
        <v>0</v>
      </c>
      <c r="Q202" s="103">
        <f>SUM(Q203:Q204)</f>
        <v>111900000</v>
      </c>
      <c r="R202" s="103">
        <f>SUM(R203:R204)</f>
        <v>111900000</v>
      </c>
    </row>
    <row r="203" spans="2:18">
      <c r="B203" s="812"/>
      <c r="C203" s="166"/>
      <c r="D203" s="166"/>
      <c r="E203" s="593">
        <v>431</v>
      </c>
      <c r="F203" s="1" t="s">
        <v>1284</v>
      </c>
      <c r="G203" s="4">
        <v>3000000</v>
      </c>
      <c r="H203" s="4">
        <v>3000000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3000000</v>
      </c>
      <c r="R203" s="4">
        <v>3000000</v>
      </c>
    </row>
    <row r="204" spans="2:18" ht="30">
      <c r="B204" s="812"/>
      <c r="C204" s="166"/>
      <c r="D204" s="166"/>
      <c r="E204" s="593">
        <v>433</v>
      </c>
      <c r="F204" s="14" t="s">
        <v>1285</v>
      </c>
      <c r="G204" s="4">
        <v>108900000</v>
      </c>
      <c r="H204" s="4">
        <v>108900000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108900000</v>
      </c>
      <c r="R204" s="4">
        <v>108900000</v>
      </c>
    </row>
    <row r="205" spans="2:18">
      <c r="B205" s="812"/>
      <c r="C205" s="162"/>
      <c r="D205" s="162">
        <v>46</v>
      </c>
      <c r="E205" s="99"/>
      <c r="F205" s="99" t="s">
        <v>1170</v>
      </c>
      <c r="G205" s="103">
        <f>SUM(G206)</f>
        <v>473500000</v>
      </c>
      <c r="H205" s="103">
        <f>SUM(H206)</f>
        <v>473500000</v>
      </c>
      <c r="I205" s="103">
        <v>0</v>
      </c>
      <c r="J205" s="103">
        <v>0</v>
      </c>
      <c r="K205" s="103">
        <v>0</v>
      </c>
      <c r="L205" s="103">
        <v>0</v>
      </c>
      <c r="M205" s="103">
        <v>0</v>
      </c>
      <c r="N205" s="103">
        <v>0</v>
      </c>
      <c r="O205" s="103">
        <v>0</v>
      </c>
      <c r="P205" s="103">
        <v>0</v>
      </c>
      <c r="Q205" s="103">
        <f>SUM(Q206)</f>
        <v>473500000</v>
      </c>
      <c r="R205" s="103">
        <f>SUM(R206)</f>
        <v>473500000</v>
      </c>
    </row>
    <row r="206" spans="2:18">
      <c r="B206" s="812"/>
      <c r="C206" s="166"/>
      <c r="D206" s="166"/>
      <c r="E206" s="2">
        <v>464</v>
      </c>
      <c r="F206" s="1" t="s">
        <v>423</v>
      </c>
      <c r="G206" s="4">
        <v>473500000</v>
      </c>
      <c r="H206" s="4">
        <v>473500000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473500000</v>
      </c>
      <c r="R206" s="4">
        <v>473500000</v>
      </c>
    </row>
    <row r="207" spans="2:18" ht="23.25" customHeight="1">
      <c r="B207" s="812"/>
      <c r="C207" s="162"/>
      <c r="D207" s="162">
        <v>47</v>
      </c>
      <c r="E207" s="99"/>
      <c r="F207" s="99" t="s">
        <v>1286</v>
      </c>
      <c r="G207" s="103">
        <f>SUM(G208)</f>
        <v>3610256000</v>
      </c>
      <c r="H207" s="103">
        <f>SUM(H208)</f>
        <v>3910256000</v>
      </c>
      <c r="I207" s="103">
        <v>0</v>
      </c>
      <c r="J207" s="103">
        <v>0</v>
      </c>
      <c r="K207" s="103">
        <v>0</v>
      </c>
      <c r="L207" s="103">
        <v>0</v>
      </c>
      <c r="M207" s="103">
        <v>0</v>
      </c>
      <c r="N207" s="103">
        <v>0</v>
      </c>
      <c r="O207" s="103">
        <v>0</v>
      </c>
      <c r="P207" s="103">
        <v>0</v>
      </c>
      <c r="Q207" s="103">
        <f>SUM(Q208)</f>
        <v>3610256000</v>
      </c>
      <c r="R207" s="103">
        <f>SUM(R208)</f>
        <v>3910256000</v>
      </c>
    </row>
    <row r="208" spans="2:18">
      <c r="B208" s="812"/>
      <c r="C208" s="166"/>
      <c r="D208" s="166"/>
      <c r="E208" s="2">
        <v>471</v>
      </c>
      <c r="F208" s="1" t="s">
        <v>1280</v>
      </c>
      <c r="G208" s="4">
        <v>3610256000</v>
      </c>
      <c r="H208" s="4">
        <v>3910256000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3610256000</v>
      </c>
      <c r="R208" s="4">
        <v>3910256000</v>
      </c>
    </row>
    <row r="209" spans="2:18" ht="30">
      <c r="B209" s="812"/>
      <c r="C209" s="150"/>
      <c r="D209" s="150">
        <v>51</v>
      </c>
      <c r="E209" s="33"/>
      <c r="F209" s="36" t="s">
        <v>1287</v>
      </c>
      <c r="G209" s="34">
        <f>SUM(G210)</f>
        <v>92000000</v>
      </c>
      <c r="H209" s="34">
        <f>SUM(H210)</f>
        <v>88380000</v>
      </c>
      <c r="I209" s="34">
        <v>0</v>
      </c>
      <c r="J209" s="34">
        <v>0</v>
      </c>
      <c r="K209" s="34">
        <v>0</v>
      </c>
      <c r="L209" s="34">
        <v>0</v>
      </c>
      <c r="M209" s="34">
        <v>0</v>
      </c>
      <c r="N209" s="34">
        <v>0</v>
      </c>
      <c r="O209" s="34">
        <v>0</v>
      </c>
      <c r="P209" s="34">
        <v>0</v>
      </c>
      <c r="Q209" s="34">
        <f>SUM(Q210)</f>
        <v>92000000</v>
      </c>
      <c r="R209" s="34">
        <f>SUM(R210)</f>
        <v>88380000</v>
      </c>
    </row>
    <row r="210" spans="2:18">
      <c r="B210" s="812"/>
      <c r="C210" s="162"/>
      <c r="D210" s="162">
        <v>47</v>
      </c>
      <c r="E210" s="99"/>
      <c r="F210" s="99" t="s">
        <v>425</v>
      </c>
      <c r="G210" s="103">
        <f>SUM(G211)</f>
        <v>92000000</v>
      </c>
      <c r="H210" s="103">
        <f>SUM(H211)</f>
        <v>88380000</v>
      </c>
      <c r="I210" s="103">
        <v>0</v>
      </c>
      <c r="J210" s="103">
        <v>0</v>
      </c>
      <c r="K210" s="103">
        <v>0</v>
      </c>
      <c r="L210" s="103">
        <v>0</v>
      </c>
      <c r="M210" s="103">
        <v>0</v>
      </c>
      <c r="N210" s="103">
        <v>0</v>
      </c>
      <c r="O210" s="103">
        <v>0</v>
      </c>
      <c r="P210" s="103">
        <v>0</v>
      </c>
      <c r="Q210" s="103">
        <f>SUM(Q211)</f>
        <v>92000000</v>
      </c>
      <c r="R210" s="103">
        <f>SUM(R211)</f>
        <v>88380000</v>
      </c>
    </row>
    <row r="211" spans="2:18">
      <c r="B211" s="812"/>
      <c r="C211" s="166"/>
      <c r="D211" s="166"/>
      <c r="E211" s="2">
        <v>471</v>
      </c>
      <c r="F211" s="1" t="s">
        <v>426</v>
      </c>
      <c r="G211" s="4">
        <v>92000000</v>
      </c>
      <c r="H211" s="4">
        <v>88380000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92000000</v>
      </c>
      <c r="R211" s="4">
        <v>88380000</v>
      </c>
    </row>
    <row r="212" spans="2:18">
      <c r="B212" s="812"/>
      <c r="C212" s="150"/>
      <c r="D212" s="150">
        <v>52</v>
      </c>
      <c r="E212" s="33"/>
      <c r="F212" s="33" t="s">
        <v>1288</v>
      </c>
      <c r="G212" s="34">
        <f>SUM(G213+G215+G217)</f>
        <v>2732084000</v>
      </c>
      <c r="H212" s="34">
        <f>SUM(H213+H215+H217)</f>
        <v>2771554000</v>
      </c>
      <c r="I212" s="34">
        <v>0</v>
      </c>
      <c r="J212" s="34">
        <v>0</v>
      </c>
      <c r="K212" s="34">
        <v>0</v>
      </c>
      <c r="L212" s="34">
        <v>0</v>
      </c>
      <c r="M212" s="34">
        <v>0</v>
      </c>
      <c r="N212" s="34">
        <v>0</v>
      </c>
      <c r="O212" s="34">
        <v>0</v>
      </c>
      <c r="P212" s="34">
        <v>0</v>
      </c>
      <c r="Q212" s="34">
        <f>SUM(Q213+Q215+Q217)</f>
        <v>2732084000</v>
      </c>
      <c r="R212" s="34">
        <f>SUM(R213+R215+R217)</f>
        <v>2771554000</v>
      </c>
    </row>
    <row r="213" spans="2:18">
      <c r="B213" s="812"/>
      <c r="C213" s="162"/>
      <c r="D213" s="162">
        <v>42</v>
      </c>
      <c r="E213" s="99"/>
      <c r="F213" s="99" t="s">
        <v>898</v>
      </c>
      <c r="G213" s="103">
        <f>SUM(G214)</f>
        <v>400000</v>
      </c>
      <c r="H213" s="103">
        <f>SUM(H214)</f>
        <v>320000</v>
      </c>
      <c r="I213" s="103">
        <v>0</v>
      </c>
      <c r="J213" s="103">
        <v>0</v>
      </c>
      <c r="K213" s="103">
        <v>0</v>
      </c>
      <c r="L213" s="103">
        <v>0</v>
      </c>
      <c r="M213" s="103">
        <v>0</v>
      </c>
      <c r="N213" s="103">
        <v>0</v>
      </c>
      <c r="O213" s="103">
        <v>0</v>
      </c>
      <c r="P213" s="103">
        <v>0</v>
      </c>
      <c r="Q213" s="103">
        <f>SUM(Q214)</f>
        <v>400000</v>
      </c>
      <c r="R213" s="103">
        <f>SUM(R214)</f>
        <v>320000</v>
      </c>
    </row>
    <row r="214" spans="2:18">
      <c r="B214" s="812"/>
      <c r="C214" s="166"/>
      <c r="D214" s="166"/>
      <c r="E214" s="2">
        <v>426</v>
      </c>
      <c r="F214" s="1" t="s">
        <v>405</v>
      </c>
      <c r="G214" s="4">
        <v>400000</v>
      </c>
      <c r="H214" s="4">
        <v>320000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400000</v>
      </c>
      <c r="R214" s="4">
        <v>320000</v>
      </c>
    </row>
    <row r="215" spans="2:18">
      <c r="B215" s="812"/>
      <c r="C215" s="162"/>
      <c r="D215" s="162">
        <v>46</v>
      </c>
      <c r="E215" s="99"/>
      <c r="F215" s="99" t="s">
        <v>1125</v>
      </c>
      <c r="G215" s="103">
        <f>SUM(G216)</f>
        <v>10940000</v>
      </c>
      <c r="H215" s="103">
        <f>SUM(H216)</f>
        <v>10940000</v>
      </c>
      <c r="I215" s="103">
        <v>0</v>
      </c>
      <c r="J215" s="103">
        <v>0</v>
      </c>
      <c r="K215" s="103">
        <v>0</v>
      </c>
      <c r="L215" s="103">
        <v>0</v>
      </c>
      <c r="M215" s="103">
        <v>0</v>
      </c>
      <c r="N215" s="103">
        <v>0</v>
      </c>
      <c r="O215" s="103">
        <v>0</v>
      </c>
      <c r="P215" s="103">
        <v>0</v>
      </c>
      <c r="Q215" s="103">
        <f>SUM(Q216)</f>
        <v>10940000</v>
      </c>
      <c r="R215" s="103">
        <f>SUM(R216)</f>
        <v>10940000</v>
      </c>
    </row>
    <row r="216" spans="2:18">
      <c r="B216" s="812"/>
      <c r="C216" s="166"/>
      <c r="D216" s="166"/>
      <c r="E216" s="2">
        <v>464</v>
      </c>
      <c r="F216" s="1" t="s">
        <v>423</v>
      </c>
      <c r="G216" s="4">
        <v>10940000</v>
      </c>
      <c r="H216" s="4">
        <v>10940000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10940000</v>
      </c>
      <c r="R216" s="4">
        <v>10940000</v>
      </c>
    </row>
    <row r="217" spans="2:18">
      <c r="B217" s="812"/>
      <c r="C217" s="162"/>
      <c r="D217" s="162">
        <v>47</v>
      </c>
      <c r="E217" s="99"/>
      <c r="F217" s="99" t="s">
        <v>1286</v>
      </c>
      <c r="G217" s="103">
        <f>SUM(G218)</f>
        <v>2720744000</v>
      </c>
      <c r="H217" s="103">
        <f>SUM(H218)</f>
        <v>2760294000</v>
      </c>
      <c r="I217" s="103">
        <v>0</v>
      </c>
      <c r="J217" s="103">
        <v>0</v>
      </c>
      <c r="K217" s="103">
        <v>0</v>
      </c>
      <c r="L217" s="103">
        <v>0</v>
      </c>
      <c r="M217" s="103">
        <v>0</v>
      </c>
      <c r="N217" s="103">
        <v>0</v>
      </c>
      <c r="O217" s="103">
        <v>0</v>
      </c>
      <c r="P217" s="103">
        <v>0</v>
      </c>
      <c r="Q217" s="103">
        <f>SUM(Q218)</f>
        <v>2720744000</v>
      </c>
      <c r="R217" s="103">
        <f>SUM(R218)</f>
        <v>2760294000</v>
      </c>
    </row>
    <row r="218" spans="2:18">
      <c r="B218" s="812"/>
      <c r="C218" s="166"/>
      <c r="D218" s="166"/>
      <c r="E218" s="2">
        <v>471</v>
      </c>
      <c r="F218" s="1" t="s">
        <v>426</v>
      </c>
      <c r="G218" s="4">
        <v>2720744000</v>
      </c>
      <c r="H218" s="4">
        <v>2760294000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2720744000</v>
      </c>
      <c r="R218" s="4">
        <v>2760294000</v>
      </c>
    </row>
    <row r="219" spans="2:18" ht="30">
      <c r="B219" s="812"/>
      <c r="C219" s="150"/>
      <c r="D219" s="150">
        <v>53</v>
      </c>
      <c r="E219" s="33"/>
      <c r="F219" s="36" t="s">
        <v>1289</v>
      </c>
      <c r="G219" s="34">
        <f>SUM(G220+G222)</f>
        <v>415100000</v>
      </c>
      <c r="H219" s="34">
        <f>SUM(H220+H222)</f>
        <v>412530000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f>SUM(Q220+Q222)</f>
        <v>415100000</v>
      </c>
      <c r="R219" s="34">
        <f>SUM(R220+R222)</f>
        <v>412530000</v>
      </c>
    </row>
    <row r="220" spans="2:18" ht="30">
      <c r="B220" s="812"/>
      <c r="C220" s="364"/>
      <c r="D220" s="364">
        <v>43</v>
      </c>
      <c r="E220" s="99"/>
      <c r="F220" s="98" t="s">
        <v>1754</v>
      </c>
      <c r="G220" s="103">
        <f>SUM(G221)</f>
        <v>20100000</v>
      </c>
      <c r="H220" s="103">
        <f>SUM(H221)</f>
        <v>20100000</v>
      </c>
      <c r="I220" s="103">
        <v>0</v>
      </c>
      <c r="J220" s="103">
        <v>0</v>
      </c>
      <c r="K220" s="103">
        <v>0</v>
      </c>
      <c r="L220" s="103">
        <v>0</v>
      </c>
      <c r="M220" s="103">
        <v>0</v>
      </c>
      <c r="N220" s="103">
        <v>0</v>
      </c>
      <c r="O220" s="103">
        <v>0</v>
      </c>
      <c r="P220" s="103">
        <v>0</v>
      </c>
      <c r="Q220" s="103">
        <f>SUM(Q221)</f>
        <v>20100000</v>
      </c>
      <c r="R220" s="103">
        <f>SUM(R221)</f>
        <v>20100000</v>
      </c>
    </row>
    <row r="221" spans="2:18" ht="30">
      <c r="B221" s="812"/>
      <c r="C221" s="153"/>
      <c r="D221" s="153"/>
      <c r="E221" s="593">
        <v>433</v>
      </c>
      <c r="F221" s="14" t="s">
        <v>1291</v>
      </c>
      <c r="G221" s="4">
        <v>20100000</v>
      </c>
      <c r="H221" s="4">
        <v>20100000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20100000</v>
      </c>
      <c r="R221" s="4">
        <v>20100000</v>
      </c>
    </row>
    <row r="222" spans="2:18">
      <c r="B222" s="812"/>
      <c r="C222" s="162"/>
      <c r="D222" s="162">
        <v>47</v>
      </c>
      <c r="E222" s="99"/>
      <c r="F222" s="99" t="s">
        <v>1292</v>
      </c>
      <c r="G222" s="103">
        <f>SUM(G223)</f>
        <v>395000000</v>
      </c>
      <c r="H222" s="103">
        <f>SUM(H223)</f>
        <v>392430000</v>
      </c>
      <c r="I222" s="103">
        <v>0</v>
      </c>
      <c r="J222" s="103">
        <v>0</v>
      </c>
      <c r="K222" s="103">
        <v>0</v>
      </c>
      <c r="L222" s="103">
        <v>0</v>
      </c>
      <c r="M222" s="103">
        <v>0</v>
      </c>
      <c r="N222" s="103">
        <v>0</v>
      </c>
      <c r="O222" s="103">
        <v>0</v>
      </c>
      <c r="P222" s="103">
        <v>0</v>
      </c>
      <c r="Q222" s="103">
        <f>SUM(Q223)</f>
        <v>395000000</v>
      </c>
      <c r="R222" s="103">
        <f>SUM(R223)</f>
        <v>392430000</v>
      </c>
    </row>
    <row r="223" spans="2:18">
      <c r="B223" s="812"/>
      <c r="C223" s="166"/>
      <c r="D223" s="166"/>
      <c r="E223" s="2">
        <v>471</v>
      </c>
      <c r="F223" s="1" t="s">
        <v>1293</v>
      </c>
      <c r="G223" s="4">
        <v>395000000</v>
      </c>
      <c r="H223" s="4">
        <v>392430000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395000000</v>
      </c>
      <c r="R223" s="4">
        <v>392430000</v>
      </c>
    </row>
    <row r="224" spans="2:18" ht="30">
      <c r="B224" s="812"/>
      <c r="C224" s="150"/>
      <c r="D224" s="150">
        <v>54</v>
      </c>
      <c r="E224" s="33"/>
      <c r="F224" s="36" t="s">
        <v>1263</v>
      </c>
      <c r="G224" s="34">
        <f>SUM(G225+G227)</f>
        <v>38000000</v>
      </c>
      <c r="H224" s="34">
        <f>SUM(H225+H227)</f>
        <v>32640000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f>SUM(Q225+Q227)</f>
        <v>38000000</v>
      </c>
      <c r="R224" s="34">
        <f>SUM(R225+R227)</f>
        <v>32640000</v>
      </c>
    </row>
    <row r="225" spans="2:18" ht="30">
      <c r="B225" s="812"/>
      <c r="C225" s="364"/>
      <c r="D225" s="364">
        <v>43</v>
      </c>
      <c r="E225" s="99"/>
      <c r="F225" s="98" t="s">
        <v>1755</v>
      </c>
      <c r="G225" s="103">
        <f>SUM(G226)</f>
        <v>6000000</v>
      </c>
      <c r="H225" s="103">
        <f>SUM(H226)</f>
        <v>6000000</v>
      </c>
      <c r="I225" s="103">
        <v>0</v>
      </c>
      <c r="J225" s="103">
        <v>0</v>
      </c>
      <c r="K225" s="103">
        <v>0</v>
      </c>
      <c r="L225" s="103">
        <v>0</v>
      </c>
      <c r="M225" s="103">
        <v>0</v>
      </c>
      <c r="N225" s="103">
        <v>0</v>
      </c>
      <c r="O225" s="103">
        <v>0</v>
      </c>
      <c r="P225" s="103">
        <v>0</v>
      </c>
      <c r="Q225" s="103">
        <f>SUM(Q226)</f>
        <v>6000000</v>
      </c>
      <c r="R225" s="103">
        <f>SUM(R226)</f>
        <v>6000000</v>
      </c>
    </row>
    <row r="226" spans="2:18" ht="30">
      <c r="B226" s="812"/>
      <c r="C226" s="166"/>
      <c r="D226" s="166"/>
      <c r="E226" s="593">
        <v>433</v>
      </c>
      <c r="F226" s="14" t="s">
        <v>1294</v>
      </c>
      <c r="G226" s="4">
        <v>6000000</v>
      </c>
      <c r="H226" s="4">
        <v>6000000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6000000</v>
      </c>
      <c r="R226" s="4">
        <v>6000000</v>
      </c>
    </row>
    <row r="227" spans="2:18">
      <c r="B227" s="812"/>
      <c r="C227" s="162"/>
      <c r="D227" s="162">
        <v>47</v>
      </c>
      <c r="E227" s="99"/>
      <c r="F227" s="99" t="s">
        <v>425</v>
      </c>
      <c r="G227" s="103">
        <f>SUM(G228)</f>
        <v>32000000</v>
      </c>
      <c r="H227" s="103">
        <f>SUM(H228)</f>
        <v>26640000</v>
      </c>
      <c r="I227" s="103">
        <v>0</v>
      </c>
      <c r="J227" s="103">
        <v>0</v>
      </c>
      <c r="K227" s="103">
        <v>0</v>
      </c>
      <c r="L227" s="103">
        <v>0</v>
      </c>
      <c r="M227" s="103">
        <v>0</v>
      </c>
      <c r="N227" s="103">
        <v>0</v>
      </c>
      <c r="O227" s="103">
        <v>0</v>
      </c>
      <c r="P227" s="103">
        <v>0</v>
      </c>
      <c r="Q227" s="103">
        <f>SUM(Q228)</f>
        <v>32000000</v>
      </c>
      <c r="R227" s="103">
        <f>SUM(R228)</f>
        <v>26640000</v>
      </c>
    </row>
    <row r="228" spans="2:18">
      <c r="B228" s="812"/>
      <c r="C228" s="166"/>
      <c r="D228" s="166"/>
      <c r="E228" s="2">
        <v>471</v>
      </c>
      <c r="F228" s="1" t="s">
        <v>426</v>
      </c>
      <c r="G228" s="4">
        <v>32000000</v>
      </c>
      <c r="H228" s="4">
        <v>26640000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32000000</v>
      </c>
      <c r="R228" s="4">
        <v>26640000</v>
      </c>
    </row>
    <row r="229" spans="2:18">
      <c r="B229" s="812"/>
      <c r="C229" s="587">
        <v>6</v>
      </c>
      <c r="D229" s="587"/>
      <c r="E229" s="592"/>
      <c r="F229" s="592" t="s">
        <v>1264</v>
      </c>
      <c r="G229" s="102">
        <f>SUM(G230+G234)</f>
        <v>22180052000</v>
      </c>
      <c r="H229" s="102">
        <f>SUM(H230+H234)</f>
        <v>23731212000</v>
      </c>
      <c r="I229" s="102">
        <v>0</v>
      </c>
      <c r="J229" s="102">
        <v>0</v>
      </c>
      <c r="K229" s="102">
        <v>0</v>
      </c>
      <c r="L229" s="102">
        <v>0</v>
      </c>
      <c r="M229" s="102">
        <v>0</v>
      </c>
      <c r="N229" s="102">
        <v>0</v>
      </c>
      <c r="O229" s="102">
        <v>0</v>
      </c>
      <c r="P229" s="102">
        <v>0</v>
      </c>
      <c r="Q229" s="102">
        <f>SUM(Q230+Q234)</f>
        <v>22180052000</v>
      </c>
      <c r="R229" s="102">
        <f>SUM(R230+R234)</f>
        <v>23731212000</v>
      </c>
    </row>
    <row r="230" spans="2:18">
      <c r="B230" s="812"/>
      <c r="C230" s="150"/>
      <c r="D230" s="150">
        <v>60</v>
      </c>
      <c r="E230" s="33"/>
      <c r="F230" s="33" t="s">
        <v>1264</v>
      </c>
      <c r="G230" s="34">
        <f>SUM(G231)</f>
        <v>17580052000</v>
      </c>
      <c r="H230" s="34">
        <f>SUM(H231)</f>
        <v>19131212000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f>SUM(Q231)</f>
        <v>17580052000</v>
      </c>
      <c r="R230" s="34">
        <f>SUM(R231)</f>
        <v>19131212000</v>
      </c>
    </row>
    <row r="231" spans="2:18" ht="30">
      <c r="B231" s="812"/>
      <c r="C231" s="364"/>
      <c r="D231" s="364">
        <v>43</v>
      </c>
      <c r="E231" s="99"/>
      <c r="F231" s="98" t="s">
        <v>1756</v>
      </c>
      <c r="G231" s="103">
        <f>SUM(G232:G233)</f>
        <v>17580052000</v>
      </c>
      <c r="H231" s="103">
        <f>SUM(H232:H233)</f>
        <v>19131212000</v>
      </c>
      <c r="I231" s="103">
        <v>0</v>
      </c>
      <c r="J231" s="103">
        <v>0</v>
      </c>
      <c r="K231" s="103">
        <v>0</v>
      </c>
      <c r="L231" s="103">
        <v>0</v>
      </c>
      <c r="M231" s="103">
        <v>0</v>
      </c>
      <c r="N231" s="103">
        <v>0</v>
      </c>
      <c r="O231" s="103">
        <v>0</v>
      </c>
      <c r="P231" s="103">
        <v>0</v>
      </c>
      <c r="Q231" s="103">
        <f>SUM(Q232:Q233)</f>
        <v>17580052000</v>
      </c>
      <c r="R231" s="103">
        <f>SUM(R232:R233)</f>
        <v>19131212000</v>
      </c>
    </row>
    <row r="232" spans="2:18">
      <c r="B232" s="812"/>
      <c r="C232" s="166"/>
      <c r="D232" s="166"/>
      <c r="E232" s="593">
        <v>431</v>
      </c>
      <c r="F232" s="1" t="s">
        <v>1295</v>
      </c>
      <c r="G232" s="4">
        <v>17477212000</v>
      </c>
      <c r="H232" s="4">
        <v>19131212000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17477212000</v>
      </c>
      <c r="R232" s="4">
        <v>19131212000</v>
      </c>
    </row>
    <row r="233" spans="2:18">
      <c r="B233" s="812"/>
      <c r="C233" s="166"/>
      <c r="D233" s="166"/>
      <c r="E233" s="593">
        <v>432</v>
      </c>
      <c r="F233" s="1" t="s">
        <v>1296</v>
      </c>
      <c r="G233" s="4">
        <v>102840000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102840000</v>
      </c>
      <c r="R233" s="4">
        <v>0</v>
      </c>
    </row>
    <row r="234" spans="2:18" ht="30">
      <c r="B234" s="812"/>
      <c r="C234" s="150"/>
      <c r="D234" s="150">
        <v>61</v>
      </c>
      <c r="E234" s="33"/>
      <c r="F234" s="36" t="s">
        <v>1265</v>
      </c>
      <c r="G234" s="34">
        <f>SUM(G235)</f>
        <v>4600000000</v>
      </c>
      <c r="H234" s="34">
        <f>SUM(H235)</f>
        <v>4600000000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f>SUM(Q235)</f>
        <v>4600000000</v>
      </c>
      <c r="R234" s="34">
        <f>SUM(R235)</f>
        <v>4600000000</v>
      </c>
    </row>
    <row r="235" spans="2:18" ht="31.5" customHeight="1">
      <c r="B235" s="812"/>
      <c r="C235" s="364"/>
      <c r="D235" s="364">
        <v>43</v>
      </c>
      <c r="E235" s="99"/>
      <c r="F235" s="98" t="s">
        <v>1757</v>
      </c>
      <c r="G235" s="103">
        <f>SUM(G236)</f>
        <v>4600000000</v>
      </c>
      <c r="H235" s="103">
        <f>SUM(H236)</f>
        <v>4600000000</v>
      </c>
      <c r="I235" s="103">
        <v>0</v>
      </c>
      <c r="J235" s="103">
        <v>0</v>
      </c>
      <c r="K235" s="103">
        <v>0</v>
      </c>
      <c r="L235" s="103">
        <v>0</v>
      </c>
      <c r="M235" s="103">
        <v>0</v>
      </c>
      <c r="N235" s="103">
        <v>0</v>
      </c>
      <c r="O235" s="103">
        <v>0</v>
      </c>
      <c r="P235" s="103">
        <v>0</v>
      </c>
      <c r="Q235" s="103">
        <f>SUM(Q236)</f>
        <v>4600000000</v>
      </c>
      <c r="R235" s="103">
        <f>SUM(R236)</f>
        <v>4600000000</v>
      </c>
    </row>
    <row r="236" spans="2:18" ht="15" customHeight="1">
      <c r="B236" s="812"/>
      <c r="C236" s="166"/>
      <c r="D236" s="166"/>
      <c r="E236" s="593">
        <v>431</v>
      </c>
      <c r="F236" s="1" t="s">
        <v>1297</v>
      </c>
      <c r="G236" s="4">
        <v>4600000000</v>
      </c>
      <c r="H236" s="4">
        <v>4600000000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4600000000</v>
      </c>
      <c r="R236" s="4">
        <v>4600000000</v>
      </c>
    </row>
    <row r="237" spans="2:18">
      <c r="B237" s="812"/>
      <c r="C237" s="587">
        <v>8</v>
      </c>
      <c r="D237" s="587"/>
      <c r="E237" s="592"/>
      <c r="F237" s="592" t="s">
        <v>1266</v>
      </c>
      <c r="G237" s="102">
        <f>SUM(G238)</f>
        <v>1000000</v>
      </c>
      <c r="H237" s="102">
        <f>SUM(H238)</f>
        <v>990000</v>
      </c>
      <c r="I237" s="102">
        <v>0</v>
      </c>
      <c r="J237" s="102">
        <v>0</v>
      </c>
      <c r="K237" s="102">
        <v>0</v>
      </c>
      <c r="L237" s="102">
        <v>0</v>
      </c>
      <c r="M237" s="102">
        <v>0</v>
      </c>
      <c r="N237" s="102">
        <v>0</v>
      </c>
      <c r="O237" s="102">
        <v>0</v>
      </c>
      <c r="P237" s="102">
        <v>0</v>
      </c>
      <c r="Q237" s="102">
        <f>SUM(Q238)</f>
        <v>1000000</v>
      </c>
      <c r="R237" s="102">
        <f>SUM(R238)</f>
        <v>990000</v>
      </c>
    </row>
    <row r="238" spans="2:18">
      <c r="B238" s="812"/>
      <c r="C238" s="150"/>
      <c r="D238" s="150">
        <v>80</v>
      </c>
      <c r="E238" s="33"/>
      <c r="F238" s="33" t="s">
        <v>1266</v>
      </c>
      <c r="G238" s="34">
        <f>SUM(G239)</f>
        <v>1000000</v>
      </c>
      <c r="H238" s="34">
        <f>SUM(H239)</f>
        <v>990000</v>
      </c>
      <c r="I238" s="34">
        <v>0</v>
      </c>
      <c r="J238" s="34"/>
      <c r="K238" s="34"/>
      <c r="L238" s="34">
        <v>0</v>
      </c>
      <c r="M238" s="34"/>
      <c r="N238" s="34">
        <v>0</v>
      </c>
      <c r="O238" s="34"/>
      <c r="P238" s="34">
        <v>0</v>
      </c>
      <c r="Q238" s="34">
        <f>SUM(Q239)</f>
        <v>1000000</v>
      </c>
      <c r="R238" s="34">
        <f>SUM(R239)</f>
        <v>990000</v>
      </c>
    </row>
    <row r="239" spans="2:18">
      <c r="B239" s="812"/>
      <c r="C239" s="162"/>
      <c r="D239" s="162">
        <v>42</v>
      </c>
      <c r="E239" s="99"/>
      <c r="F239" s="99" t="s">
        <v>394</v>
      </c>
      <c r="G239" s="103">
        <f>SUM(G240:G242)</f>
        <v>1000000</v>
      </c>
      <c r="H239" s="103">
        <f>SUM(H240:H242)</f>
        <v>990000</v>
      </c>
      <c r="I239" s="103">
        <v>0</v>
      </c>
      <c r="J239" s="103"/>
      <c r="K239" s="103"/>
      <c r="L239" s="103">
        <v>0</v>
      </c>
      <c r="M239" s="103"/>
      <c r="N239" s="103">
        <v>0</v>
      </c>
      <c r="O239" s="103"/>
      <c r="P239" s="103">
        <v>0</v>
      </c>
      <c r="Q239" s="103">
        <f>SUM(Q240:Q242)</f>
        <v>1000000</v>
      </c>
      <c r="R239" s="103">
        <f>SUM(R240:R242)</f>
        <v>990000</v>
      </c>
    </row>
    <row r="240" spans="2:18">
      <c r="B240" s="812"/>
      <c r="C240" s="166"/>
      <c r="D240" s="166"/>
      <c r="E240" s="2">
        <v>420</v>
      </c>
      <c r="F240" s="1" t="s">
        <v>400</v>
      </c>
      <c r="G240" s="4">
        <v>50000</v>
      </c>
      <c r="H240" s="4">
        <v>40000</v>
      </c>
      <c r="I240" s="4">
        <v>0</v>
      </c>
      <c r="J240" s="4"/>
      <c r="K240" s="4"/>
      <c r="L240" s="4">
        <v>0</v>
      </c>
      <c r="M240" s="4"/>
      <c r="N240" s="4">
        <v>0</v>
      </c>
      <c r="O240" s="4"/>
      <c r="P240" s="4">
        <v>0</v>
      </c>
      <c r="Q240" s="4">
        <v>50000</v>
      </c>
      <c r="R240" s="4">
        <v>40000</v>
      </c>
    </row>
    <row r="241" spans="2:18" ht="30">
      <c r="B241" s="812"/>
      <c r="C241" s="166"/>
      <c r="D241" s="166"/>
      <c r="E241" s="593">
        <v>421</v>
      </c>
      <c r="F241" s="14" t="s">
        <v>1154</v>
      </c>
      <c r="G241" s="4">
        <v>700000</v>
      </c>
      <c r="H241" s="4">
        <v>700000</v>
      </c>
      <c r="I241" s="4">
        <v>0</v>
      </c>
      <c r="J241" s="4"/>
      <c r="K241" s="4"/>
      <c r="L241" s="4">
        <v>0</v>
      </c>
      <c r="M241" s="4"/>
      <c r="N241" s="4">
        <v>0</v>
      </c>
      <c r="O241" s="4"/>
      <c r="P241" s="4">
        <v>0</v>
      </c>
      <c r="Q241" s="4">
        <v>700000</v>
      </c>
      <c r="R241" s="4">
        <v>700000</v>
      </c>
    </row>
    <row r="242" spans="2:18">
      <c r="B242" s="812"/>
      <c r="C242" s="166"/>
      <c r="D242" s="166"/>
      <c r="E242" s="2">
        <v>425</v>
      </c>
      <c r="F242" s="1" t="s">
        <v>404</v>
      </c>
      <c r="G242" s="4">
        <v>250000</v>
      </c>
      <c r="H242" s="4">
        <v>250000</v>
      </c>
      <c r="I242" s="4">
        <v>0</v>
      </c>
      <c r="J242" s="4"/>
      <c r="K242" s="4"/>
      <c r="L242" s="4">
        <v>0</v>
      </c>
      <c r="M242" s="4"/>
      <c r="N242" s="4">
        <v>0</v>
      </c>
      <c r="O242" s="4"/>
      <c r="P242" s="4">
        <v>0</v>
      </c>
      <c r="Q242" s="4">
        <v>250000</v>
      </c>
      <c r="R242" s="4">
        <v>250000</v>
      </c>
    </row>
    <row r="243" spans="2:18">
      <c r="B243" s="812"/>
      <c r="C243" s="587" t="s">
        <v>1298</v>
      </c>
      <c r="D243" s="587"/>
      <c r="E243" s="592"/>
      <c r="F243" s="592" t="s">
        <v>1722</v>
      </c>
      <c r="G243" s="102">
        <f t="shared" ref="G243:H245" si="10">SUM(G244)</f>
        <v>1193474000</v>
      </c>
      <c r="H243" s="102">
        <f t="shared" si="10"/>
        <v>1193474000</v>
      </c>
      <c r="I243" s="102">
        <v>0</v>
      </c>
      <c r="J243" s="102">
        <v>0</v>
      </c>
      <c r="K243" s="102">
        <v>0</v>
      </c>
      <c r="L243" s="102">
        <v>0</v>
      </c>
      <c r="M243" s="102">
        <v>0</v>
      </c>
      <c r="N243" s="102">
        <v>0</v>
      </c>
      <c r="O243" s="102">
        <v>0</v>
      </c>
      <c r="P243" s="102">
        <v>0</v>
      </c>
      <c r="Q243" s="102">
        <f t="shared" ref="Q243:R245" si="11">SUM(Q244)</f>
        <v>1193474000</v>
      </c>
      <c r="R243" s="102">
        <f t="shared" si="11"/>
        <v>1193474000</v>
      </c>
    </row>
    <row r="244" spans="2:18">
      <c r="B244" s="812"/>
      <c r="C244" s="150"/>
      <c r="D244" s="150" t="s">
        <v>623</v>
      </c>
      <c r="E244" s="33"/>
      <c r="F244" s="33" t="s">
        <v>652</v>
      </c>
      <c r="G244" s="34">
        <f t="shared" si="10"/>
        <v>1193474000</v>
      </c>
      <c r="H244" s="34">
        <f t="shared" si="10"/>
        <v>1193474000</v>
      </c>
      <c r="I244" s="34">
        <v>0</v>
      </c>
      <c r="J244" s="34">
        <v>0</v>
      </c>
      <c r="K244" s="34">
        <v>0</v>
      </c>
      <c r="L244" s="34">
        <v>0</v>
      </c>
      <c r="M244" s="34">
        <v>0</v>
      </c>
      <c r="N244" s="34">
        <v>0</v>
      </c>
      <c r="O244" s="34">
        <v>0</v>
      </c>
      <c r="P244" s="34">
        <v>0</v>
      </c>
      <c r="Q244" s="34">
        <f t="shared" si="11"/>
        <v>1193474000</v>
      </c>
      <c r="R244" s="34">
        <f t="shared" si="11"/>
        <v>1193474000</v>
      </c>
    </row>
    <row r="245" spans="2:18" ht="30">
      <c r="B245" s="812"/>
      <c r="C245" s="364"/>
      <c r="D245" s="364">
        <v>44</v>
      </c>
      <c r="E245" s="99"/>
      <c r="F245" s="98" t="s">
        <v>1758</v>
      </c>
      <c r="G245" s="103">
        <f t="shared" si="10"/>
        <v>1193474000</v>
      </c>
      <c r="H245" s="103">
        <f t="shared" si="10"/>
        <v>1193474000</v>
      </c>
      <c r="I245" s="103">
        <v>0</v>
      </c>
      <c r="J245" s="103">
        <v>0</v>
      </c>
      <c r="K245" s="103">
        <v>0</v>
      </c>
      <c r="L245" s="103">
        <v>0</v>
      </c>
      <c r="M245" s="103">
        <v>0</v>
      </c>
      <c r="N245" s="103">
        <v>0</v>
      </c>
      <c r="O245" s="103">
        <v>0</v>
      </c>
      <c r="P245" s="103">
        <v>0</v>
      </c>
      <c r="Q245" s="103">
        <f t="shared" si="11"/>
        <v>1193474000</v>
      </c>
      <c r="R245" s="103">
        <f t="shared" si="11"/>
        <v>1193474000</v>
      </c>
    </row>
    <row r="246" spans="2:18">
      <c r="B246" s="812"/>
      <c r="C246" s="166"/>
      <c r="D246" s="166"/>
      <c r="E246" s="2">
        <v>443</v>
      </c>
      <c r="F246" s="1" t="s">
        <v>409</v>
      </c>
      <c r="G246" s="4">
        <v>1193474000</v>
      </c>
      <c r="H246" s="4">
        <v>1193474000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1193474000</v>
      </c>
      <c r="R246" s="4">
        <v>1193474000</v>
      </c>
    </row>
    <row r="247" spans="2:18" ht="30">
      <c r="B247" s="812"/>
      <c r="C247" s="588" t="s">
        <v>1300</v>
      </c>
      <c r="D247" s="588"/>
      <c r="E247" s="592"/>
      <c r="F247" s="590" t="s">
        <v>653</v>
      </c>
      <c r="G247" s="102">
        <f>SUM(G248)</f>
        <v>235527000</v>
      </c>
      <c r="H247" s="102">
        <f>SUM(H248)</f>
        <v>232935000</v>
      </c>
      <c r="I247" s="102">
        <v>0</v>
      </c>
      <c r="J247" s="102">
        <v>0</v>
      </c>
      <c r="K247" s="102">
        <v>0</v>
      </c>
      <c r="L247" s="102">
        <v>0</v>
      </c>
      <c r="M247" s="102">
        <v>0</v>
      </c>
      <c r="N247" s="102">
        <v>0</v>
      </c>
      <c r="O247" s="102">
        <v>0</v>
      </c>
      <c r="P247" s="102">
        <v>0</v>
      </c>
      <c r="Q247" s="102">
        <f>SUM(Q248)</f>
        <v>235527000</v>
      </c>
      <c r="R247" s="102">
        <f>SUM(R248)</f>
        <v>232935000</v>
      </c>
    </row>
    <row r="248" spans="2:18">
      <c r="B248" s="812"/>
      <c r="C248" s="150"/>
      <c r="D248" s="269" t="s">
        <v>1760</v>
      </c>
      <c r="E248" s="36" t="s">
        <v>1735</v>
      </c>
      <c r="F248" s="33" t="s">
        <v>1299</v>
      </c>
      <c r="G248" s="34">
        <f>SUM(G249+G252)</f>
        <v>235527000</v>
      </c>
      <c r="H248" s="34">
        <f>SUM(H249+H252)</f>
        <v>232935000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f>SUM(Q249+Q252)</f>
        <v>235527000</v>
      </c>
      <c r="R248" s="34">
        <f>SUM(R249+R252)</f>
        <v>232935000</v>
      </c>
    </row>
    <row r="249" spans="2:18">
      <c r="B249" s="812"/>
      <c r="C249" s="162"/>
      <c r="D249" s="162">
        <v>40</v>
      </c>
      <c r="E249" s="99"/>
      <c r="F249" s="98" t="s">
        <v>391</v>
      </c>
      <c r="G249" s="103">
        <f>SUM(G250:G251)</f>
        <v>10527000</v>
      </c>
      <c r="H249" s="103">
        <f>SUM(H250:H251)</f>
        <v>7935000</v>
      </c>
      <c r="I249" s="103">
        <v>0</v>
      </c>
      <c r="J249" s="103">
        <v>0</v>
      </c>
      <c r="K249" s="103">
        <v>0</v>
      </c>
      <c r="L249" s="103">
        <v>0</v>
      </c>
      <c r="M249" s="103">
        <v>0</v>
      </c>
      <c r="N249" s="103">
        <v>0</v>
      </c>
      <c r="O249" s="103">
        <v>0</v>
      </c>
      <c r="P249" s="103">
        <v>0</v>
      </c>
      <c r="Q249" s="103">
        <f>SUM(Q250:Q251)</f>
        <v>10527000</v>
      </c>
      <c r="R249" s="103">
        <f>SUM(R250:R251)</f>
        <v>7935000</v>
      </c>
    </row>
    <row r="250" spans="2:18">
      <c r="B250" s="812"/>
      <c r="C250" s="166"/>
      <c r="D250" s="166"/>
      <c r="E250" s="2">
        <v>401</v>
      </c>
      <c r="F250" s="1" t="s">
        <v>399</v>
      </c>
      <c r="G250" s="4">
        <v>7600000</v>
      </c>
      <c r="H250" s="4">
        <v>5781000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7600000</v>
      </c>
      <c r="R250" s="4">
        <v>5781000</v>
      </c>
    </row>
    <row r="251" spans="2:18">
      <c r="B251" s="812"/>
      <c r="C251" s="166"/>
      <c r="D251" s="166"/>
      <c r="E251" s="593">
        <v>402</v>
      </c>
      <c r="F251" s="1" t="s">
        <v>907</v>
      </c>
      <c r="G251" s="4">
        <v>2927000</v>
      </c>
      <c r="H251" s="4">
        <v>2154000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2927000</v>
      </c>
      <c r="R251" s="4">
        <v>2154000</v>
      </c>
    </row>
    <row r="252" spans="2:18" ht="30">
      <c r="B252" s="812"/>
      <c r="C252" s="364"/>
      <c r="D252" s="364">
        <v>43</v>
      </c>
      <c r="E252" s="99"/>
      <c r="F252" s="98" t="s">
        <v>1759</v>
      </c>
      <c r="G252" s="103">
        <f>SUM(G253)</f>
        <v>225000000</v>
      </c>
      <c r="H252" s="103">
        <f>SUM(H253)</f>
        <v>225000000</v>
      </c>
      <c r="I252" s="103">
        <v>0</v>
      </c>
      <c r="J252" s="103">
        <v>0</v>
      </c>
      <c r="K252" s="103">
        <v>0</v>
      </c>
      <c r="L252" s="103">
        <v>0</v>
      </c>
      <c r="M252" s="103">
        <v>0</v>
      </c>
      <c r="N252" s="103">
        <v>0</v>
      </c>
      <c r="O252" s="103">
        <v>0</v>
      </c>
      <c r="P252" s="103">
        <v>0</v>
      </c>
      <c r="Q252" s="103">
        <f>SUM(Q253)</f>
        <v>225000000</v>
      </c>
      <c r="R252" s="103">
        <f>SUM(R253)</f>
        <v>225000000</v>
      </c>
    </row>
    <row r="253" spans="2:18">
      <c r="B253" s="812"/>
      <c r="C253" s="166"/>
      <c r="D253" s="166"/>
      <c r="E253" s="593">
        <v>432</v>
      </c>
      <c r="F253" s="1" t="s">
        <v>1296</v>
      </c>
      <c r="G253" s="4">
        <v>225000000</v>
      </c>
      <c r="H253" s="4">
        <v>225000000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225000000</v>
      </c>
      <c r="R253" s="4">
        <v>225000000</v>
      </c>
    </row>
    <row r="254" spans="2:18">
      <c r="B254" s="812"/>
      <c r="C254" s="588" t="s">
        <v>1762</v>
      </c>
      <c r="D254" s="588" t="s">
        <v>1761</v>
      </c>
      <c r="E254" s="590"/>
      <c r="F254" s="590" t="s">
        <v>657</v>
      </c>
      <c r="G254" s="102">
        <f t="shared" ref="G254:H256" si="12">SUM(G255)</f>
        <v>50000</v>
      </c>
      <c r="H254" s="102">
        <f t="shared" si="12"/>
        <v>50000</v>
      </c>
      <c r="I254" s="102">
        <v>0</v>
      </c>
      <c r="J254" s="102">
        <v>0</v>
      </c>
      <c r="K254" s="102">
        <v>0</v>
      </c>
      <c r="L254" s="102">
        <v>0</v>
      </c>
      <c r="M254" s="102">
        <v>0</v>
      </c>
      <c r="N254" s="102">
        <v>0</v>
      </c>
      <c r="O254" s="102">
        <v>0</v>
      </c>
      <c r="P254" s="102">
        <v>0</v>
      </c>
      <c r="Q254" s="102">
        <f t="shared" ref="Q254:R256" si="13">SUM(Q255)</f>
        <v>50000</v>
      </c>
      <c r="R254" s="102">
        <f t="shared" si="13"/>
        <v>50000</v>
      </c>
    </row>
    <row r="255" spans="2:18" ht="30">
      <c r="B255" s="812"/>
      <c r="C255" s="150"/>
      <c r="D255" s="150" t="s">
        <v>629</v>
      </c>
      <c r="E255" s="33"/>
      <c r="F255" s="36" t="s">
        <v>1301</v>
      </c>
      <c r="G255" s="34">
        <f t="shared" si="12"/>
        <v>50000</v>
      </c>
      <c r="H255" s="34">
        <f t="shared" si="12"/>
        <v>50000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0</v>
      </c>
      <c r="P255" s="34">
        <v>0</v>
      </c>
      <c r="Q255" s="34">
        <f t="shared" si="13"/>
        <v>50000</v>
      </c>
      <c r="R255" s="34">
        <f t="shared" si="13"/>
        <v>50000</v>
      </c>
    </row>
    <row r="256" spans="2:18">
      <c r="B256" s="812"/>
      <c r="C256" s="429"/>
      <c r="D256" s="429">
        <v>42</v>
      </c>
      <c r="E256" s="427"/>
      <c r="F256" s="427" t="s">
        <v>1015</v>
      </c>
      <c r="G256" s="428">
        <f t="shared" si="12"/>
        <v>50000</v>
      </c>
      <c r="H256" s="428">
        <f t="shared" si="12"/>
        <v>50000</v>
      </c>
      <c r="I256" s="428">
        <v>0</v>
      </c>
      <c r="J256" s="428">
        <v>0</v>
      </c>
      <c r="K256" s="428">
        <v>0</v>
      </c>
      <c r="L256" s="428">
        <v>0</v>
      </c>
      <c r="M256" s="428">
        <v>0</v>
      </c>
      <c r="N256" s="428">
        <v>0</v>
      </c>
      <c r="O256" s="428">
        <v>0</v>
      </c>
      <c r="P256" s="428">
        <v>0</v>
      </c>
      <c r="Q256" s="428">
        <f t="shared" si="13"/>
        <v>50000</v>
      </c>
      <c r="R256" s="428">
        <f t="shared" si="13"/>
        <v>50000</v>
      </c>
    </row>
    <row r="257" spans="2:18">
      <c r="B257" s="812"/>
      <c r="C257" s="166"/>
      <c r="D257" s="166"/>
      <c r="E257" s="2">
        <v>425</v>
      </c>
      <c r="F257" s="1" t="s">
        <v>404</v>
      </c>
      <c r="G257" s="4">
        <v>50000</v>
      </c>
      <c r="H257" s="4">
        <v>50000</v>
      </c>
      <c r="I257" s="26">
        <v>0</v>
      </c>
      <c r="J257" s="26">
        <v>0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4">
        <v>50000</v>
      </c>
      <c r="R257" s="4">
        <v>50000</v>
      </c>
    </row>
    <row r="258" spans="2:18">
      <c r="B258" s="812"/>
      <c r="C258" s="587" t="s">
        <v>1204</v>
      </c>
      <c r="D258" s="587" t="s">
        <v>828</v>
      </c>
      <c r="E258" s="158"/>
      <c r="F258" s="590" t="s">
        <v>669</v>
      </c>
      <c r="G258" s="102">
        <f t="shared" ref="G258:H260" si="14">SUM(G259)</f>
        <v>200000</v>
      </c>
      <c r="H258" s="102">
        <f t="shared" si="14"/>
        <v>200000</v>
      </c>
      <c r="I258" s="102">
        <v>0</v>
      </c>
      <c r="J258" s="102">
        <v>0</v>
      </c>
      <c r="K258" s="102">
        <v>0</v>
      </c>
      <c r="L258" s="102">
        <v>0</v>
      </c>
      <c r="M258" s="102">
        <v>0</v>
      </c>
      <c r="N258" s="102">
        <v>0</v>
      </c>
      <c r="O258" s="102">
        <v>0</v>
      </c>
      <c r="P258" s="102">
        <v>0</v>
      </c>
      <c r="Q258" s="102">
        <f t="shared" ref="Q258:R260" si="15">SUM(Q259)</f>
        <v>200000</v>
      </c>
      <c r="R258" s="102">
        <f t="shared" si="15"/>
        <v>200000</v>
      </c>
    </row>
    <row r="259" spans="2:18">
      <c r="B259" s="812"/>
      <c r="C259" s="208"/>
      <c r="D259" s="150" t="s">
        <v>1302</v>
      </c>
      <c r="E259" s="33"/>
      <c r="F259" s="33" t="s">
        <v>1203</v>
      </c>
      <c r="G259" s="34">
        <f t="shared" si="14"/>
        <v>200000</v>
      </c>
      <c r="H259" s="34">
        <f t="shared" si="14"/>
        <v>200000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f t="shared" si="15"/>
        <v>200000</v>
      </c>
      <c r="R259" s="34">
        <f t="shared" si="15"/>
        <v>200000</v>
      </c>
    </row>
    <row r="260" spans="2:18">
      <c r="B260" s="812"/>
      <c r="C260" s="162"/>
      <c r="D260" s="162">
        <v>42</v>
      </c>
      <c r="E260" s="96"/>
      <c r="F260" s="98" t="s">
        <v>1015</v>
      </c>
      <c r="G260" s="103">
        <f t="shared" si="14"/>
        <v>200000</v>
      </c>
      <c r="H260" s="103">
        <f t="shared" si="14"/>
        <v>200000</v>
      </c>
      <c r="I260" s="103">
        <v>0</v>
      </c>
      <c r="J260" s="103">
        <v>0</v>
      </c>
      <c r="K260" s="103">
        <v>0</v>
      </c>
      <c r="L260" s="103">
        <v>0</v>
      </c>
      <c r="M260" s="103">
        <v>0</v>
      </c>
      <c r="N260" s="103">
        <v>0</v>
      </c>
      <c r="O260" s="103">
        <v>0</v>
      </c>
      <c r="P260" s="103">
        <v>0</v>
      </c>
      <c r="Q260" s="103">
        <f t="shared" si="15"/>
        <v>200000</v>
      </c>
      <c r="R260" s="103">
        <f t="shared" si="15"/>
        <v>200000</v>
      </c>
    </row>
    <row r="261" spans="2:18">
      <c r="B261" s="812"/>
      <c r="C261" s="141"/>
      <c r="D261" s="141"/>
      <c r="E261" s="2">
        <v>425</v>
      </c>
      <c r="F261" s="1" t="s">
        <v>404</v>
      </c>
      <c r="G261" s="4">
        <v>200000</v>
      </c>
      <c r="H261" s="4">
        <v>200000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200000</v>
      </c>
      <c r="R261" s="4">
        <v>200000</v>
      </c>
    </row>
    <row r="262" spans="2:18">
      <c r="B262" s="812"/>
      <c r="C262" s="587" t="s">
        <v>643</v>
      </c>
      <c r="D262" s="587"/>
      <c r="E262" s="592"/>
      <c r="F262" s="592" t="s">
        <v>672</v>
      </c>
      <c r="G262" s="102">
        <v>0</v>
      </c>
      <c r="H262" s="102">
        <v>0</v>
      </c>
      <c r="I262" s="102">
        <f>SUM(I263+I266)</f>
        <v>3200000</v>
      </c>
      <c r="J262" s="102">
        <f>SUM(J263+J266)</f>
        <v>3200000</v>
      </c>
      <c r="K262" s="102">
        <v>0</v>
      </c>
      <c r="L262" s="102">
        <v>0</v>
      </c>
      <c r="M262" s="102">
        <v>0</v>
      </c>
      <c r="N262" s="102">
        <v>0</v>
      </c>
      <c r="O262" s="102">
        <f>SUM(O263+O266)</f>
        <v>4797000</v>
      </c>
      <c r="P262" s="102">
        <f>SUM(P263+P266)</f>
        <v>4797000</v>
      </c>
      <c r="Q262" s="102">
        <f>SUM(Q263+Q266)</f>
        <v>7997000</v>
      </c>
      <c r="R262" s="102">
        <f>SUM(R263+R266)</f>
        <v>7997000</v>
      </c>
    </row>
    <row r="263" spans="2:18" ht="30">
      <c r="B263" s="812"/>
      <c r="C263" s="150"/>
      <c r="D263" s="150" t="s">
        <v>644</v>
      </c>
      <c r="E263" s="33"/>
      <c r="F263" s="36" t="s">
        <v>673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f t="shared" ref="O263:R264" si="16">SUM(O264)</f>
        <v>4797000</v>
      </c>
      <c r="P263" s="34">
        <f t="shared" si="16"/>
        <v>4797000</v>
      </c>
      <c r="Q263" s="34">
        <f t="shared" si="16"/>
        <v>4797000</v>
      </c>
      <c r="R263" s="34">
        <f t="shared" si="16"/>
        <v>4797000</v>
      </c>
    </row>
    <row r="264" spans="2:18">
      <c r="B264" s="812"/>
      <c r="C264" s="162"/>
      <c r="D264" s="162">
        <v>42</v>
      </c>
      <c r="E264" s="96"/>
      <c r="F264" s="99" t="s">
        <v>394</v>
      </c>
      <c r="G264" s="103">
        <v>0</v>
      </c>
      <c r="H264" s="103">
        <v>0</v>
      </c>
      <c r="I264" s="103">
        <v>0</v>
      </c>
      <c r="J264" s="103">
        <v>0</v>
      </c>
      <c r="K264" s="103">
        <v>0</v>
      </c>
      <c r="L264" s="103">
        <v>0</v>
      </c>
      <c r="M264" s="103">
        <v>0</v>
      </c>
      <c r="N264" s="103">
        <v>0</v>
      </c>
      <c r="O264" s="103">
        <f t="shared" si="16"/>
        <v>4797000</v>
      </c>
      <c r="P264" s="103">
        <f t="shared" si="16"/>
        <v>4797000</v>
      </c>
      <c r="Q264" s="103">
        <f t="shared" si="16"/>
        <v>4797000</v>
      </c>
      <c r="R264" s="103">
        <f t="shared" si="16"/>
        <v>4797000</v>
      </c>
    </row>
    <row r="265" spans="2:18">
      <c r="B265" s="812"/>
      <c r="C265" s="166"/>
      <c r="D265" s="166"/>
      <c r="E265" s="2">
        <v>426</v>
      </c>
      <c r="F265" s="1" t="s">
        <v>405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4797000</v>
      </c>
      <c r="P265" s="4">
        <v>4797000</v>
      </c>
      <c r="Q265" s="4">
        <v>4797000</v>
      </c>
      <c r="R265" s="4">
        <v>4797000</v>
      </c>
    </row>
    <row r="266" spans="2:18">
      <c r="B266" s="812"/>
      <c r="C266" s="150"/>
      <c r="D266" s="150" t="s">
        <v>647</v>
      </c>
      <c r="E266" s="33"/>
      <c r="F266" s="36" t="s">
        <v>676</v>
      </c>
      <c r="G266" s="34">
        <v>0</v>
      </c>
      <c r="H266" s="34">
        <v>0</v>
      </c>
      <c r="I266" s="34">
        <f>SUM(I267)</f>
        <v>3200000</v>
      </c>
      <c r="J266" s="34">
        <f>SUM(J267)</f>
        <v>3200000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f>SUM(Q267)</f>
        <v>3200000</v>
      </c>
      <c r="R266" s="34">
        <f>SUM(R267)</f>
        <v>3200000</v>
      </c>
    </row>
    <row r="267" spans="2:18">
      <c r="B267" s="812"/>
      <c r="C267" s="162"/>
      <c r="D267" s="162">
        <v>40</v>
      </c>
      <c r="E267" s="96"/>
      <c r="F267" s="99" t="s">
        <v>391</v>
      </c>
      <c r="G267" s="103">
        <v>0</v>
      </c>
      <c r="H267" s="103">
        <v>0</v>
      </c>
      <c r="I267" s="103">
        <f>SUM(I268:I269)</f>
        <v>3200000</v>
      </c>
      <c r="J267" s="103">
        <f>SUM(J268:J269)</f>
        <v>3200000</v>
      </c>
      <c r="K267" s="103">
        <v>0</v>
      </c>
      <c r="L267" s="103">
        <v>0</v>
      </c>
      <c r="M267" s="103">
        <v>0</v>
      </c>
      <c r="N267" s="103">
        <v>0</v>
      </c>
      <c r="O267" s="103">
        <v>0</v>
      </c>
      <c r="P267" s="103">
        <v>0</v>
      </c>
      <c r="Q267" s="103">
        <f>SUM(Q268:Q269)</f>
        <v>3200000</v>
      </c>
      <c r="R267" s="103">
        <f>SUM(R268:R269)</f>
        <v>3200000</v>
      </c>
    </row>
    <row r="268" spans="2:18">
      <c r="B268" s="812"/>
      <c r="C268" s="166"/>
      <c r="D268" s="166"/>
      <c r="E268" s="2">
        <v>401</v>
      </c>
      <c r="F268" s="1" t="s">
        <v>399</v>
      </c>
      <c r="G268" s="4">
        <v>0</v>
      </c>
      <c r="H268" s="4">
        <v>0</v>
      </c>
      <c r="I268" s="4">
        <v>2300000</v>
      </c>
      <c r="J268" s="4">
        <v>2300000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2300000</v>
      </c>
      <c r="R268" s="4">
        <v>2300000</v>
      </c>
    </row>
    <row r="269" spans="2:18" ht="15.75" thickBot="1">
      <c r="B269" s="812"/>
      <c r="C269" s="166"/>
      <c r="D269" s="166"/>
      <c r="E269" s="2">
        <v>402</v>
      </c>
      <c r="F269" s="1" t="s">
        <v>361</v>
      </c>
      <c r="G269" s="4">
        <v>0</v>
      </c>
      <c r="H269" s="4">
        <v>0</v>
      </c>
      <c r="I269" s="4">
        <v>900000</v>
      </c>
      <c r="J269" s="4">
        <v>900000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900000</v>
      </c>
      <c r="R269" s="4">
        <v>900000</v>
      </c>
    </row>
    <row r="270" spans="2:18" ht="15.75" thickBot="1">
      <c r="B270" s="812"/>
      <c r="C270" s="800" t="s">
        <v>604</v>
      </c>
      <c r="D270" s="801"/>
      <c r="E270" s="766" t="s">
        <v>493</v>
      </c>
      <c r="F270" s="801"/>
      <c r="G270" s="193">
        <f t="shared" ref="G270:R270" si="17">SUM(G262+G258+G254+G247+G243+G237+G229+G200+G115+G94+G72)</f>
        <v>33826071000</v>
      </c>
      <c r="H270" s="164">
        <f t="shared" si="17"/>
        <v>35920319000</v>
      </c>
      <c r="I270" s="164">
        <f t="shared" si="17"/>
        <v>29300000</v>
      </c>
      <c r="J270" s="164">
        <f t="shared" si="17"/>
        <v>29300000</v>
      </c>
      <c r="K270" s="164">
        <f t="shared" si="17"/>
        <v>78850000</v>
      </c>
      <c r="L270" s="164">
        <f t="shared" si="17"/>
        <v>63850000</v>
      </c>
      <c r="M270" s="164">
        <f t="shared" si="17"/>
        <v>179500000</v>
      </c>
      <c r="N270" s="164">
        <f t="shared" si="17"/>
        <v>183000000</v>
      </c>
      <c r="O270" s="164">
        <f t="shared" si="17"/>
        <v>55383000</v>
      </c>
      <c r="P270" s="164">
        <f t="shared" si="17"/>
        <v>48383000</v>
      </c>
      <c r="Q270" s="193">
        <f t="shared" si="17"/>
        <v>34169104000</v>
      </c>
      <c r="R270" s="164">
        <f t="shared" si="17"/>
        <v>36244852000</v>
      </c>
    </row>
  </sheetData>
  <mergeCells count="15">
    <mergeCell ref="K4:L4"/>
    <mergeCell ref="M4:N4"/>
    <mergeCell ref="O4:P4"/>
    <mergeCell ref="Q4:R4"/>
    <mergeCell ref="G3:R3"/>
    <mergeCell ref="G4:J4"/>
    <mergeCell ref="C270:D270"/>
    <mergeCell ref="E270:F270"/>
    <mergeCell ref="B7:B270"/>
    <mergeCell ref="C6:F6"/>
    <mergeCell ref="B3:B5"/>
    <mergeCell ref="C3:C5"/>
    <mergeCell ref="D3:D5"/>
    <mergeCell ref="E3:E5"/>
    <mergeCell ref="F3:F5"/>
  </mergeCells>
  <pageMargins left="0.7" right="0.7" top="0.75" bottom="0.75" header="0.3" footer="0.3"/>
  <pageSetup orientation="portrait" horizontalDpi="1200" verticalDpi="1200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B2:R45"/>
  <sheetViews>
    <sheetView workbookViewId="0">
      <selection activeCell="E8" sqref="E8"/>
    </sheetView>
  </sheetViews>
  <sheetFormatPr defaultRowHeight="15"/>
  <cols>
    <col min="2" max="2" width="12.42578125" customWidth="1"/>
    <col min="3" max="3" width="13" customWidth="1"/>
    <col min="4" max="4" width="13.5703125" customWidth="1"/>
    <col min="5" max="5" width="24.140625" customWidth="1"/>
    <col min="6" max="6" width="46.42578125" customWidth="1"/>
    <col min="7" max="18" width="18.42578125" customWidth="1"/>
  </cols>
  <sheetData>
    <row r="2" spans="2:18">
      <c r="B2" s="603" t="s">
        <v>494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00" t="s">
        <v>356</v>
      </c>
      <c r="H5" s="400" t="s">
        <v>444</v>
      </c>
      <c r="I5" s="400" t="s">
        <v>358</v>
      </c>
      <c r="J5" s="400" t="s">
        <v>444</v>
      </c>
      <c r="K5" s="400" t="s">
        <v>356</v>
      </c>
      <c r="L5" s="400" t="s">
        <v>444</v>
      </c>
      <c r="M5" s="400" t="s">
        <v>356</v>
      </c>
      <c r="N5" s="400" t="s">
        <v>444</v>
      </c>
      <c r="O5" s="400" t="s">
        <v>356</v>
      </c>
      <c r="P5" s="400" t="s">
        <v>444</v>
      </c>
      <c r="Q5" s="400" t="s">
        <v>356</v>
      </c>
      <c r="R5" s="400" t="s">
        <v>444</v>
      </c>
    </row>
    <row r="6" spans="2:18" ht="15.75" thickBot="1">
      <c r="B6" s="401">
        <v>15002</v>
      </c>
      <c r="C6" s="805" t="s">
        <v>494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1136</v>
      </c>
      <c r="G7" s="124">
        <f>SUM(G8)</f>
        <v>102216000</v>
      </c>
      <c r="H7" s="124">
        <f>SUM(H8)</f>
        <v>99216000</v>
      </c>
      <c r="I7" s="124">
        <f>SUM(I8)</f>
        <v>1800000</v>
      </c>
      <c r="J7" s="124">
        <f>SUM(J8)</f>
        <v>1800000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f>SUM(Q8)</f>
        <v>104016000</v>
      </c>
      <c r="R7" s="125">
        <f>SUM(R8)</f>
        <v>101016000</v>
      </c>
    </row>
    <row r="8" spans="2:18" ht="15.75" thickBot="1">
      <c r="B8" s="802"/>
      <c r="C8" s="167"/>
      <c r="D8" s="106">
        <v>19</v>
      </c>
      <c r="E8" s="104"/>
      <c r="F8" s="106" t="s">
        <v>1136</v>
      </c>
      <c r="G8" s="110">
        <v>102216000</v>
      </c>
      <c r="H8" s="110">
        <v>99216000</v>
      </c>
      <c r="I8" s="110">
        <v>1800000</v>
      </c>
      <c r="J8" s="110">
        <v>1800000</v>
      </c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104016000</v>
      </c>
      <c r="R8" s="111">
        <v>101016000</v>
      </c>
    </row>
    <row r="9" spans="2:18">
      <c r="B9" s="815"/>
      <c r="C9" s="403"/>
      <c r="D9" s="403">
        <v>40</v>
      </c>
      <c r="E9" s="232"/>
      <c r="F9" s="232" t="s">
        <v>391</v>
      </c>
      <c r="G9" s="234">
        <f>SUM(G10:G11)</f>
        <v>89376000</v>
      </c>
      <c r="H9" s="234">
        <f>SUM(H10:H11)</f>
        <v>86376000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v>0</v>
      </c>
      <c r="O9" s="234">
        <v>0</v>
      </c>
      <c r="P9" s="234">
        <v>0</v>
      </c>
      <c r="Q9" s="234">
        <f>SUM(Q10:Q11)</f>
        <v>89376000</v>
      </c>
      <c r="R9" s="235">
        <f>SUM(R10:R11)</f>
        <v>86376000</v>
      </c>
    </row>
    <row r="10" spans="2:18">
      <c r="B10" s="815"/>
      <c r="C10" s="290"/>
      <c r="D10" s="290"/>
      <c r="E10" s="2">
        <v>401</v>
      </c>
      <c r="F10" s="1" t="s">
        <v>399</v>
      </c>
      <c r="G10" s="4">
        <v>67376000</v>
      </c>
      <c r="H10" s="4">
        <v>63055000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67376000</v>
      </c>
      <c r="R10" s="109">
        <v>63055000</v>
      </c>
    </row>
    <row r="11" spans="2:18">
      <c r="B11" s="815"/>
      <c r="C11" s="290"/>
      <c r="D11" s="290"/>
      <c r="E11" s="2">
        <v>402</v>
      </c>
      <c r="F11" s="1" t="s">
        <v>361</v>
      </c>
      <c r="G11" s="4">
        <v>22000000</v>
      </c>
      <c r="H11" s="4">
        <v>23321000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22000000</v>
      </c>
      <c r="R11" s="109">
        <v>23321000</v>
      </c>
    </row>
    <row r="12" spans="2:18">
      <c r="B12" s="815"/>
      <c r="C12" s="292"/>
      <c r="D12" s="292">
        <v>42</v>
      </c>
      <c r="E12" s="99"/>
      <c r="F12" s="99" t="s">
        <v>394</v>
      </c>
      <c r="G12" s="103">
        <f>SUM(G13:G18)</f>
        <v>12470000</v>
      </c>
      <c r="H12" s="103">
        <f>SUM(H13:H18)</f>
        <v>12220000</v>
      </c>
      <c r="I12" s="103">
        <f>SUM(I13:I18)</f>
        <v>1800000</v>
      </c>
      <c r="J12" s="103">
        <f>SUM(J13:J18)</f>
        <v>1800000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14270000</v>
      </c>
      <c r="R12" s="108">
        <f>SUM(R13:R18)</f>
        <v>14020000</v>
      </c>
    </row>
    <row r="13" spans="2:18">
      <c r="B13" s="815"/>
      <c r="C13" s="290"/>
      <c r="D13" s="290"/>
      <c r="E13" s="2">
        <v>420</v>
      </c>
      <c r="F13" s="1" t="s">
        <v>400</v>
      </c>
      <c r="G13" s="4">
        <v>150000</v>
      </c>
      <c r="H13" s="4">
        <v>150000</v>
      </c>
      <c r="I13" s="4">
        <v>150000</v>
      </c>
      <c r="J13" s="4">
        <v>150000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300000</v>
      </c>
      <c r="R13" s="109">
        <v>300000</v>
      </c>
    </row>
    <row r="14" spans="2:18" ht="30">
      <c r="B14" s="815"/>
      <c r="C14" s="290"/>
      <c r="D14" s="290"/>
      <c r="E14" s="2">
        <v>421</v>
      </c>
      <c r="F14" s="14" t="s">
        <v>401</v>
      </c>
      <c r="G14" s="4">
        <v>10000000</v>
      </c>
      <c r="H14" s="4">
        <v>9650000</v>
      </c>
      <c r="I14" s="4">
        <v>400000</v>
      </c>
      <c r="J14" s="4">
        <v>400000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10400000</v>
      </c>
      <c r="R14" s="109">
        <v>10050000</v>
      </c>
    </row>
    <row r="15" spans="2:18">
      <c r="B15" s="815"/>
      <c r="C15" s="290"/>
      <c r="D15" s="290"/>
      <c r="E15" s="2">
        <v>423</v>
      </c>
      <c r="F15" s="1" t="s">
        <v>402</v>
      </c>
      <c r="G15" s="4">
        <v>500000</v>
      </c>
      <c r="H15" s="4">
        <v>600000</v>
      </c>
      <c r="I15" s="4">
        <v>450000</v>
      </c>
      <c r="J15" s="4">
        <v>450000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950000</v>
      </c>
      <c r="R15" s="109">
        <v>1050000</v>
      </c>
    </row>
    <row r="16" spans="2:18">
      <c r="B16" s="815"/>
      <c r="C16" s="290"/>
      <c r="D16" s="290"/>
      <c r="E16" s="2">
        <v>424</v>
      </c>
      <c r="F16" s="1" t="s">
        <v>403</v>
      </c>
      <c r="G16" s="4">
        <v>600000</v>
      </c>
      <c r="H16" s="4">
        <v>600000</v>
      </c>
      <c r="I16" s="4">
        <v>250000</v>
      </c>
      <c r="J16" s="4">
        <v>250000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850000</v>
      </c>
      <c r="R16" s="109">
        <v>850000</v>
      </c>
    </row>
    <row r="17" spans="2:18">
      <c r="B17" s="815"/>
      <c r="C17" s="290"/>
      <c r="D17" s="290"/>
      <c r="E17" s="2">
        <v>425</v>
      </c>
      <c r="F17" s="1" t="s">
        <v>404</v>
      </c>
      <c r="G17" s="4">
        <v>1000000</v>
      </c>
      <c r="H17" s="4">
        <v>1000000</v>
      </c>
      <c r="I17" s="4">
        <v>250000</v>
      </c>
      <c r="J17" s="4">
        <v>250000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1250000</v>
      </c>
      <c r="R17" s="109">
        <v>1250000</v>
      </c>
    </row>
    <row r="18" spans="2:18">
      <c r="B18" s="815"/>
      <c r="C18" s="290"/>
      <c r="D18" s="290"/>
      <c r="E18" s="2">
        <v>426</v>
      </c>
      <c r="F18" s="1" t="s">
        <v>405</v>
      </c>
      <c r="G18" s="4">
        <v>220000</v>
      </c>
      <c r="H18" s="4">
        <v>220000</v>
      </c>
      <c r="I18" s="4">
        <v>300000</v>
      </c>
      <c r="J18" s="4">
        <v>300000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520000</v>
      </c>
      <c r="R18" s="109">
        <v>520000</v>
      </c>
    </row>
    <row r="19" spans="2:18">
      <c r="B19" s="815"/>
      <c r="C19" s="292"/>
      <c r="D19" s="292">
        <v>46</v>
      </c>
      <c r="E19" s="99"/>
      <c r="F19" s="99" t="s">
        <v>396</v>
      </c>
      <c r="G19" s="103">
        <f>SUM(G20:G21)</f>
        <v>70000</v>
      </c>
      <c r="H19" s="103">
        <f>SUM(H20:H21)</f>
        <v>520000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70000</v>
      </c>
      <c r="R19" s="108">
        <f>SUM(R20:R21)</f>
        <v>520000</v>
      </c>
    </row>
    <row r="20" spans="2:18">
      <c r="B20" s="815"/>
      <c r="C20" s="290"/>
      <c r="D20" s="290"/>
      <c r="E20" s="2">
        <v>464</v>
      </c>
      <c r="F20" s="1" t="s">
        <v>423</v>
      </c>
      <c r="G20" s="4">
        <v>70000</v>
      </c>
      <c r="H20" s="4">
        <v>498000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70000</v>
      </c>
      <c r="R20" s="109">
        <v>498000</v>
      </c>
    </row>
    <row r="21" spans="2:18">
      <c r="B21" s="815"/>
      <c r="C21" s="290"/>
      <c r="D21" s="290"/>
      <c r="E21" s="2">
        <v>465</v>
      </c>
      <c r="F21" s="1" t="s">
        <v>424</v>
      </c>
      <c r="G21" s="4">
        <v>0</v>
      </c>
      <c r="H21" s="4">
        <v>22000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109">
        <v>22000</v>
      </c>
    </row>
    <row r="22" spans="2:18">
      <c r="B22" s="815"/>
      <c r="C22" s="292"/>
      <c r="D22" s="292">
        <v>48</v>
      </c>
      <c r="E22" s="99"/>
      <c r="F22" s="99" t="s">
        <v>430</v>
      </c>
      <c r="G22" s="103">
        <f>SUM(G23:G25)</f>
        <v>300000</v>
      </c>
      <c r="H22" s="103">
        <f>SUM(H23:H25)</f>
        <v>100000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SUM(Q23:Q25)</f>
        <v>300000</v>
      </c>
      <c r="R22" s="108">
        <f>SUM(R23:R25)</f>
        <v>100000</v>
      </c>
    </row>
    <row r="23" spans="2:18">
      <c r="B23" s="815"/>
      <c r="C23" s="290"/>
      <c r="D23" s="290"/>
      <c r="E23" s="2">
        <v>480</v>
      </c>
      <c r="F23" s="1" t="s">
        <v>431</v>
      </c>
      <c r="G23" s="4">
        <v>100000</v>
      </c>
      <c r="H23" s="4">
        <v>100000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100000</v>
      </c>
      <c r="R23" s="109">
        <v>100000</v>
      </c>
    </row>
    <row r="24" spans="2:18">
      <c r="B24" s="815"/>
      <c r="C24" s="290"/>
      <c r="D24" s="290"/>
      <c r="E24" s="2">
        <v>481</v>
      </c>
      <c r="F24" s="1" t="s">
        <v>432</v>
      </c>
      <c r="G24" s="4">
        <v>100000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100000</v>
      </c>
      <c r="R24" s="109">
        <v>0</v>
      </c>
    </row>
    <row r="25" spans="2:18" ht="15.75" thickBot="1">
      <c r="B25" s="815"/>
      <c r="C25" s="306"/>
      <c r="D25" s="306"/>
      <c r="E25" s="106">
        <v>485</v>
      </c>
      <c r="F25" s="104" t="s">
        <v>436</v>
      </c>
      <c r="G25" s="110">
        <v>100000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100000</v>
      </c>
      <c r="R25" s="111">
        <v>0</v>
      </c>
    </row>
    <row r="26" spans="2:18">
      <c r="B26" s="802"/>
      <c r="C26" s="169">
        <v>1</v>
      </c>
      <c r="D26" s="169"/>
      <c r="E26" s="170"/>
      <c r="F26" s="170" t="s">
        <v>1136</v>
      </c>
      <c r="G26" s="172">
        <f>SUM(G27)</f>
        <v>102216000</v>
      </c>
      <c r="H26" s="172">
        <f>SUM(H27)</f>
        <v>99216000</v>
      </c>
      <c r="I26" s="172">
        <f>SUM(I27)</f>
        <v>1800000</v>
      </c>
      <c r="J26" s="172">
        <f>SUM(J27)</f>
        <v>1800000</v>
      </c>
      <c r="K26" s="172">
        <v>0</v>
      </c>
      <c r="L26" s="172">
        <v>0</v>
      </c>
      <c r="M26" s="172">
        <v>0</v>
      </c>
      <c r="N26" s="172">
        <v>0</v>
      </c>
      <c r="O26" s="172">
        <v>0</v>
      </c>
      <c r="P26" s="172">
        <v>0</v>
      </c>
      <c r="Q26" s="172">
        <f>SUM(Q27)</f>
        <v>104016000</v>
      </c>
      <c r="R26" s="172">
        <f>SUM(R27)</f>
        <v>101016000</v>
      </c>
    </row>
    <row r="27" spans="2:18">
      <c r="B27" s="802"/>
      <c r="C27" s="150"/>
      <c r="D27" s="150">
        <v>19</v>
      </c>
      <c r="E27" s="33"/>
      <c r="F27" s="33" t="s">
        <v>1136</v>
      </c>
      <c r="G27" s="34">
        <f>SUM(G28+G31+G38+G41)</f>
        <v>102216000</v>
      </c>
      <c r="H27" s="34">
        <f>SUM(H28+H31+H38+H41)</f>
        <v>99216000</v>
      </c>
      <c r="I27" s="34">
        <f>SUM(I28+I31+I38+I41)</f>
        <v>1800000</v>
      </c>
      <c r="J27" s="34">
        <f>SUM(J28+J31+J38+J41)</f>
        <v>1800000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f>SUM(Q28+Q31+Q38+Q41)</f>
        <v>104016000</v>
      </c>
      <c r="R27" s="34">
        <f>SUM(R28+R31+R38+R41)</f>
        <v>101016000</v>
      </c>
    </row>
    <row r="28" spans="2:18">
      <c r="B28" s="802"/>
      <c r="C28" s="162"/>
      <c r="D28" s="162">
        <v>40</v>
      </c>
      <c r="E28" s="99"/>
      <c r="F28" s="99" t="s">
        <v>391</v>
      </c>
      <c r="G28" s="103">
        <f>SUM(G29:G30)</f>
        <v>89376000</v>
      </c>
      <c r="H28" s="103">
        <f>SUM(H29:H30)</f>
        <v>86376000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SUM(Q29:Q30)</f>
        <v>89376000</v>
      </c>
      <c r="R28" s="103">
        <f>SUM(R29:R30)</f>
        <v>86376000</v>
      </c>
    </row>
    <row r="29" spans="2:18">
      <c r="B29" s="802"/>
      <c r="C29" s="166"/>
      <c r="D29" s="166"/>
      <c r="E29" s="2">
        <v>401</v>
      </c>
      <c r="F29" s="1" t="s">
        <v>399</v>
      </c>
      <c r="G29" s="4">
        <v>67376000</v>
      </c>
      <c r="H29" s="4">
        <v>63055000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67376000</v>
      </c>
      <c r="R29" s="4">
        <v>63055000</v>
      </c>
    </row>
    <row r="30" spans="2:18">
      <c r="B30" s="802"/>
      <c r="C30" s="166"/>
      <c r="D30" s="166"/>
      <c r="E30" s="2">
        <v>402</v>
      </c>
      <c r="F30" s="1" t="s">
        <v>361</v>
      </c>
      <c r="G30" s="4">
        <v>22000000</v>
      </c>
      <c r="H30" s="4">
        <v>23321000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22000000</v>
      </c>
      <c r="R30" s="4">
        <v>23321000</v>
      </c>
    </row>
    <row r="31" spans="2:18">
      <c r="B31" s="802"/>
      <c r="C31" s="162"/>
      <c r="D31" s="162">
        <v>42</v>
      </c>
      <c r="E31" s="99"/>
      <c r="F31" s="99" t="s">
        <v>394</v>
      </c>
      <c r="G31" s="103">
        <f>SUM(G32:G37)</f>
        <v>12470000</v>
      </c>
      <c r="H31" s="103">
        <f>SUM(H32:H37)</f>
        <v>12220000</v>
      </c>
      <c r="I31" s="103">
        <f>SUM(I32:I37)</f>
        <v>1800000</v>
      </c>
      <c r="J31" s="103">
        <f>SUM(J32:J37)</f>
        <v>1800000</v>
      </c>
      <c r="K31" s="103">
        <v>0</v>
      </c>
      <c r="L31" s="103">
        <v>0</v>
      </c>
      <c r="M31" s="103">
        <v>0</v>
      </c>
      <c r="N31" s="103">
        <v>0</v>
      </c>
      <c r="O31" s="103">
        <v>0</v>
      </c>
      <c r="P31" s="103">
        <v>0</v>
      </c>
      <c r="Q31" s="103">
        <f>SUM(Q32:Q37)</f>
        <v>14270000</v>
      </c>
      <c r="R31" s="103">
        <f>SUM(R32:R37)</f>
        <v>14020000</v>
      </c>
    </row>
    <row r="32" spans="2:18">
      <c r="B32" s="802"/>
      <c r="C32" s="166"/>
      <c r="D32" s="166"/>
      <c r="E32" s="2">
        <v>420</v>
      </c>
      <c r="F32" s="1" t="s">
        <v>400</v>
      </c>
      <c r="G32" s="4">
        <v>150000</v>
      </c>
      <c r="H32" s="4">
        <v>150000</v>
      </c>
      <c r="I32" s="4">
        <v>150000</v>
      </c>
      <c r="J32" s="4">
        <v>150000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300000</v>
      </c>
      <c r="R32" s="4">
        <v>300000</v>
      </c>
    </row>
    <row r="33" spans="2:18" ht="30">
      <c r="B33" s="802"/>
      <c r="C33" s="166"/>
      <c r="D33" s="166"/>
      <c r="E33" s="2">
        <v>421</v>
      </c>
      <c r="F33" s="14" t="s">
        <v>401</v>
      </c>
      <c r="G33" s="4">
        <v>10000000</v>
      </c>
      <c r="H33" s="4">
        <v>9650000</v>
      </c>
      <c r="I33" s="4">
        <v>400000</v>
      </c>
      <c r="J33" s="4">
        <v>400000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10400000</v>
      </c>
      <c r="R33" s="4">
        <v>10050000</v>
      </c>
    </row>
    <row r="34" spans="2:18">
      <c r="B34" s="802"/>
      <c r="C34" s="166"/>
      <c r="D34" s="166"/>
      <c r="E34" s="2">
        <v>423</v>
      </c>
      <c r="F34" s="1" t="s">
        <v>402</v>
      </c>
      <c r="G34" s="4">
        <v>500000</v>
      </c>
      <c r="H34" s="4">
        <v>600000</v>
      </c>
      <c r="I34" s="4">
        <v>450000</v>
      </c>
      <c r="J34" s="4">
        <v>450000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950000</v>
      </c>
      <c r="R34" s="4">
        <v>1050000</v>
      </c>
    </row>
    <row r="35" spans="2:18">
      <c r="B35" s="802"/>
      <c r="C35" s="166"/>
      <c r="D35" s="166"/>
      <c r="E35" s="2">
        <v>424</v>
      </c>
      <c r="F35" s="1" t="s">
        <v>403</v>
      </c>
      <c r="G35" s="4">
        <v>600000</v>
      </c>
      <c r="H35" s="4">
        <v>600000</v>
      </c>
      <c r="I35" s="4">
        <v>250000</v>
      </c>
      <c r="J35" s="4">
        <v>250000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850000</v>
      </c>
      <c r="R35" s="4">
        <v>850000</v>
      </c>
    </row>
    <row r="36" spans="2:18">
      <c r="B36" s="802"/>
      <c r="C36" s="166"/>
      <c r="D36" s="166"/>
      <c r="E36" s="2">
        <v>425</v>
      </c>
      <c r="F36" s="1" t="s">
        <v>404</v>
      </c>
      <c r="G36" s="4">
        <v>1000000</v>
      </c>
      <c r="H36" s="4">
        <v>1000000</v>
      </c>
      <c r="I36" s="4">
        <v>250000</v>
      </c>
      <c r="J36" s="4">
        <v>250000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1250000</v>
      </c>
      <c r="R36" s="4">
        <v>1250000</v>
      </c>
    </row>
    <row r="37" spans="2:18">
      <c r="B37" s="802"/>
      <c r="C37" s="166"/>
      <c r="D37" s="166"/>
      <c r="E37" s="2">
        <v>426</v>
      </c>
      <c r="F37" s="1" t="s">
        <v>405</v>
      </c>
      <c r="G37" s="4">
        <v>220000</v>
      </c>
      <c r="H37" s="4">
        <v>220000</v>
      </c>
      <c r="I37" s="4">
        <v>300000</v>
      </c>
      <c r="J37" s="4">
        <v>300000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520000</v>
      </c>
      <c r="R37" s="4">
        <v>520000</v>
      </c>
    </row>
    <row r="38" spans="2:18">
      <c r="B38" s="802"/>
      <c r="C38" s="162"/>
      <c r="D38" s="162">
        <v>46</v>
      </c>
      <c r="E38" s="99"/>
      <c r="F38" s="99" t="s">
        <v>396</v>
      </c>
      <c r="G38" s="103">
        <f>SUM(G39:G40)</f>
        <v>70000</v>
      </c>
      <c r="H38" s="103">
        <f>SUM(H39:H40)</f>
        <v>520000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SUM(Q39:Q40)</f>
        <v>70000</v>
      </c>
      <c r="R38" s="103">
        <f>SUM(R39:R40)</f>
        <v>520000</v>
      </c>
    </row>
    <row r="39" spans="2:18">
      <c r="B39" s="802"/>
      <c r="C39" s="166"/>
      <c r="D39" s="166"/>
      <c r="E39" s="2">
        <v>464</v>
      </c>
      <c r="F39" s="1" t="s">
        <v>423</v>
      </c>
      <c r="G39" s="4">
        <v>70000</v>
      </c>
      <c r="H39" s="4">
        <v>498000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70000</v>
      </c>
      <c r="R39" s="4">
        <v>498000</v>
      </c>
    </row>
    <row r="40" spans="2:18">
      <c r="B40" s="802"/>
      <c r="C40" s="166"/>
      <c r="D40" s="166"/>
      <c r="E40" s="2">
        <v>465</v>
      </c>
      <c r="F40" s="1" t="s">
        <v>424</v>
      </c>
      <c r="G40" s="4">
        <v>0</v>
      </c>
      <c r="H40" s="4">
        <v>22000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22000</v>
      </c>
    </row>
    <row r="41" spans="2:18">
      <c r="B41" s="802"/>
      <c r="C41" s="162"/>
      <c r="D41" s="162">
        <v>48</v>
      </c>
      <c r="E41" s="99"/>
      <c r="F41" s="99" t="s">
        <v>430</v>
      </c>
      <c r="G41" s="103">
        <f>SUM(G42:G44)</f>
        <v>300000</v>
      </c>
      <c r="H41" s="103">
        <f>SUM(H42:H44)</f>
        <v>100000</v>
      </c>
      <c r="I41" s="103">
        <v>0</v>
      </c>
      <c r="J41" s="103">
        <v>0</v>
      </c>
      <c r="K41" s="103">
        <v>0</v>
      </c>
      <c r="L41" s="103">
        <v>0</v>
      </c>
      <c r="M41" s="103">
        <v>0</v>
      </c>
      <c r="N41" s="103">
        <v>0</v>
      </c>
      <c r="O41" s="103">
        <v>0</v>
      </c>
      <c r="P41" s="103">
        <v>0</v>
      </c>
      <c r="Q41" s="103">
        <f>SUM(Q42:Q44)</f>
        <v>300000</v>
      </c>
      <c r="R41" s="103">
        <f>SUM(R42:R44)</f>
        <v>100000</v>
      </c>
    </row>
    <row r="42" spans="2:18">
      <c r="B42" s="802"/>
      <c r="C42" s="166"/>
      <c r="D42" s="166"/>
      <c r="E42" s="2">
        <v>480</v>
      </c>
      <c r="F42" s="1" t="s">
        <v>431</v>
      </c>
      <c r="G42" s="4">
        <v>100000</v>
      </c>
      <c r="H42" s="4">
        <v>100000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100000</v>
      </c>
      <c r="R42" s="4">
        <v>100000</v>
      </c>
    </row>
    <row r="43" spans="2:18">
      <c r="B43" s="802"/>
      <c r="C43" s="166"/>
      <c r="D43" s="166"/>
      <c r="E43" s="2">
        <v>481</v>
      </c>
      <c r="F43" s="1" t="s">
        <v>432</v>
      </c>
      <c r="G43" s="4">
        <v>100000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100000</v>
      </c>
      <c r="R43" s="4">
        <v>0</v>
      </c>
    </row>
    <row r="44" spans="2:18" ht="15.75" thickBot="1">
      <c r="B44" s="802"/>
      <c r="C44" s="166"/>
      <c r="D44" s="166"/>
      <c r="E44" s="2">
        <v>485</v>
      </c>
      <c r="F44" s="1" t="s">
        <v>436</v>
      </c>
      <c r="G44" s="4">
        <v>100000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100000</v>
      </c>
      <c r="R44" s="4">
        <v>0</v>
      </c>
    </row>
    <row r="45" spans="2:18" ht="15.75" thickBot="1">
      <c r="B45" s="802"/>
      <c r="C45" s="800" t="s">
        <v>604</v>
      </c>
      <c r="D45" s="801"/>
      <c r="E45" s="766" t="s">
        <v>494</v>
      </c>
      <c r="F45" s="801"/>
      <c r="G45" s="193">
        <f>SUM(G26)</f>
        <v>102216000</v>
      </c>
      <c r="H45" s="164">
        <f>SUM(H26)</f>
        <v>99216000</v>
      </c>
      <c r="I45" s="164">
        <f>SUM(I26)</f>
        <v>1800000</v>
      </c>
      <c r="J45" s="164">
        <f>SUM(J26)</f>
        <v>1800000</v>
      </c>
      <c r="K45" s="164">
        <v>0</v>
      </c>
      <c r="L45" s="164">
        <v>0</v>
      </c>
      <c r="M45" s="164">
        <v>0</v>
      </c>
      <c r="N45" s="164">
        <v>0</v>
      </c>
      <c r="O45" s="164">
        <v>0</v>
      </c>
      <c r="P45" s="164">
        <v>0</v>
      </c>
      <c r="Q45" s="193">
        <f>SUM(Q26)</f>
        <v>104016000</v>
      </c>
      <c r="R45" s="164">
        <f>SUM(R26)</f>
        <v>101016000</v>
      </c>
    </row>
  </sheetData>
  <mergeCells count="15">
    <mergeCell ref="C45:D45"/>
    <mergeCell ref="E45:F45"/>
    <mergeCell ref="B7:B4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V55"/>
  <sheetViews>
    <sheetView workbookViewId="0">
      <selection activeCell="B2" sqref="B2:E2"/>
    </sheetView>
  </sheetViews>
  <sheetFormatPr defaultRowHeight="15"/>
  <cols>
    <col min="2" max="2" width="11.5703125" customWidth="1"/>
    <col min="4" max="4" width="31.7109375" customWidth="1"/>
    <col min="5" max="5" width="16.28515625" customWidth="1"/>
    <col min="6" max="6" width="16.140625" customWidth="1"/>
    <col min="7" max="7" width="16.85546875" customWidth="1"/>
    <col min="8" max="8" width="17.85546875" customWidth="1"/>
    <col min="9" max="9" width="16.85546875" customWidth="1"/>
    <col min="10" max="10" width="18.5703125" customWidth="1"/>
    <col min="11" max="11" width="17.42578125" customWidth="1"/>
    <col min="12" max="12" width="17" customWidth="1"/>
    <col min="13" max="13" width="16.85546875" customWidth="1"/>
    <col min="14" max="16" width="19" customWidth="1"/>
    <col min="17" max="18" width="9.28515625" bestFit="1" customWidth="1"/>
    <col min="20" max="20" width="9.28515625" bestFit="1" customWidth="1"/>
    <col min="21" max="21" width="10.140625" bestFit="1" customWidth="1"/>
    <col min="23" max="23" width="10.140625" bestFit="1" customWidth="1"/>
  </cols>
  <sheetData>
    <row r="2" spans="2:22" ht="15" customHeight="1">
      <c r="B2" s="610" t="s">
        <v>515</v>
      </c>
      <c r="C2" s="611"/>
      <c r="D2" s="611"/>
      <c r="E2" s="612"/>
    </row>
    <row r="3" spans="2:22">
      <c r="B3" s="685" t="s">
        <v>348</v>
      </c>
      <c r="C3" s="685" t="s">
        <v>349</v>
      </c>
      <c r="D3" s="685" t="s">
        <v>350</v>
      </c>
      <c r="E3" s="686" t="s">
        <v>443</v>
      </c>
      <c r="F3" s="687"/>
      <c r="G3" s="687"/>
      <c r="H3" s="687"/>
      <c r="I3" s="687"/>
      <c r="J3" s="687"/>
      <c r="K3" s="687"/>
      <c r="L3" s="687"/>
      <c r="M3" s="687"/>
      <c r="N3" s="687"/>
      <c r="O3" s="687"/>
      <c r="P3" s="688"/>
    </row>
    <row r="4" spans="2:22">
      <c r="B4" s="685"/>
      <c r="C4" s="685"/>
      <c r="D4" s="685"/>
      <c r="E4" s="684" t="s">
        <v>516</v>
      </c>
      <c r="F4" s="684"/>
      <c r="G4" s="684"/>
      <c r="H4" s="684"/>
      <c r="I4" s="684" t="s">
        <v>417</v>
      </c>
      <c r="J4" s="684"/>
      <c r="K4" s="684" t="s">
        <v>418</v>
      </c>
      <c r="L4" s="684"/>
      <c r="M4" s="684" t="s">
        <v>398</v>
      </c>
      <c r="N4" s="684"/>
      <c r="O4" s="684" t="s">
        <v>419</v>
      </c>
      <c r="P4" s="684"/>
    </row>
    <row r="5" spans="2:22">
      <c r="B5" s="685"/>
      <c r="C5" s="685"/>
      <c r="D5" s="685"/>
      <c r="E5" s="30" t="s">
        <v>356</v>
      </c>
      <c r="F5" s="30" t="s">
        <v>444</v>
      </c>
      <c r="G5" s="30" t="s">
        <v>358</v>
      </c>
      <c r="H5" s="30" t="s">
        <v>444</v>
      </c>
      <c r="I5" s="30" t="s">
        <v>356</v>
      </c>
      <c r="J5" s="30" t="s">
        <v>444</v>
      </c>
      <c r="K5" s="30" t="s">
        <v>356</v>
      </c>
      <c r="L5" s="30" t="s">
        <v>444</v>
      </c>
      <c r="M5" s="30" t="s">
        <v>356</v>
      </c>
      <c r="N5" s="30" t="s">
        <v>444</v>
      </c>
      <c r="O5" s="30" t="s">
        <v>356</v>
      </c>
      <c r="P5" s="30" t="s">
        <v>444</v>
      </c>
    </row>
    <row r="6" spans="2:22">
      <c r="B6" s="692">
        <v>40</v>
      </c>
      <c r="C6" s="2"/>
      <c r="D6" s="33" t="s">
        <v>391</v>
      </c>
      <c r="E6" s="34">
        <f t="shared" ref="E6:J6" si="0">SUM(E7:E9)</f>
        <v>22780557000</v>
      </c>
      <c r="F6" s="34">
        <f t="shared" si="0"/>
        <v>23333680000</v>
      </c>
      <c r="G6" s="34">
        <f t="shared" si="0"/>
        <v>40301000</v>
      </c>
      <c r="H6" s="34">
        <f t="shared" si="0"/>
        <v>62701000</v>
      </c>
      <c r="I6" s="34">
        <f t="shared" si="0"/>
        <v>878889000</v>
      </c>
      <c r="J6" s="34">
        <f t="shared" si="0"/>
        <v>916627000</v>
      </c>
      <c r="K6" s="34">
        <v>0</v>
      </c>
      <c r="L6" s="34">
        <v>0</v>
      </c>
      <c r="M6" s="34">
        <v>0</v>
      </c>
      <c r="N6" s="34">
        <v>0</v>
      </c>
      <c r="O6" s="34">
        <f>SUM(O7:O9)</f>
        <v>23699747000</v>
      </c>
      <c r="P6" s="34">
        <f>SUM(P7:P9)</f>
        <v>24313008000</v>
      </c>
      <c r="S6" s="32"/>
      <c r="V6" s="32"/>
    </row>
    <row r="7" spans="2:22">
      <c r="B7" s="693"/>
      <c r="C7" s="2">
        <v>401</v>
      </c>
      <c r="D7" s="1" t="s">
        <v>399</v>
      </c>
      <c r="E7" s="4">
        <v>16369016000</v>
      </c>
      <c r="F7" s="4">
        <v>16750671000</v>
      </c>
      <c r="G7" s="4">
        <v>27864000</v>
      </c>
      <c r="H7" s="4">
        <v>45559000</v>
      </c>
      <c r="I7" s="4">
        <v>579285000</v>
      </c>
      <c r="J7" s="4">
        <v>605765000</v>
      </c>
      <c r="K7" s="4">
        <v>0</v>
      </c>
      <c r="L7" s="4">
        <v>0</v>
      </c>
      <c r="M7" s="4">
        <v>0</v>
      </c>
      <c r="N7" s="4">
        <v>0</v>
      </c>
      <c r="O7" s="4">
        <v>16976165000</v>
      </c>
      <c r="P7" s="4">
        <v>17401995000</v>
      </c>
      <c r="S7" s="32"/>
      <c r="V7" s="32"/>
    </row>
    <row r="8" spans="2:22" ht="30">
      <c r="B8" s="693"/>
      <c r="C8" s="2">
        <v>402</v>
      </c>
      <c r="D8" s="14" t="s">
        <v>361</v>
      </c>
      <c r="E8" s="4">
        <v>6359737000</v>
      </c>
      <c r="F8" s="4">
        <v>6516636000</v>
      </c>
      <c r="G8" s="4">
        <v>12437000</v>
      </c>
      <c r="H8" s="4">
        <v>17142000</v>
      </c>
      <c r="I8" s="4">
        <v>299604000</v>
      </c>
      <c r="J8" s="4">
        <v>310862000</v>
      </c>
      <c r="K8" s="4">
        <v>0</v>
      </c>
      <c r="L8" s="4">
        <v>0</v>
      </c>
      <c r="M8" s="4">
        <v>0</v>
      </c>
      <c r="N8" s="4">
        <v>0</v>
      </c>
      <c r="O8" s="4">
        <v>6671778000</v>
      </c>
      <c r="P8" s="4">
        <v>6844640000</v>
      </c>
      <c r="S8" s="32"/>
      <c r="V8" s="32"/>
    </row>
    <row r="9" spans="2:22">
      <c r="B9" s="694"/>
      <c r="C9" s="2">
        <v>404</v>
      </c>
      <c r="D9" s="1" t="s">
        <v>392</v>
      </c>
      <c r="E9" s="4">
        <v>51804000</v>
      </c>
      <c r="F9" s="4">
        <v>66373000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51804000</v>
      </c>
      <c r="P9" s="4">
        <v>66373000</v>
      </c>
      <c r="S9" s="32"/>
      <c r="V9" s="32"/>
    </row>
    <row r="10" spans="2:22" ht="30">
      <c r="B10" s="692">
        <v>41</v>
      </c>
      <c r="C10" s="2"/>
      <c r="D10" s="36" t="s">
        <v>393</v>
      </c>
      <c r="E10" s="34">
        <f>SUM(E11:E12)</f>
        <v>150000000</v>
      </c>
      <c r="F10" s="34">
        <f>SUM(F11:F12)</f>
        <v>821324000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f>SUM(O11:O12)</f>
        <v>150000000</v>
      </c>
      <c r="P10" s="34">
        <f>SUM(P11:P12)</f>
        <v>821324000</v>
      </c>
      <c r="S10" s="32"/>
      <c r="V10" s="32"/>
    </row>
    <row r="11" spans="2:22" ht="30">
      <c r="B11" s="693"/>
      <c r="C11" s="2">
        <v>412</v>
      </c>
      <c r="D11" s="14" t="s">
        <v>517</v>
      </c>
      <c r="E11" s="4">
        <v>100000000</v>
      </c>
      <c r="F11" s="4">
        <v>180000000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100000000</v>
      </c>
      <c r="P11" s="4">
        <v>180000000</v>
      </c>
      <c r="S11" s="32"/>
      <c r="V11" s="32"/>
    </row>
    <row r="12" spans="2:22" ht="30">
      <c r="B12" s="694"/>
      <c r="C12" s="2">
        <v>413</v>
      </c>
      <c r="D12" s="14" t="s">
        <v>518</v>
      </c>
      <c r="E12" s="4">
        <v>50000000</v>
      </c>
      <c r="F12" s="4">
        <v>641324000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50000000</v>
      </c>
      <c r="P12" s="4">
        <v>641324000</v>
      </c>
      <c r="S12" s="32"/>
      <c r="V12" s="32"/>
    </row>
    <row r="13" spans="2:22">
      <c r="B13" s="692">
        <v>42</v>
      </c>
      <c r="C13" s="2"/>
      <c r="D13" s="36" t="s">
        <v>394</v>
      </c>
      <c r="E13" s="34">
        <f t="shared" ref="E13:P13" si="1">SUM(E14:E20)</f>
        <v>10665003000</v>
      </c>
      <c r="F13" s="34">
        <f t="shared" si="1"/>
        <v>10864790000</v>
      </c>
      <c r="G13" s="34">
        <f t="shared" si="1"/>
        <v>2205348000</v>
      </c>
      <c r="H13" s="34">
        <f t="shared" si="1"/>
        <v>2228917000</v>
      </c>
      <c r="I13" s="34">
        <f t="shared" si="1"/>
        <v>3354132000</v>
      </c>
      <c r="J13" s="34">
        <f t="shared" si="1"/>
        <v>3398937000</v>
      </c>
      <c r="K13" s="34">
        <f t="shared" si="1"/>
        <v>157426000</v>
      </c>
      <c r="L13" s="34">
        <f t="shared" si="1"/>
        <v>200958000</v>
      </c>
      <c r="M13" s="34">
        <f t="shared" si="1"/>
        <v>1723670000</v>
      </c>
      <c r="N13" s="34">
        <f t="shared" si="1"/>
        <v>1817885000</v>
      </c>
      <c r="O13" s="34">
        <f t="shared" si="1"/>
        <v>18105579000</v>
      </c>
      <c r="P13" s="34">
        <f t="shared" si="1"/>
        <v>18511487000</v>
      </c>
      <c r="S13" s="32"/>
      <c r="V13" s="32"/>
    </row>
    <row r="14" spans="2:22">
      <c r="B14" s="693"/>
      <c r="C14" s="2">
        <v>420</v>
      </c>
      <c r="D14" s="1" t="s">
        <v>400</v>
      </c>
      <c r="E14" s="4">
        <v>460909000</v>
      </c>
      <c r="F14" s="4">
        <v>506942000</v>
      </c>
      <c r="G14" s="4">
        <v>113879000</v>
      </c>
      <c r="H14" s="4">
        <v>114809000</v>
      </c>
      <c r="I14" s="4">
        <v>163817000</v>
      </c>
      <c r="J14" s="4">
        <v>171157000</v>
      </c>
      <c r="K14" s="4">
        <v>2174000</v>
      </c>
      <c r="L14" s="4">
        <v>1954000</v>
      </c>
      <c r="M14" s="4">
        <v>100799000</v>
      </c>
      <c r="N14" s="4">
        <v>94988000</v>
      </c>
      <c r="O14" s="4">
        <v>841578000</v>
      </c>
      <c r="P14" s="4">
        <v>889850000</v>
      </c>
      <c r="S14" s="32"/>
      <c r="V14" s="32"/>
    </row>
    <row r="15" spans="2:22" ht="30">
      <c r="B15" s="693"/>
      <c r="C15" s="2">
        <v>421</v>
      </c>
      <c r="D15" s="14" t="s">
        <v>401</v>
      </c>
      <c r="E15" s="4">
        <v>2857652000</v>
      </c>
      <c r="F15" s="4">
        <v>2814565000</v>
      </c>
      <c r="G15" s="4">
        <v>484044000</v>
      </c>
      <c r="H15" s="4">
        <v>590107000</v>
      </c>
      <c r="I15" s="4">
        <v>620497000</v>
      </c>
      <c r="J15" s="4">
        <v>655179000</v>
      </c>
      <c r="K15" s="4">
        <v>6935000</v>
      </c>
      <c r="L15" s="4">
        <v>6511000</v>
      </c>
      <c r="M15" s="4">
        <v>25827000</v>
      </c>
      <c r="N15" s="4">
        <v>26561000</v>
      </c>
      <c r="O15" s="4">
        <v>3994955000</v>
      </c>
      <c r="P15" s="4">
        <v>4092923000</v>
      </c>
      <c r="S15" s="32"/>
      <c r="V15" s="32"/>
    </row>
    <row r="16" spans="2:22">
      <c r="B16" s="693"/>
      <c r="C16" s="2">
        <v>423</v>
      </c>
      <c r="D16" s="1" t="s">
        <v>402</v>
      </c>
      <c r="E16" s="4">
        <v>2329439000</v>
      </c>
      <c r="F16" s="4">
        <v>2433756000</v>
      </c>
      <c r="G16" s="4">
        <v>650315000</v>
      </c>
      <c r="H16" s="4">
        <v>562948000</v>
      </c>
      <c r="I16" s="4">
        <v>459706000</v>
      </c>
      <c r="J16" s="4">
        <v>492544000</v>
      </c>
      <c r="K16" s="4">
        <v>2261000</v>
      </c>
      <c r="L16" s="4">
        <v>2248000</v>
      </c>
      <c r="M16" s="4">
        <v>87334000</v>
      </c>
      <c r="N16" s="4">
        <v>86845000</v>
      </c>
      <c r="O16" s="4">
        <v>3529055000</v>
      </c>
      <c r="P16" s="4">
        <v>3578341000</v>
      </c>
      <c r="S16" s="32"/>
      <c r="V16" s="32"/>
    </row>
    <row r="17" spans="2:22">
      <c r="B17" s="693"/>
      <c r="C17" s="2">
        <v>424</v>
      </c>
      <c r="D17" s="1" t="s">
        <v>403</v>
      </c>
      <c r="E17" s="4">
        <v>848678000</v>
      </c>
      <c r="F17" s="4">
        <v>836800000</v>
      </c>
      <c r="G17" s="4">
        <v>413619000</v>
      </c>
      <c r="H17" s="4">
        <v>414108000</v>
      </c>
      <c r="I17" s="4">
        <v>244563000</v>
      </c>
      <c r="J17" s="4">
        <v>232383000</v>
      </c>
      <c r="K17" s="4">
        <v>4885000</v>
      </c>
      <c r="L17" s="4">
        <v>7056000</v>
      </c>
      <c r="M17" s="4">
        <v>17497000</v>
      </c>
      <c r="N17" s="4">
        <v>22318000</v>
      </c>
      <c r="O17" s="4">
        <v>1529242000</v>
      </c>
      <c r="P17" s="4">
        <v>1512665000</v>
      </c>
      <c r="S17" s="32"/>
      <c r="V17" s="32"/>
    </row>
    <row r="18" spans="2:22">
      <c r="B18" s="693"/>
      <c r="C18" s="2">
        <v>425</v>
      </c>
      <c r="D18" s="1" t="s">
        <v>404</v>
      </c>
      <c r="E18" s="4">
        <v>2962387000</v>
      </c>
      <c r="F18" s="4">
        <v>3049694000</v>
      </c>
      <c r="G18" s="4">
        <v>422519000</v>
      </c>
      <c r="H18" s="4">
        <v>420211000</v>
      </c>
      <c r="I18" s="4">
        <v>1619153000</v>
      </c>
      <c r="J18" s="4">
        <v>1532734000</v>
      </c>
      <c r="K18" s="4">
        <v>124366000</v>
      </c>
      <c r="L18" s="4">
        <v>166725000</v>
      </c>
      <c r="M18" s="4">
        <v>1085692000</v>
      </c>
      <c r="N18" s="4">
        <v>1138168000</v>
      </c>
      <c r="O18" s="4">
        <v>6214117000</v>
      </c>
      <c r="P18" s="4">
        <v>6307532000</v>
      </c>
      <c r="S18" s="32"/>
      <c r="V18" s="32"/>
    </row>
    <row r="19" spans="2:22">
      <c r="B19" s="693"/>
      <c r="C19" s="2">
        <v>426</v>
      </c>
      <c r="D19" s="1" t="s">
        <v>405</v>
      </c>
      <c r="E19" s="4">
        <v>1182768000</v>
      </c>
      <c r="F19" s="4">
        <v>1200607000</v>
      </c>
      <c r="G19" s="4">
        <v>108172000</v>
      </c>
      <c r="H19" s="4">
        <v>113934000</v>
      </c>
      <c r="I19" s="4">
        <v>208896000</v>
      </c>
      <c r="J19" s="4">
        <v>280440000</v>
      </c>
      <c r="K19" s="4">
        <v>10805000</v>
      </c>
      <c r="L19" s="4">
        <v>10464000</v>
      </c>
      <c r="M19" s="4">
        <v>403021000</v>
      </c>
      <c r="N19" s="4">
        <v>441305000</v>
      </c>
      <c r="O19" s="4">
        <v>1913662000</v>
      </c>
      <c r="P19" s="4">
        <v>2046750000</v>
      </c>
      <c r="S19" s="32"/>
      <c r="V19" s="32"/>
    </row>
    <row r="20" spans="2:22">
      <c r="B20" s="694"/>
      <c r="C20" s="2">
        <v>427</v>
      </c>
      <c r="D20" s="1" t="s">
        <v>406</v>
      </c>
      <c r="E20" s="4">
        <v>23170000</v>
      </c>
      <c r="F20" s="4">
        <v>22426000</v>
      </c>
      <c r="G20" s="4">
        <v>12800000</v>
      </c>
      <c r="H20" s="4">
        <v>12800000</v>
      </c>
      <c r="I20" s="4">
        <v>37500000</v>
      </c>
      <c r="J20" s="4">
        <v>34500000</v>
      </c>
      <c r="K20" s="4">
        <v>6000000</v>
      </c>
      <c r="L20" s="4">
        <v>6000000</v>
      </c>
      <c r="M20" s="4">
        <v>3500000</v>
      </c>
      <c r="N20" s="4">
        <v>7700000</v>
      </c>
      <c r="O20" s="4">
        <v>82970000</v>
      </c>
      <c r="P20" s="4">
        <v>83426000</v>
      </c>
      <c r="S20" s="32"/>
      <c r="V20" s="32"/>
    </row>
    <row r="21" spans="2:22" ht="30">
      <c r="B21" s="692">
        <v>43</v>
      </c>
      <c r="C21" s="2"/>
      <c r="D21" s="36" t="s">
        <v>519</v>
      </c>
      <c r="E21" s="34">
        <f>SUM(E22:E24)</f>
        <v>26626788000</v>
      </c>
      <c r="F21" s="34">
        <f>SUM(F22:F24)</f>
        <v>28277948000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f>SUM(O22:O24)</f>
        <v>26626788000</v>
      </c>
      <c r="P21" s="34">
        <f>SUM(P22:P24)</f>
        <v>28277948000</v>
      </c>
      <c r="S21" s="32"/>
      <c r="V21" s="32"/>
    </row>
    <row r="22" spans="2:22">
      <c r="B22" s="693"/>
      <c r="C22" s="2">
        <v>431</v>
      </c>
      <c r="D22" s="1" t="s">
        <v>520</v>
      </c>
      <c r="E22" s="4">
        <v>22184212000</v>
      </c>
      <c r="F22" s="4">
        <v>23838212000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22184212000</v>
      </c>
      <c r="P22" s="4">
        <v>23838212000</v>
      </c>
      <c r="S22" s="32"/>
      <c r="V22" s="32"/>
    </row>
    <row r="23" spans="2:22" ht="30">
      <c r="B23" s="693"/>
      <c r="C23" s="2">
        <v>432</v>
      </c>
      <c r="D23" s="14" t="s">
        <v>521</v>
      </c>
      <c r="E23" s="4">
        <v>327840000</v>
      </c>
      <c r="F23" s="4">
        <v>225000000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327840000</v>
      </c>
      <c r="P23" s="4">
        <v>225000000</v>
      </c>
      <c r="S23" s="32"/>
      <c r="V23" s="32"/>
    </row>
    <row r="24" spans="2:22" ht="30">
      <c r="B24" s="694"/>
      <c r="C24" s="2">
        <v>433</v>
      </c>
      <c r="D24" s="14" t="s">
        <v>522</v>
      </c>
      <c r="E24" s="4">
        <v>4114736000</v>
      </c>
      <c r="F24" s="4">
        <v>4214736000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4114736000</v>
      </c>
      <c r="P24" s="4">
        <v>4214736000</v>
      </c>
      <c r="S24" s="32"/>
      <c r="V24" s="32"/>
    </row>
    <row r="25" spans="2:22" ht="45">
      <c r="B25" s="692">
        <v>44</v>
      </c>
      <c r="C25" s="2"/>
      <c r="D25" s="36" t="s">
        <v>422</v>
      </c>
      <c r="E25" s="34">
        <f>SUM(E26:E28)</f>
        <v>16278175000</v>
      </c>
      <c r="F25" s="34">
        <f>SUM(F26:F28)</f>
        <v>16343175000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f>SUM(O26:O28)</f>
        <v>16278175000</v>
      </c>
      <c r="P25" s="34">
        <f>SUM(P26:P28)</f>
        <v>16343175000</v>
      </c>
      <c r="S25" s="32"/>
      <c r="V25" s="32"/>
    </row>
    <row r="26" spans="2:22">
      <c r="B26" s="693"/>
      <c r="C26" s="2">
        <v>441</v>
      </c>
      <c r="D26" s="1" t="s">
        <v>407</v>
      </c>
      <c r="E26" s="4">
        <v>1733000000</v>
      </c>
      <c r="F26" s="4">
        <v>1733000000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1733000000</v>
      </c>
      <c r="P26" s="4">
        <v>1733000000</v>
      </c>
      <c r="S26" s="32"/>
      <c r="V26" s="32"/>
    </row>
    <row r="27" spans="2:22">
      <c r="B27" s="693"/>
      <c r="C27" s="2">
        <v>442</v>
      </c>
      <c r="D27" s="1" t="s">
        <v>408</v>
      </c>
      <c r="E27" s="4">
        <v>295916000</v>
      </c>
      <c r="F27" s="4">
        <v>308916000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295916000</v>
      </c>
      <c r="P27" s="4">
        <v>308916000</v>
      </c>
      <c r="S27" s="32"/>
      <c r="V27" s="32"/>
    </row>
    <row r="28" spans="2:22">
      <c r="B28" s="694"/>
      <c r="C28" s="2">
        <v>443</v>
      </c>
      <c r="D28" s="1" t="s">
        <v>409</v>
      </c>
      <c r="E28" s="4">
        <v>14249259000</v>
      </c>
      <c r="F28" s="4">
        <v>14301259000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14249259000</v>
      </c>
      <c r="P28" s="4">
        <v>14301259000</v>
      </c>
      <c r="S28" s="32"/>
      <c r="V28" s="32"/>
    </row>
    <row r="29" spans="2:22">
      <c r="B29" s="692">
        <v>45</v>
      </c>
      <c r="C29" s="2"/>
      <c r="D29" s="36" t="s">
        <v>395</v>
      </c>
      <c r="E29" s="34">
        <f>SUM(E30:E32)</f>
        <v>5971840000</v>
      </c>
      <c r="F29" s="34">
        <f>SUM(F30:F32)</f>
        <v>6445670000</v>
      </c>
      <c r="G29" s="34">
        <v>0</v>
      </c>
      <c r="H29" s="34">
        <v>0</v>
      </c>
      <c r="I29" s="34">
        <f>SUM(I30:I32)</f>
        <v>9560000</v>
      </c>
      <c r="J29" s="34">
        <f>SUM(J30:J32)</f>
        <v>5960000</v>
      </c>
      <c r="K29" s="34">
        <v>0</v>
      </c>
      <c r="L29" s="34">
        <v>0</v>
      </c>
      <c r="M29" s="34">
        <v>0</v>
      </c>
      <c r="N29" s="34">
        <v>0</v>
      </c>
      <c r="O29" s="34">
        <f>SUM(O30:O32)</f>
        <v>5981400000</v>
      </c>
      <c r="P29" s="34">
        <f>SUM(P30:P32)</f>
        <v>6451630000</v>
      </c>
      <c r="S29" s="32"/>
      <c r="V29" s="32"/>
    </row>
    <row r="30" spans="2:22" ht="30">
      <c r="B30" s="693"/>
      <c r="C30" s="2">
        <v>451</v>
      </c>
      <c r="D30" s="14" t="s">
        <v>410</v>
      </c>
      <c r="E30" s="4">
        <v>3573840000</v>
      </c>
      <c r="F30" s="4">
        <v>3798910000</v>
      </c>
      <c r="G30" s="4">
        <v>0</v>
      </c>
      <c r="H30" s="4">
        <v>0</v>
      </c>
      <c r="I30" s="4">
        <v>7210000</v>
      </c>
      <c r="J30" s="4">
        <v>3610000</v>
      </c>
      <c r="K30" s="4">
        <v>0</v>
      </c>
      <c r="L30" s="4">
        <v>0</v>
      </c>
      <c r="M30" s="4">
        <v>0</v>
      </c>
      <c r="N30" s="4">
        <v>0</v>
      </c>
      <c r="O30" s="4">
        <v>3581050000</v>
      </c>
      <c r="P30" s="4">
        <v>3802520000</v>
      </c>
      <c r="S30" s="32"/>
      <c r="V30" s="32"/>
    </row>
    <row r="31" spans="2:22" ht="30">
      <c r="B31" s="693"/>
      <c r="C31" s="2">
        <v>452</v>
      </c>
      <c r="D31" s="14" t="s">
        <v>411</v>
      </c>
      <c r="E31" s="4">
        <v>2398000000</v>
      </c>
      <c r="F31" s="4">
        <v>2646760000</v>
      </c>
      <c r="G31" s="4">
        <v>0</v>
      </c>
      <c r="H31" s="4">
        <v>0</v>
      </c>
      <c r="I31" s="4">
        <v>1800000</v>
      </c>
      <c r="J31" s="4">
        <v>1800000</v>
      </c>
      <c r="K31" s="4">
        <v>0</v>
      </c>
      <c r="L31" s="4">
        <v>0</v>
      </c>
      <c r="M31" s="4">
        <v>0</v>
      </c>
      <c r="N31" s="4">
        <v>0</v>
      </c>
      <c r="O31" s="4">
        <v>2399800000</v>
      </c>
      <c r="P31" s="4">
        <v>2648560000</v>
      </c>
      <c r="S31" s="32"/>
      <c r="V31" s="32"/>
    </row>
    <row r="32" spans="2:22" ht="30">
      <c r="B32" s="694"/>
      <c r="C32" s="2">
        <v>453</v>
      </c>
      <c r="D32" s="14" t="s">
        <v>412</v>
      </c>
      <c r="E32" s="4">
        <v>0</v>
      </c>
      <c r="F32" s="4">
        <v>0</v>
      </c>
      <c r="G32" s="4">
        <v>0</v>
      </c>
      <c r="H32" s="4">
        <v>0</v>
      </c>
      <c r="I32" s="4">
        <v>550000</v>
      </c>
      <c r="J32" s="4">
        <v>550000</v>
      </c>
      <c r="K32" s="4">
        <v>0</v>
      </c>
      <c r="L32" s="4">
        <v>0</v>
      </c>
      <c r="M32" s="4">
        <v>0</v>
      </c>
      <c r="N32" s="4">
        <v>0</v>
      </c>
      <c r="O32" s="4">
        <v>550000</v>
      </c>
      <c r="P32" s="4">
        <v>550000</v>
      </c>
      <c r="S32" s="32"/>
      <c r="V32" s="32"/>
    </row>
    <row r="33" spans="2:22">
      <c r="B33" s="692">
        <v>46</v>
      </c>
      <c r="C33" s="1"/>
      <c r="D33" s="33" t="s">
        <v>396</v>
      </c>
      <c r="E33" s="34">
        <f t="shared" ref="E33:P33" si="2">SUM(E34:E38)</f>
        <v>11410989000</v>
      </c>
      <c r="F33" s="34">
        <f t="shared" si="2"/>
        <v>12135897000</v>
      </c>
      <c r="G33" s="34">
        <f t="shared" si="2"/>
        <v>211843000</v>
      </c>
      <c r="H33" s="34">
        <f t="shared" si="2"/>
        <v>332497000</v>
      </c>
      <c r="I33" s="34">
        <f t="shared" si="2"/>
        <v>491758000</v>
      </c>
      <c r="J33" s="34">
        <f t="shared" si="2"/>
        <v>844622000</v>
      </c>
      <c r="K33" s="34">
        <f t="shared" si="2"/>
        <v>104000000</v>
      </c>
      <c r="L33" s="34">
        <f t="shared" si="2"/>
        <v>114375000</v>
      </c>
      <c r="M33" s="34">
        <f t="shared" si="2"/>
        <v>303509000</v>
      </c>
      <c r="N33" s="34">
        <f t="shared" si="2"/>
        <v>585067000</v>
      </c>
      <c r="O33" s="34">
        <f t="shared" si="2"/>
        <v>12522099000</v>
      </c>
      <c r="P33" s="34">
        <f t="shared" si="2"/>
        <v>14012458000</v>
      </c>
      <c r="S33" s="32"/>
      <c r="V33" s="32"/>
    </row>
    <row r="34" spans="2:22" ht="30">
      <c r="B34" s="693"/>
      <c r="C34" s="1">
        <v>461</v>
      </c>
      <c r="D34" s="14" t="s">
        <v>413</v>
      </c>
      <c r="E34" s="4">
        <v>300000000</v>
      </c>
      <c r="F34" s="4">
        <v>425000000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300000000</v>
      </c>
      <c r="P34" s="4">
        <v>425000000</v>
      </c>
      <c r="S34" s="32"/>
      <c r="V34" s="32"/>
    </row>
    <row r="35" spans="2:22" ht="30">
      <c r="B35" s="693"/>
      <c r="C35" s="1">
        <v>462</v>
      </c>
      <c r="D35" s="14" t="s">
        <v>414</v>
      </c>
      <c r="E35" s="4">
        <v>100000000</v>
      </c>
      <c r="F35" s="4">
        <v>96300000</v>
      </c>
      <c r="G35" s="4">
        <v>50000000</v>
      </c>
      <c r="H35" s="4">
        <v>50000000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150000000</v>
      </c>
      <c r="P35" s="4">
        <v>146300000</v>
      </c>
      <c r="S35" s="32"/>
      <c r="V35" s="32"/>
    </row>
    <row r="36" spans="2:22" ht="30">
      <c r="B36" s="693"/>
      <c r="C36" s="1">
        <v>463</v>
      </c>
      <c r="D36" s="14" t="s">
        <v>415</v>
      </c>
      <c r="E36" s="4">
        <v>251707000</v>
      </c>
      <c r="F36" s="4">
        <v>314007000</v>
      </c>
      <c r="G36" s="4">
        <v>23500000</v>
      </c>
      <c r="H36" s="4">
        <v>23500000</v>
      </c>
      <c r="I36" s="4">
        <v>0</v>
      </c>
      <c r="J36" s="4">
        <v>0</v>
      </c>
      <c r="K36" s="4">
        <v>0</v>
      </c>
      <c r="L36" s="4">
        <v>0</v>
      </c>
      <c r="M36" s="4">
        <v>2500000</v>
      </c>
      <c r="N36" s="4">
        <v>2500000</v>
      </c>
      <c r="O36" s="4">
        <v>277707000</v>
      </c>
      <c r="P36" s="4">
        <v>340007000</v>
      </c>
      <c r="S36" s="32"/>
      <c r="V36" s="32"/>
    </row>
    <row r="37" spans="2:22">
      <c r="B37" s="693"/>
      <c r="C37" s="1">
        <v>464</v>
      </c>
      <c r="D37" s="1" t="s">
        <v>423</v>
      </c>
      <c r="E37" s="4">
        <v>10559282000</v>
      </c>
      <c r="F37" s="4">
        <v>10924560000</v>
      </c>
      <c r="G37" s="4">
        <v>138243000</v>
      </c>
      <c r="H37" s="4">
        <v>139948000</v>
      </c>
      <c r="I37" s="4">
        <v>491758000</v>
      </c>
      <c r="J37" s="4">
        <v>736438000</v>
      </c>
      <c r="K37" s="4">
        <v>104000000</v>
      </c>
      <c r="L37" s="4">
        <v>114375000</v>
      </c>
      <c r="M37" s="4">
        <v>301009000</v>
      </c>
      <c r="N37" s="4">
        <v>582567000</v>
      </c>
      <c r="O37" s="4">
        <v>11594292000</v>
      </c>
      <c r="P37" s="4">
        <v>12497888000</v>
      </c>
      <c r="S37" s="32"/>
      <c r="V37" s="32"/>
    </row>
    <row r="38" spans="2:22">
      <c r="B38" s="694"/>
      <c r="C38" s="1">
        <v>465</v>
      </c>
      <c r="D38" s="1" t="s">
        <v>424</v>
      </c>
      <c r="E38" s="4">
        <v>200000000</v>
      </c>
      <c r="F38" s="4">
        <v>376030000</v>
      </c>
      <c r="G38" s="4">
        <v>100000</v>
      </c>
      <c r="H38" s="4">
        <v>119049000</v>
      </c>
      <c r="I38" s="4">
        <v>0</v>
      </c>
      <c r="J38" s="4">
        <v>108184000</v>
      </c>
      <c r="K38" s="4">
        <v>0</v>
      </c>
      <c r="L38" s="4">
        <v>0</v>
      </c>
      <c r="M38" s="4">
        <v>0</v>
      </c>
      <c r="N38" s="4">
        <v>0</v>
      </c>
      <c r="O38" s="4">
        <v>200100000</v>
      </c>
      <c r="P38" s="4">
        <v>603263000</v>
      </c>
      <c r="S38" s="32"/>
      <c r="V38" s="32"/>
    </row>
    <row r="39" spans="2:22">
      <c r="B39" s="692">
        <v>47</v>
      </c>
      <c r="C39" s="1"/>
      <c r="D39" s="33" t="s">
        <v>425</v>
      </c>
      <c r="E39" s="34">
        <f>SUM(E40:E41)</f>
        <v>6851202000</v>
      </c>
      <c r="F39" s="34">
        <f>SUM(F40:F41)</f>
        <v>7179202000</v>
      </c>
      <c r="G39" s="34">
        <v>0</v>
      </c>
      <c r="H39" s="34">
        <v>0</v>
      </c>
      <c r="I39" s="34">
        <f>SUM(I40:I41)</f>
        <v>3165000</v>
      </c>
      <c r="J39" s="34">
        <f>SUM(J40:J41)</f>
        <v>3165000</v>
      </c>
      <c r="K39" s="34">
        <f>SUM(K40:K41)</f>
        <v>94000000</v>
      </c>
      <c r="L39" s="34">
        <f>SUM(L40:L41)</f>
        <v>75200000</v>
      </c>
      <c r="M39" s="34">
        <v>0</v>
      </c>
      <c r="N39" s="34">
        <v>0</v>
      </c>
      <c r="O39" s="34">
        <f>SUM(O40:O41)</f>
        <v>6948367000</v>
      </c>
      <c r="P39" s="34">
        <f>SUM(P40:P41)</f>
        <v>7257567000</v>
      </c>
      <c r="S39" s="32"/>
      <c r="V39" s="32"/>
    </row>
    <row r="40" spans="2:22">
      <c r="B40" s="693"/>
      <c r="C40" s="1">
        <v>471</v>
      </c>
      <c r="D40" s="1" t="s">
        <v>426</v>
      </c>
      <c r="E40" s="4">
        <v>6851202000</v>
      </c>
      <c r="F40" s="4">
        <v>7179202000</v>
      </c>
      <c r="G40" s="4">
        <v>0</v>
      </c>
      <c r="H40" s="4">
        <v>0</v>
      </c>
      <c r="I40" s="4">
        <v>3165000</v>
      </c>
      <c r="J40" s="4">
        <v>3165000</v>
      </c>
      <c r="K40" s="4">
        <v>76000000</v>
      </c>
      <c r="L40" s="4">
        <v>60800000</v>
      </c>
      <c r="M40" s="4">
        <v>0</v>
      </c>
      <c r="N40" s="4">
        <v>0</v>
      </c>
      <c r="O40" s="4">
        <v>6930367000</v>
      </c>
      <c r="P40" s="4">
        <v>7243167000</v>
      </c>
      <c r="S40" s="32"/>
      <c r="V40" s="32"/>
    </row>
    <row r="41" spans="2:22" ht="30">
      <c r="B41" s="694"/>
      <c r="C41" s="1">
        <v>473</v>
      </c>
      <c r="D41" s="14" t="s">
        <v>428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18000000</v>
      </c>
      <c r="L41" s="4">
        <v>14400000</v>
      </c>
      <c r="M41" s="4">
        <v>0</v>
      </c>
      <c r="N41" s="4">
        <v>0</v>
      </c>
      <c r="O41" s="4">
        <v>18000000</v>
      </c>
      <c r="P41" s="4">
        <v>14400000</v>
      </c>
      <c r="S41" s="32"/>
      <c r="V41" s="32"/>
    </row>
    <row r="42" spans="2:22">
      <c r="B42" s="692">
        <v>48</v>
      </c>
      <c r="C42" s="1"/>
      <c r="D42" s="33" t="s">
        <v>430</v>
      </c>
      <c r="E42" s="34">
        <f t="shared" ref="E42:P42" si="3">SUM(E43:E51)</f>
        <v>11567721000</v>
      </c>
      <c r="F42" s="34">
        <f t="shared" si="3"/>
        <v>12275160000</v>
      </c>
      <c r="G42" s="34">
        <f t="shared" si="3"/>
        <v>684682000</v>
      </c>
      <c r="H42" s="34">
        <f t="shared" si="3"/>
        <v>696700000</v>
      </c>
      <c r="I42" s="34">
        <f t="shared" si="3"/>
        <v>1721155000</v>
      </c>
      <c r="J42" s="34">
        <f t="shared" si="3"/>
        <v>1743689000</v>
      </c>
      <c r="K42" s="34">
        <f t="shared" si="3"/>
        <v>5609988000</v>
      </c>
      <c r="L42" s="34">
        <f t="shared" si="3"/>
        <v>5677673000</v>
      </c>
      <c r="M42" s="34">
        <f t="shared" si="3"/>
        <v>1550990000</v>
      </c>
      <c r="N42" s="34">
        <f t="shared" si="3"/>
        <v>1799301000</v>
      </c>
      <c r="O42" s="34">
        <f t="shared" si="3"/>
        <v>21134536000</v>
      </c>
      <c r="P42" s="34">
        <f t="shared" si="3"/>
        <v>22192523000</v>
      </c>
      <c r="S42" s="32"/>
      <c r="V42" s="32"/>
    </row>
    <row r="43" spans="2:22">
      <c r="B43" s="693"/>
      <c r="C43" s="1">
        <v>480</v>
      </c>
      <c r="D43" s="1" t="s">
        <v>431</v>
      </c>
      <c r="E43" s="4">
        <v>2299527000</v>
      </c>
      <c r="F43" s="4">
        <v>2352272000</v>
      </c>
      <c r="G43" s="4">
        <v>267743000</v>
      </c>
      <c r="H43" s="4">
        <v>267412000</v>
      </c>
      <c r="I43" s="4">
        <v>325425000</v>
      </c>
      <c r="J43" s="4">
        <v>236177000</v>
      </c>
      <c r="K43" s="4">
        <v>66373000</v>
      </c>
      <c r="L43" s="4">
        <v>67719000</v>
      </c>
      <c r="M43" s="4">
        <v>289434000</v>
      </c>
      <c r="N43" s="4">
        <v>446548000</v>
      </c>
      <c r="O43" s="4">
        <v>3248502000</v>
      </c>
      <c r="P43" s="4">
        <v>3370128000</v>
      </c>
      <c r="S43" s="32"/>
      <c r="V43" s="32"/>
    </row>
    <row r="44" spans="2:22">
      <c r="B44" s="693"/>
      <c r="C44" s="1">
        <v>481</v>
      </c>
      <c r="D44" s="1" t="s">
        <v>432</v>
      </c>
      <c r="E44" s="4">
        <v>663944000</v>
      </c>
      <c r="F44" s="4">
        <v>902995000</v>
      </c>
      <c r="G44" s="4">
        <v>131200000</v>
      </c>
      <c r="H44" s="4">
        <v>131115000</v>
      </c>
      <c r="I44" s="4">
        <v>104210000</v>
      </c>
      <c r="J44" s="4">
        <v>112710000</v>
      </c>
      <c r="K44" s="4">
        <v>319563000</v>
      </c>
      <c r="L44" s="4">
        <v>210154000</v>
      </c>
      <c r="M44" s="4">
        <v>35242000</v>
      </c>
      <c r="N44" s="4">
        <v>18081000</v>
      </c>
      <c r="O44" s="4">
        <v>1254159000</v>
      </c>
      <c r="P44" s="4">
        <v>1375055000</v>
      </c>
      <c r="S44" s="32"/>
      <c r="V44" s="32"/>
    </row>
    <row r="45" spans="2:22">
      <c r="B45" s="693"/>
      <c r="C45" s="1">
        <v>482</v>
      </c>
      <c r="D45" s="1" t="s">
        <v>433</v>
      </c>
      <c r="E45" s="4">
        <v>5207780000</v>
      </c>
      <c r="F45" s="4">
        <v>5559429000</v>
      </c>
      <c r="G45" s="4">
        <v>181444000</v>
      </c>
      <c r="H45" s="4">
        <v>180203000</v>
      </c>
      <c r="I45" s="4">
        <v>230200000</v>
      </c>
      <c r="J45" s="4">
        <v>225310000</v>
      </c>
      <c r="K45" s="4">
        <v>3207005000</v>
      </c>
      <c r="L45" s="4">
        <v>3624284000</v>
      </c>
      <c r="M45" s="4">
        <v>1118601000</v>
      </c>
      <c r="N45" s="4">
        <v>1190877000</v>
      </c>
      <c r="O45" s="4">
        <v>9945030000</v>
      </c>
      <c r="P45" s="4">
        <v>10780103000</v>
      </c>
      <c r="S45" s="32"/>
      <c r="V45" s="32"/>
    </row>
    <row r="46" spans="2:22">
      <c r="B46" s="693"/>
      <c r="C46" s="1">
        <v>483</v>
      </c>
      <c r="D46" s="1" t="s">
        <v>434</v>
      </c>
      <c r="E46" s="4">
        <v>49980000</v>
      </c>
      <c r="F46" s="4">
        <v>56916000</v>
      </c>
      <c r="G46" s="4">
        <v>6100000</v>
      </c>
      <c r="H46" s="4">
        <v>5900000</v>
      </c>
      <c r="I46" s="4">
        <v>38920000</v>
      </c>
      <c r="J46" s="4">
        <v>37207000</v>
      </c>
      <c r="K46" s="4">
        <v>0</v>
      </c>
      <c r="L46" s="4">
        <v>8086000</v>
      </c>
      <c r="M46" s="4">
        <v>16845000</v>
      </c>
      <c r="N46" s="4">
        <v>17565000</v>
      </c>
      <c r="O46" s="4">
        <v>111845000</v>
      </c>
      <c r="P46" s="4">
        <v>125674000</v>
      </c>
      <c r="S46" s="32"/>
      <c r="V46" s="32"/>
    </row>
    <row r="47" spans="2:22">
      <c r="B47" s="693"/>
      <c r="C47" s="1">
        <v>484</v>
      </c>
      <c r="D47" s="1" t="s">
        <v>435</v>
      </c>
      <c r="E47" s="4">
        <v>0</v>
      </c>
      <c r="F47" s="4">
        <v>0</v>
      </c>
      <c r="G47" s="4">
        <v>0</v>
      </c>
      <c r="H47" s="4">
        <v>0</v>
      </c>
      <c r="I47" s="4">
        <v>943350000</v>
      </c>
      <c r="J47" s="4">
        <v>1053350000</v>
      </c>
      <c r="K47" s="4">
        <v>0</v>
      </c>
      <c r="L47" s="4">
        <v>0</v>
      </c>
      <c r="M47" s="4">
        <v>0</v>
      </c>
      <c r="N47" s="4">
        <v>0</v>
      </c>
      <c r="O47" s="4">
        <v>943350000</v>
      </c>
      <c r="P47" s="4">
        <v>1053350000</v>
      </c>
      <c r="S47" s="32"/>
      <c r="V47" s="32"/>
    </row>
    <row r="48" spans="2:22" ht="30">
      <c r="B48" s="693"/>
      <c r="C48" s="1">
        <v>485</v>
      </c>
      <c r="D48" s="14" t="s">
        <v>436</v>
      </c>
      <c r="E48" s="4">
        <v>473374000</v>
      </c>
      <c r="F48" s="4">
        <v>529387000</v>
      </c>
      <c r="G48" s="4">
        <v>72695000</v>
      </c>
      <c r="H48" s="4">
        <v>86370000</v>
      </c>
      <c r="I48" s="4">
        <v>56100000</v>
      </c>
      <c r="J48" s="4">
        <v>55790000</v>
      </c>
      <c r="K48" s="4">
        <v>646540000</v>
      </c>
      <c r="L48" s="4">
        <v>642916000</v>
      </c>
      <c r="M48" s="4">
        <v>25868000</v>
      </c>
      <c r="N48" s="4">
        <v>57191000</v>
      </c>
      <c r="O48" s="4">
        <v>1274577000</v>
      </c>
      <c r="P48" s="4">
        <v>1371654000</v>
      </c>
      <c r="S48" s="32"/>
      <c r="V48" s="32"/>
    </row>
    <row r="49" spans="2:22">
      <c r="B49" s="693"/>
      <c r="C49" s="1">
        <v>486</v>
      </c>
      <c r="D49" s="1" t="s">
        <v>437</v>
      </c>
      <c r="E49" s="4">
        <v>125730000</v>
      </c>
      <c r="F49" s="4">
        <v>129675000</v>
      </c>
      <c r="G49" s="4">
        <v>23500000</v>
      </c>
      <c r="H49" s="4">
        <v>23700000</v>
      </c>
      <c r="I49" s="4">
        <v>22950000</v>
      </c>
      <c r="J49" s="4">
        <v>23145000</v>
      </c>
      <c r="K49" s="4">
        <v>1000000</v>
      </c>
      <c r="L49" s="4">
        <v>1000000</v>
      </c>
      <c r="M49" s="4">
        <v>0</v>
      </c>
      <c r="N49" s="4">
        <v>4039000</v>
      </c>
      <c r="O49" s="4">
        <v>173180000</v>
      </c>
      <c r="P49" s="4">
        <v>181559000</v>
      </c>
      <c r="S49" s="32"/>
      <c r="V49" s="32"/>
    </row>
    <row r="50" spans="2:22">
      <c r="B50" s="693"/>
      <c r="C50" s="1">
        <v>488</v>
      </c>
      <c r="D50" s="1" t="s">
        <v>438</v>
      </c>
      <c r="E50" s="4">
        <v>628043000</v>
      </c>
      <c r="F50" s="4">
        <v>623643000</v>
      </c>
      <c r="G50" s="4">
        <v>2000000</v>
      </c>
      <c r="H50" s="4">
        <v>2000000</v>
      </c>
      <c r="I50" s="4">
        <v>0</v>
      </c>
      <c r="J50" s="4">
        <v>0</v>
      </c>
      <c r="K50" s="4">
        <v>59000000</v>
      </c>
      <c r="L50" s="4">
        <v>59000000</v>
      </c>
      <c r="M50" s="4">
        <v>0</v>
      </c>
      <c r="N50" s="4">
        <v>0</v>
      </c>
      <c r="O50" s="4">
        <v>689043000</v>
      </c>
      <c r="P50" s="4">
        <v>684643000</v>
      </c>
      <c r="S50" s="32"/>
      <c r="V50" s="32"/>
    </row>
    <row r="51" spans="2:22" ht="45">
      <c r="B51" s="694"/>
      <c r="C51" s="1">
        <v>489</v>
      </c>
      <c r="D51" s="14" t="s">
        <v>439</v>
      </c>
      <c r="E51" s="4">
        <v>2119343000</v>
      </c>
      <c r="F51" s="4">
        <v>2120843000</v>
      </c>
      <c r="G51" s="4">
        <v>0</v>
      </c>
      <c r="H51" s="4">
        <v>0</v>
      </c>
      <c r="I51" s="4">
        <v>0</v>
      </c>
      <c r="J51" s="4">
        <v>0</v>
      </c>
      <c r="K51" s="4">
        <v>1310507000</v>
      </c>
      <c r="L51" s="4">
        <v>1064514000</v>
      </c>
      <c r="M51" s="4">
        <v>65000000</v>
      </c>
      <c r="N51" s="4">
        <v>65000000</v>
      </c>
      <c r="O51" s="4">
        <v>3494850000</v>
      </c>
      <c r="P51" s="4">
        <v>3250357000</v>
      </c>
      <c r="S51" s="32"/>
      <c r="V51" s="32"/>
    </row>
    <row r="52" spans="2:22">
      <c r="B52" s="692">
        <v>49</v>
      </c>
      <c r="C52" s="1"/>
      <c r="D52" s="33" t="s">
        <v>440</v>
      </c>
      <c r="E52" s="34">
        <f>SUM(E53:E54)</f>
        <v>26111290000</v>
      </c>
      <c r="F52" s="34">
        <f>SUM(F53:F54)</f>
        <v>28759640000</v>
      </c>
      <c r="G52" s="34">
        <v>0</v>
      </c>
      <c r="H52" s="34">
        <v>0</v>
      </c>
      <c r="I52" s="34">
        <f>SUM(I53:I54)</f>
        <v>58800000</v>
      </c>
      <c r="J52" s="34">
        <f>SUM(J53:J54)</f>
        <v>58800000</v>
      </c>
      <c r="K52" s="34">
        <v>0</v>
      </c>
      <c r="L52" s="34">
        <v>0</v>
      </c>
      <c r="M52" s="34">
        <v>0</v>
      </c>
      <c r="N52" s="34">
        <v>0</v>
      </c>
      <c r="O52" s="34">
        <f>SUM(O53:O54)</f>
        <v>26170090000</v>
      </c>
      <c r="P52" s="34">
        <f>SUM(P53:P54)</f>
        <v>28818440000</v>
      </c>
      <c r="S52" s="32"/>
      <c r="V52" s="32"/>
    </row>
    <row r="53" spans="2:22" ht="30">
      <c r="B53" s="693"/>
      <c r="C53" s="1">
        <v>491</v>
      </c>
      <c r="D53" s="14" t="s">
        <v>441</v>
      </c>
      <c r="E53" s="4">
        <v>19942290000</v>
      </c>
      <c r="F53" s="4">
        <v>22604920000</v>
      </c>
      <c r="G53" s="4">
        <v>0</v>
      </c>
      <c r="H53" s="4">
        <v>0</v>
      </c>
      <c r="I53" s="4">
        <v>49800000</v>
      </c>
      <c r="J53" s="4">
        <v>49800000</v>
      </c>
      <c r="K53" s="4">
        <v>0</v>
      </c>
      <c r="L53" s="4">
        <v>0</v>
      </c>
      <c r="M53" s="4">
        <v>0</v>
      </c>
      <c r="N53" s="4">
        <v>0</v>
      </c>
      <c r="O53" s="4">
        <v>19992090000</v>
      </c>
      <c r="P53" s="4">
        <v>22654720000</v>
      </c>
      <c r="S53" s="32"/>
      <c r="V53" s="32"/>
    </row>
    <row r="54" spans="2:22" ht="30">
      <c r="B54" s="694"/>
      <c r="C54" s="1">
        <v>492</v>
      </c>
      <c r="D54" s="14" t="s">
        <v>442</v>
      </c>
      <c r="E54" s="4">
        <v>6169000000</v>
      </c>
      <c r="F54" s="4">
        <v>6154720000</v>
      </c>
      <c r="G54" s="4">
        <v>0</v>
      </c>
      <c r="H54" s="4">
        <v>0</v>
      </c>
      <c r="I54" s="4">
        <v>9000000</v>
      </c>
      <c r="J54" s="4">
        <v>9000000</v>
      </c>
      <c r="K54" s="4">
        <v>0</v>
      </c>
      <c r="L54" s="4">
        <v>0</v>
      </c>
      <c r="M54" s="4">
        <v>0</v>
      </c>
      <c r="N54" s="4">
        <v>0</v>
      </c>
      <c r="O54" s="4">
        <v>6178000000</v>
      </c>
      <c r="P54" s="4">
        <v>6163720000</v>
      </c>
      <c r="S54" s="32"/>
      <c r="V54" s="32"/>
    </row>
    <row r="55" spans="2:22">
      <c r="B55" s="709" t="s">
        <v>387</v>
      </c>
      <c r="C55" s="710"/>
      <c r="D55" s="711"/>
      <c r="E55" s="24">
        <f>SUM(E52+E42+E39+E33+E29+E25+E21+E13+E10+E6)</f>
        <v>138413565000</v>
      </c>
      <c r="F55" s="24">
        <f>SUM(F52+F42+F39+F33+F29+F25+F21+F13+F10+F6)</f>
        <v>146436486000</v>
      </c>
      <c r="G55" s="24">
        <f>SUM(G52+G42+G39+G33+G29+G21+G25+G13+G10+G6)</f>
        <v>3142174000</v>
      </c>
      <c r="H55" s="24">
        <f t="shared" ref="H55:M55" si="4">SUM(H52+H42+H39+H33+H29+H25+H21+H13+H10+H6)</f>
        <v>3320815000</v>
      </c>
      <c r="I55" s="24">
        <f t="shared" si="4"/>
        <v>6517459000</v>
      </c>
      <c r="J55" s="24">
        <f t="shared" si="4"/>
        <v>6971800000</v>
      </c>
      <c r="K55" s="24">
        <f t="shared" si="4"/>
        <v>5965414000</v>
      </c>
      <c r="L55" s="24">
        <f t="shared" si="4"/>
        <v>6068206000</v>
      </c>
      <c r="M55" s="24">
        <f t="shared" si="4"/>
        <v>3578169000</v>
      </c>
      <c r="N55" s="24">
        <f>SUM(N52+N42+N39+N33+N29+N25+N21+N13+N11+N6)</f>
        <v>4202253000</v>
      </c>
      <c r="O55" s="24">
        <f>SUM(O52+O42+O39+O33+O29+O25+O21+O13+O10+O6)</f>
        <v>157616781000</v>
      </c>
      <c r="P55" s="24">
        <f>SUM(P52+P42+P39+P33+P29+P25+P21+P13+P10+P6)</f>
        <v>166999560000</v>
      </c>
    </row>
  </sheetData>
  <mergeCells count="20">
    <mergeCell ref="B29:B32"/>
    <mergeCell ref="B3:B5"/>
    <mergeCell ref="C3:C5"/>
    <mergeCell ref="D3:D5"/>
    <mergeCell ref="E3:P3"/>
    <mergeCell ref="E4:H4"/>
    <mergeCell ref="I4:J4"/>
    <mergeCell ref="K4:L4"/>
    <mergeCell ref="M4:N4"/>
    <mergeCell ref="O4:P4"/>
    <mergeCell ref="B6:B9"/>
    <mergeCell ref="B10:B12"/>
    <mergeCell ref="B13:B20"/>
    <mergeCell ref="B21:B24"/>
    <mergeCell ref="B25:B28"/>
    <mergeCell ref="B55:D55"/>
    <mergeCell ref="B33:B38"/>
    <mergeCell ref="B39:B41"/>
    <mergeCell ref="B42:B51"/>
    <mergeCell ref="B52:B54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B2:R450"/>
  <sheetViews>
    <sheetView topLeftCell="A4" workbookViewId="0">
      <selection activeCell="D2" sqref="D2"/>
    </sheetView>
  </sheetViews>
  <sheetFormatPr defaultRowHeight="15"/>
  <cols>
    <col min="2" max="2" width="11.42578125" customWidth="1"/>
    <col min="3" max="3" width="13.140625" customWidth="1"/>
    <col min="4" max="4" width="14.140625" customWidth="1"/>
    <col min="5" max="5" width="24" customWidth="1"/>
    <col min="6" max="6" width="41.85546875" customWidth="1"/>
    <col min="7" max="18" width="19.5703125" customWidth="1"/>
  </cols>
  <sheetData>
    <row r="2" spans="2:18">
      <c r="B2" s="603" t="s">
        <v>495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6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00" t="s">
        <v>356</v>
      </c>
      <c r="H5" s="400" t="s">
        <v>444</v>
      </c>
      <c r="I5" s="400" t="s">
        <v>358</v>
      </c>
      <c r="J5" s="400" t="s">
        <v>444</v>
      </c>
      <c r="K5" s="400" t="s">
        <v>356</v>
      </c>
      <c r="L5" s="400" t="s">
        <v>444</v>
      </c>
      <c r="M5" s="400" t="s">
        <v>356</v>
      </c>
      <c r="N5" s="400" t="s">
        <v>444</v>
      </c>
      <c r="O5" s="400" t="s">
        <v>356</v>
      </c>
      <c r="P5" s="400" t="s">
        <v>444</v>
      </c>
      <c r="Q5" s="400" t="s">
        <v>356</v>
      </c>
      <c r="R5" s="400" t="s">
        <v>444</v>
      </c>
    </row>
    <row r="6" spans="2:18" ht="15.75" thickBot="1">
      <c r="B6" s="401">
        <v>16001</v>
      </c>
      <c r="C6" s="805" t="s">
        <v>495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1</v>
      </c>
      <c r="D7" s="230"/>
      <c r="E7" s="230"/>
      <c r="F7" s="230" t="s">
        <v>820</v>
      </c>
      <c r="G7" s="124">
        <f>SUM(G8:G9)</f>
        <v>269695000</v>
      </c>
      <c r="H7" s="124">
        <f>SUM(H8:H9)</f>
        <v>239301000</v>
      </c>
      <c r="I7" s="124">
        <v>0</v>
      </c>
      <c r="J7" s="124">
        <v>0</v>
      </c>
      <c r="K7" s="124">
        <f t="shared" ref="K7:R7" si="0">SUM(K8:K9)</f>
        <v>8150000</v>
      </c>
      <c r="L7" s="124">
        <f t="shared" si="0"/>
        <v>7854000</v>
      </c>
      <c r="M7" s="124">
        <f t="shared" si="0"/>
        <v>10375000</v>
      </c>
      <c r="N7" s="124">
        <f t="shared" si="0"/>
        <v>31285000</v>
      </c>
      <c r="O7" s="124">
        <f t="shared" si="0"/>
        <v>5100000</v>
      </c>
      <c r="P7" s="124">
        <f t="shared" si="0"/>
        <v>6706000</v>
      </c>
      <c r="Q7" s="124">
        <f t="shared" si="0"/>
        <v>293320000</v>
      </c>
      <c r="R7" s="125">
        <f t="shared" si="0"/>
        <v>285146000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265295000</v>
      </c>
      <c r="H8" s="4">
        <v>235701000</v>
      </c>
      <c r="I8" s="4">
        <v>0</v>
      </c>
      <c r="J8" s="4">
        <v>0</v>
      </c>
      <c r="K8" s="4">
        <v>8150000</v>
      </c>
      <c r="L8" s="4">
        <v>7854000</v>
      </c>
      <c r="M8" s="4">
        <v>10375000</v>
      </c>
      <c r="N8" s="4">
        <v>31285000</v>
      </c>
      <c r="O8" s="4">
        <v>5100000</v>
      </c>
      <c r="P8" s="4">
        <v>6706000</v>
      </c>
      <c r="Q8" s="4">
        <v>288920000</v>
      </c>
      <c r="R8" s="109">
        <v>281546000</v>
      </c>
    </row>
    <row r="9" spans="2:18" ht="30">
      <c r="B9" s="802"/>
      <c r="C9" s="166"/>
      <c r="D9" s="2">
        <v>11</v>
      </c>
      <c r="E9" s="1"/>
      <c r="F9" s="14" t="s">
        <v>846</v>
      </c>
      <c r="G9" s="4">
        <v>4400000</v>
      </c>
      <c r="H9" s="4">
        <v>3600000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4400000</v>
      </c>
      <c r="R9" s="109">
        <v>3600000</v>
      </c>
    </row>
    <row r="10" spans="2:18">
      <c r="B10" s="802"/>
      <c r="C10" s="150">
        <v>2</v>
      </c>
      <c r="D10" s="33"/>
      <c r="E10" s="36"/>
      <c r="F10" s="33" t="s">
        <v>1303</v>
      </c>
      <c r="G10" s="34">
        <f t="shared" ref="G10:L10" si="1">SUM(G11:G12)</f>
        <v>541027000</v>
      </c>
      <c r="H10" s="34">
        <f t="shared" si="1"/>
        <v>522013000</v>
      </c>
      <c r="I10" s="34">
        <f t="shared" si="1"/>
        <v>21170000</v>
      </c>
      <c r="J10" s="34">
        <f t="shared" si="1"/>
        <v>21170000</v>
      </c>
      <c r="K10" s="34">
        <f t="shared" si="1"/>
        <v>12138000</v>
      </c>
      <c r="L10" s="34">
        <f t="shared" si="1"/>
        <v>12138000</v>
      </c>
      <c r="M10" s="34">
        <v>0</v>
      </c>
      <c r="N10" s="34">
        <v>0</v>
      </c>
      <c r="O10" s="34">
        <f>SUM(O11:O12)</f>
        <v>8300000</v>
      </c>
      <c r="P10" s="34">
        <f>SUM(P11:P12)</f>
        <v>7500000</v>
      </c>
      <c r="Q10" s="34">
        <f>SUM(Q11:Q12)</f>
        <v>582635000</v>
      </c>
      <c r="R10" s="128">
        <f>SUM(R11:R12)</f>
        <v>562821000</v>
      </c>
    </row>
    <row r="11" spans="2:18">
      <c r="B11" s="802"/>
      <c r="C11" s="166"/>
      <c r="D11" s="2">
        <v>20</v>
      </c>
      <c r="E11" s="1"/>
      <c r="F11" s="1" t="s">
        <v>1303</v>
      </c>
      <c r="G11" s="4">
        <v>253353000</v>
      </c>
      <c r="H11" s="4">
        <v>248839000</v>
      </c>
      <c r="I11" s="4">
        <v>21170000</v>
      </c>
      <c r="J11" s="4">
        <v>21170000</v>
      </c>
      <c r="K11" s="4">
        <v>12138000</v>
      </c>
      <c r="L11" s="4">
        <v>12138000</v>
      </c>
      <c r="M11" s="4">
        <v>0</v>
      </c>
      <c r="N11" s="4">
        <v>0</v>
      </c>
      <c r="O11" s="4">
        <v>8300000</v>
      </c>
      <c r="P11" s="4">
        <v>7500000</v>
      </c>
      <c r="Q11" s="4">
        <v>294961000</v>
      </c>
      <c r="R11" s="109">
        <v>289647000</v>
      </c>
    </row>
    <row r="12" spans="2:18">
      <c r="B12" s="802"/>
      <c r="C12" s="166"/>
      <c r="D12" s="2">
        <v>21</v>
      </c>
      <c r="E12" s="1"/>
      <c r="F12" s="1" t="s">
        <v>1304</v>
      </c>
      <c r="G12" s="4">
        <v>287674000</v>
      </c>
      <c r="H12" s="4">
        <v>273174000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287674000</v>
      </c>
      <c r="R12" s="109">
        <v>273174000</v>
      </c>
    </row>
    <row r="13" spans="2:18">
      <c r="B13" s="802"/>
      <c r="C13" s="150">
        <v>3</v>
      </c>
      <c r="D13" s="33"/>
      <c r="E13" s="36"/>
      <c r="F13" s="33" t="s">
        <v>1305</v>
      </c>
      <c r="G13" s="34">
        <f t="shared" ref="G13:L13" si="2">SUM(G14:G17)</f>
        <v>477484000</v>
      </c>
      <c r="H13" s="34">
        <f t="shared" si="2"/>
        <v>500868000</v>
      </c>
      <c r="I13" s="34">
        <f t="shared" si="2"/>
        <v>10150000</v>
      </c>
      <c r="J13" s="34">
        <f t="shared" si="2"/>
        <v>10150000</v>
      </c>
      <c r="K13" s="34">
        <f t="shared" si="2"/>
        <v>17450000</v>
      </c>
      <c r="L13" s="34">
        <f t="shared" si="2"/>
        <v>18450000</v>
      </c>
      <c r="M13" s="34">
        <v>0</v>
      </c>
      <c r="N13" s="34">
        <v>0</v>
      </c>
      <c r="O13" s="34">
        <f>SUM(O14:O17)</f>
        <v>12563000</v>
      </c>
      <c r="P13" s="34">
        <f>SUM(P14:P17)</f>
        <v>14395000</v>
      </c>
      <c r="Q13" s="34">
        <f>SUM(Q14:Q17)</f>
        <v>517647000</v>
      </c>
      <c r="R13" s="128">
        <f>SUM(R14:R17)</f>
        <v>543863000</v>
      </c>
    </row>
    <row r="14" spans="2:18">
      <c r="B14" s="802"/>
      <c r="C14" s="166"/>
      <c r="D14" s="2">
        <v>30</v>
      </c>
      <c r="E14" s="1"/>
      <c r="F14" s="1" t="s">
        <v>1305</v>
      </c>
      <c r="G14" s="4">
        <v>350914000</v>
      </c>
      <c r="H14" s="4">
        <v>361883000</v>
      </c>
      <c r="I14" s="4">
        <v>10150000</v>
      </c>
      <c r="J14" s="4">
        <v>10150000</v>
      </c>
      <c r="K14" s="4">
        <v>17200000</v>
      </c>
      <c r="L14" s="4">
        <v>18200000</v>
      </c>
      <c r="M14" s="4">
        <v>0</v>
      </c>
      <c r="N14" s="4">
        <v>0</v>
      </c>
      <c r="O14" s="4">
        <v>5500000</v>
      </c>
      <c r="P14" s="4">
        <v>6900000</v>
      </c>
      <c r="Q14" s="4">
        <v>383764000</v>
      </c>
      <c r="R14" s="109">
        <v>397133000</v>
      </c>
    </row>
    <row r="15" spans="2:18">
      <c r="B15" s="802"/>
      <c r="C15" s="166"/>
      <c r="D15" s="2">
        <v>31</v>
      </c>
      <c r="E15" s="1"/>
      <c r="F15" s="1" t="s">
        <v>1306</v>
      </c>
      <c r="G15" s="4">
        <v>101350000</v>
      </c>
      <c r="H15" s="4">
        <v>115050000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101350000</v>
      </c>
      <c r="R15" s="109">
        <v>115050000</v>
      </c>
    </row>
    <row r="16" spans="2:18" ht="30">
      <c r="B16" s="802"/>
      <c r="C16" s="166"/>
      <c r="D16" s="2">
        <v>32</v>
      </c>
      <c r="E16" s="1"/>
      <c r="F16" s="14" t="s">
        <v>1307</v>
      </c>
      <c r="G16" s="4">
        <v>7545000</v>
      </c>
      <c r="H16" s="4">
        <v>7545000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5603000</v>
      </c>
      <c r="P16" s="4">
        <v>6035000</v>
      </c>
      <c r="Q16" s="4">
        <v>13148000</v>
      </c>
      <c r="R16" s="109">
        <v>13580000</v>
      </c>
    </row>
    <row r="17" spans="2:18">
      <c r="B17" s="802"/>
      <c r="C17" s="166"/>
      <c r="D17" s="2">
        <v>33</v>
      </c>
      <c r="E17" s="1"/>
      <c r="F17" s="1" t="s">
        <v>1308</v>
      </c>
      <c r="G17" s="4">
        <v>17675000</v>
      </c>
      <c r="H17" s="4">
        <v>16390000</v>
      </c>
      <c r="I17" s="4">
        <v>0</v>
      </c>
      <c r="J17" s="4">
        <v>0</v>
      </c>
      <c r="K17" s="4">
        <v>250000</v>
      </c>
      <c r="L17" s="4">
        <v>250000</v>
      </c>
      <c r="M17" s="4">
        <v>0</v>
      </c>
      <c r="N17" s="4">
        <v>0</v>
      </c>
      <c r="O17" s="4">
        <v>1460000</v>
      </c>
      <c r="P17" s="4">
        <v>1460000</v>
      </c>
      <c r="Q17" s="4">
        <v>19385000</v>
      </c>
      <c r="R17" s="109">
        <v>18100000</v>
      </c>
    </row>
    <row r="18" spans="2:18">
      <c r="B18" s="802"/>
      <c r="C18" s="150">
        <v>4</v>
      </c>
      <c r="D18" s="33"/>
      <c r="E18" s="36"/>
      <c r="F18" s="33" t="s">
        <v>1309</v>
      </c>
      <c r="G18" s="34">
        <f t="shared" ref="G18:L18" si="3">SUM(G19:G26)</f>
        <v>2173864000</v>
      </c>
      <c r="H18" s="34">
        <f t="shared" si="3"/>
        <v>2236035000</v>
      </c>
      <c r="I18" s="34">
        <f t="shared" si="3"/>
        <v>18300000</v>
      </c>
      <c r="J18" s="34">
        <f t="shared" si="3"/>
        <v>18301000</v>
      </c>
      <c r="K18" s="34">
        <f t="shared" si="3"/>
        <v>3382616000</v>
      </c>
      <c r="L18" s="34">
        <f t="shared" si="3"/>
        <v>3218251000</v>
      </c>
      <c r="M18" s="34">
        <v>0</v>
      </c>
      <c r="N18" s="34">
        <v>0</v>
      </c>
      <c r="O18" s="34">
        <f>SUM(O19:O26)</f>
        <v>373070000</v>
      </c>
      <c r="P18" s="34">
        <f>SUM(P19:P26)</f>
        <v>296864000</v>
      </c>
      <c r="Q18" s="34">
        <f>SUM(Q19:Q26)</f>
        <v>5947850000</v>
      </c>
      <c r="R18" s="128">
        <f>SUM(R19:R26)</f>
        <v>5769451000</v>
      </c>
    </row>
    <row r="19" spans="2:18">
      <c r="B19" s="802"/>
      <c r="C19" s="166"/>
      <c r="D19" s="2">
        <v>40</v>
      </c>
      <c r="E19" s="1"/>
      <c r="F19" s="1" t="s">
        <v>1309</v>
      </c>
      <c r="G19" s="4">
        <v>13800000</v>
      </c>
      <c r="H19" s="4">
        <v>13800000</v>
      </c>
      <c r="I19" s="4">
        <v>0</v>
      </c>
      <c r="J19" s="4">
        <v>0</v>
      </c>
      <c r="K19" s="4">
        <v>13100000</v>
      </c>
      <c r="L19" s="4">
        <v>13100000</v>
      </c>
      <c r="M19" s="4">
        <v>0</v>
      </c>
      <c r="N19" s="4">
        <v>0</v>
      </c>
      <c r="O19" s="4">
        <v>0</v>
      </c>
      <c r="P19" s="4">
        <v>0</v>
      </c>
      <c r="Q19" s="4">
        <v>26900000</v>
      </c>
      <c r="R19" s="109">
        <v>26900000</v>
      </c>
    </row>
    <row r="20" spans="2:18">
      <c r="B20" s="802"/>
      <c r="C20" s="166"/>
      <c r="D20" s="2">
        <v>41</v>
      </c>
      <c r="E20" s="1"/>
      <c r="F20" s="1" t="s">
        <v>1310</v>
      </c>
      <c r="G20" s="4">
        <v>1157963000</v>
      </c>
      <c r="H20" s="4">
        <v>1177505000</v>
      </c>
      <c r="I20" s="4">
        <v>12290000</v>
      </c>
      <c r="J20" s="4">
        <v>12290000</v>
      </c>
      <c r="K20" s="4">
        <v>2123362000</v>
      </c>
      <c r="L20" s="4">
        <v>2004535000</v>
      </c>
      <c r="M20" s="4">
        <v>0</v>
      </c>
      <c r="N20" s="4">
        <v>0</v>
      </c>
      <c r="O20" s="4">
        <v>214410000</v>
      </c>
      <c r="P20" s="4">
        <v>144504000</v>
      </c>
      <c r="Q20" s="4">
        <v>3508025000</v>
      </c>
      <c r="R20" s="109">
        <v>3338834000</v>
      </c>
    </row>
    <row r="21" spans="2:18" ht="30">
      <c r="B21" s="802"/>
      <c r="C21" s="166"/>
      <c r="D21" s="2">
        <v>42</v>
      </c>
      <c r="E21" s="1"/>
      <c r="F21" s="14" t="s">
        <v>1311</v>
      </c>
      <c r="G21" s="4">
        <v>248987000</v>
      </c>
      <c r="H21" s="4">
        <v>253977000</v>
      </c>
      <c r="I21" s="4">
        <v>610000</v>
      </c>
      <c r="J21" s="4">
        <v>610000</v>
      </c>
      <c r="K21" s="4">
        <v>488721000</v>
      </c>
      <c r="L21" s="4">
        <v>450500000</v>
      </c>
      <c r="M21" s="4">
        <v>0</v>
      </c>
      <c r="N21" s="4">
        <v>0</v>
      </c>
      <c r="O21" s="4">
        <v>27040000</v>
      </c>
      <c r="P21" s="4">
        <v>25040000</v>
      </c>
      <c r="Q21" s="4">
        <v>765358000</v>
      </c>
      <c r="R21" s="109">
        <v>730127000</v>
      </c>
    </row>
    <row r="22" spans="2:18">
      <c r="B22" s="802"/>
      <c r="C22" s="166"/>
      <c r="D22" s="2">
        <v>43</v>
      </c>
      <c r="E22" s="1"/>
      <c r="F22" s="1" t="s">
        <v>1312</v>
      </c>
      <c r="G22" s="4">
        <v>219645000</v>
      </c>
      <c r="H22" s="4">
        <v>252026000</v>
      </c>
      <c r="I22" s="4">
        <v>0</v>
      </c>
      <c r="J22" s="4">
        <v>0</v>
      </c>
      <c r="K22" s="4">
        <v>395009000</v>
      </c>
      <c r="L22" s="4">
        <v>401009000</v>
      </c>
      <c r="M22" s="4">
        <v>0</v>
      </c>
      <c r="N22" s="4">
        <v>0</v>
      </c>
      <c r="O22" s="4">
        <v>57000000</v>
      </c>
      <c r="P22" s="4">
        <v>56850000</v>
      </c>
      <c r="Q22" s="4">
        <v>671654000</v>
      </c>
      <c r="R22" s="109">
        <v>709885000</v>
      </c>
    </row>
    <row r="23" spans="2:18">
      <c r="B23" s="802"/>
      <c r="C23" s="166"/>
      <c r="D23" s="2">
        <v>44</v>
      </c>
      <c r="E23" s="1"/>
      <c r="F23" s="1" t="s">
        <v>1313</v>
      </c>
      <c r="G23" s="4">
        <v>278256000</v>
      </c>
      <c r="H23" s="4">
        <v>271997000</v>
      </c>
      <c r="I23" s="4">
        <v>5400000</v>
      </c>
      <c r="J23" s="4">
        <v>5401000</v>
      </c>
      <c r="K23" s="4">
        <v>342856000</v>
      </c>
      <c r="L23" s="4">
        <v>330200000</v>
      </c>
      <c r="M23" s="4">
        <v>0</v>
      </c>
      <c r="N23" s="4">
        <v>0</v>
      </c>
      <c r="O23" s="4">
        <v>51620000</v>
      </c>
      <c r="P23" s="4">
        <v>48470000</v>
      </c>
      <c r="Q23" s="4">
        <v>678132000</v>
      </c>
      <c r="R23" s="109">
        <v>656068000</v>
      </c>
    </row>
    <row r="24" spans="2:18" ht="30">
      <c r="B24" s="802"/>
      <c r="C24" s="166"/>
      <c r="D24" s="2">
        <v>46</v>
      </c>
      <c r="E24" s="1"/>
      <c r="F24" s="14" t="s">
        <v>1314</v>
      </c>
      <c r="G24" s="4">
        <v>90212000</v>
      </c>
      <c r="H24" s="4">
        <v>103129000</v>
      </c>
      <c r="I24" s="4">
        <v>0</v>
      </c>
      <c r="J24" s="4">
        <v>0</v>
      </c>
      <c r="K24" s="4">
        <v>19568000</v>
      </c>
      <c r="L24" s="4">
        <v>18907000</v>
      </c>
      <c r="M24" s="4">
        <v>0</v>
      </c>
      <c r="N24" s="4">
        <v>0</v>
      </c>
      <c r="O24" s="4">
        <v>23000000</v>
      </c>
      <c r="P24" s="4">
        <v>22000000</v>
      </c>
      <c r="Q24" s="4">
        <v>132780000</v>
      </c>
      <c r="R24" s="109">
        <v>144036000</v>
      </c>
    </row>
    <row r="25" spans="2:18" ht="30">
      <c r="B25" s="802"/>
      <c r="C25" s="166"/>
      <c r="D25" s="2">
        <v>47</v>
      </c>
      <c r="E25" s="1"/>
      <c r="F25" s="14" t="s">
        <v>1315</v>
      </c>
      <c r="G25" s="4">
        <v>42001000</v>
      </c>
      <c r="H25" s="4">
        <v>40001000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42001000</v>
      </c>
      <c r="R25" s="109">
        <v>40001000</v>
      </c>
    </row>
    <row r="26" spans="2:18" ht="60">
      <c r="B26" s="802"/>
      <c r="C26" s="166"/>
      <c r="D26" s="2">
        <v>48</v>
      </c>
      <c r="E26" s="1"/>
      <c r="F26" s="14" t="s">
        <v>1316</v>
      </c>
      <c r="G26" s="4">
        <v>123000000</v>
      </c>
      <c r="H26" s="4">
        <v>123600000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123000000</v>
      </c>
      <c r="R26" s="109">
        <v>123600000</v>
      </c>
    </row>
    <row r="27" spans="2:18">
      <c r="B27" s="802"/>
      <c r="C27" s="150">
        <v>5</v>
      </c>
      <c r="D27" s="33"/>
      <c r="E27" s="36"/>
      <c r="F27" s="33" t="s">
        <v>1317</v>
      </c>
      <c r="G27" s="34">
        <f t="shared" ref="G27:L27" si="4">SUM(G28)</f>
        <v>228354000</v>
      </c>
      <c r="H27" s="34">
        <f t="shared" si="4"/>
        <v>232355000</v>
      </c>
      <c r="I27" s="34">
        <f t="shared" si="4"/>
        <v>3000000</v>
      </c>
      <c r="J27" s="34">
        <f t="shared" si="4"/>
        <v>3000000</v>
      </c>
      <c r="K27" s="34">
        <f t="shared" si="4"/>
        <v>46000000</v>
      </c>
      <c r="L27" s="34">
        <f t="shared" si="4"/>
        <v>46001000</v>
      </c>
      <c r="M27" s="34">
        <v>0</v>
      </c>
      <c r="N27" s="34">
        <v>0</v>
      </c>
      <c r="O27" s="34">
        <v>0</v>
      </c>
      <c r="P27" s="34">
        <v>0</v>
      </c>
      <c r="Q27" s="34">
        <f>SUM(Q28)</f>
        <v>277354000</v>
      </c>
      <c r="R27" s="128">
        <f>SUM(R28)</f>
        <v>281356000</v>
      </c>
    </row>
    <row r="28" spans="2:18">
      <c r="B28" s="802"/>
      <c r="C28" s="166"/>
      <c r="D28" s="2">
        <v>50</v>
      </c>
      <c r="E28" s="1"/>
      <c r="F28" s="1" t="s">
        <v>1317</v>
      </c>
      <c r="G28" s="4">
        <v>228354000</v>
      </c>
      <c r="H28" s="4">
        <v>232355000</v>
      </c>
      <c r="I28" s="4">
        <v>3000000</v>
      </c>
      <c r="J28" s="4">
        <v>3000000</v>
      </c>
      <c r="K28" s="4">
        <v>46000000</v>
      </c>
      <c r="L28" s="4">
        <v>46001000</v>
      </c>
      <c r="M28" s="4">
        <v>0</v>
      </c>
      <c r="N28" s="4">
        <v>0</v>
      </c>
      <c r="O28" s="4">
        <v>0</v>
      </c>
      <c r="P28" s="4">
        <v>0</v>
      </c>
      <c r="Q28" s="4">
        <v>277354000</v>
      </c>
      <c r="R28" s="109">
        <v>281356000</v>
      </c>
    </row>
    <row r="29" spans="2:18">
      <c r="B29" s="802"/>
      <c r="C29" s="150">
        <v>6</v>
      </c>
      <c r="D29" s="33"/>
      <c r="E29" s="33"/>
      <c r="F29" s="33" t="s">
        <v>1318</v>
      </c>
      <c r="G29" s="34">
        <f t="shared" ref="G29:L29" si="5">SUM(G30)</f>
        <v>426653000</v>
      </c>
      <c r="H29" s="34">
        <f t="shared" si="5"/>
        <v>574653000</v>
      </c>
      <c r="I29" s="34">
        <f t="shared" si="5"/>
        <v>3000000</v>
      </c>
      <c r="J29" s="34">
        <f t="shared" si="5"/>
        <v>3000000</v>
      </c>
      <c r="K29" s="34">
        <f t="shared" si="5"/>
        <v>200000000</v>
      </c>
      <c r="L29" s="34">
        <f t="shared" si="5"/>
        <v>200001000</v>
      </c>
      <c r="M29" s="34">
        <v>0</v>
      </c>
      <c r="N29" s="34">
        <v>0</v>
      </c>
      <c r="O29" s="34">
        <v>0</v>
      </c>
      <c r="P29" s="34">
        <v>0</v>
      </c>
      <c r="Q29" s="34">
        <f>SUM(Q30)</f>
        <v>629653000</v>
      </c>
      <c r="R29" s="128">
        <f>SUM(R30)</f>
        <v>777654000</v>
      </c>
    </row>
    <row r="30" spans="2:18">
      <c r="B30" s="802"/>
      <c r="C30" s="166"/>
      <c r="D30" s="2">
        <v>60</v>
      </c>
      <c r="E30" s="1"/>
      <c r="F30" s="1" t="s">
        <v>1318</v>
      </c>
      <c r="G30" s="4">
        <v>426653000</v>
      </c>
      <c r="H30" s="4">
        <v>574653000</v>
      </c>
      <c r="I30" s="4">
        <v>3000000</v>
      </c>
      <c r="J30" s="4">
        <v>3000000</v>
      </c>
      <c r="K30" s="4">
        <v>200000000</v>
      </c>
      <c r="L30" s="4">
        <v>200001000</v>
      </c>
      <c r="M30" s="4">
        <v>0</v>
      </c>
      <c r="N30" s="4">
        <v>0</v>
      </c>
      <c r="O30" s="4">
        <v>0</v>
      </c>
      <c r="P30" s="4">
        <v>0</v>
      </c>
      <c r="Q30" s="4">
        <v>629653000</v>
      </c>
      <c r="R30" s="109">
        <v>777654000</v>
      </c>
    </row>
    <row r="31" spans="2:18">
      <c r="B31" s="802"/>
      <c r="C31" s="150">
        <v>7</v>
      </c>
      <c r="D31" s="33"/>
      <c r="E31" s="33"/>
      <c r="F31" s="33" t="s">
        <v>1319</v>
      </c>
      <c r="G31" s="34">
        <f>SUM(G32:G36)</f>
        <v>718676000</v>
      </c>
      <c r="H31" s="34">
        <f>SUM(H32:H36)</f>
        <v>631302000</v>
      </c>
      <c r="I31" s="34">
        <v>0</v>
      </c>
      <c r="J31" s="34">
        <v>0</v>
      </c>
      <c r="K31" s="34">
        <f>SUM(K32:K36)</f>
        <v>97580000</v>
      </c>
      <c r="L31" s="34">
        <f>SUM(L32:L36)</f>
        <v>97080000</v>
      </c>
      <c r="M31" s="34">
        <v>0</v>
      </c>
      <c r="N31" s="34">
        <v>0</v>
      </c>
      <c r="O31" s="34">
        <f>SUM(O32:O36)</f>
        <v>5787000</v>
      </c>
      <c r="P31" s="34">
        <f>SUM(P32:P36)</f>
        <v>6472000</v>
      </c>
      <c r="Q31" s="34">
        <f>SUM(Q32:Q36)</f>
        <v>822043000</v>
      </c>
      <c r="R31" s="128">
        <f>SUM(R32:R36)</f>
        <v>734854000</v>
      </c>
    </row>
    <row r="32" spans="2:18">
      <c r="B32" s="802"/>
      <c r="C32" s="166"/>
      <c r="D32" s="2">
        <v>71</v>
      </c>
      <c r="E32" s="1"/>
      <c r="F32" s="1" t="s">
        <v>1320</v>
      </c>
      <c r="G32" s="4">
        <v>153354000</v>
      </c>
      <c r="H32" s="4">
        <v>140354000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153354000</v>
      </c>
      <c r="R32" s="109">
        <v>140354000</v>
      </c>
    </row>
    <row r="33" spans="2:18">
      <c r="B33" s="802"/>
      <c r="C33" s="166"/>
      <c r="D33" s="2">
        <v>72</v>
      </c>
      <c r="E33" s="1"/>
      <c r="F33" s="1" t="s">
        <v>1321</v>
      </c>
      <c r="G33" s="4">
        <v>109842000</v>
      </c>
      <c r="H33" s="4">
        <v>108053000</v>
      </c>
      <c r="I33" s="4">
        <v>0</v>
      </c>
      <c r="J33" s="4">
        <v>0</v>
      </c>
      <c r="K33" s="4">
        <v>97580000</v>
      </c>
      <c r="L33" s="4">
        <v>97080000</v>
      </c>
      <c r="M33" s="4">
        <v>0</v>
      </c>
      <c r="N33" s="4">
        <v>0</v>
      </c>
      <c r="O33" s="4">
        <v>5787000</v>
      </c>
      <c r="P33" s="4">
        <v>6472000</v>
      </c>
      <c r="Q33" s="4">
        <v>213209000</v>
      </c>
      <c r="R33" s="109">
        <v>211605000</v>
      </c>
    </row>
    <row r="34" spans="2:18" ht="30">
      <c r="B34" s="802"/>
      <c r="C34" s="166"/>
      <c r="D34" s="2">
        <v>73</v>
      </c>
      <c r="E34" s="1"/>
      <c r="F34" s="14" t="s">
        <v>1322</v>
      </c>
      <c r="G34" s="4">
        <v>5480000</v>
      </c>
      <c r="H34" s="4">
        <v>2895000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5480000</v>
      </c>
      <c r="R34" s="109">
        <v>2895000</v>
      </c>
    </row>
    <row r="35" spans="2:18" ht="30">
      <c r="B35" s="802"/>
      <c r="C35" s="166"/>
      <c r="D35" s="2" t="s">
        <v>783</v>
      </c>
      <c r="E35" s="1"/>
      <c r="F35" s="14" t="s">
        <v>785</v>
      </c>
      <c r="G35" s="4">
        <v>360000000</v>
      </c>
      <c r="H35" s="4">
        <v>308000000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360000000</v>
      </c>
      <c r="R35" s="109">
        <v>308000000</v>
      </c>
    </row>
    <row r="36" spans="2:18" ht="30">
      <c r="B36" s="802"/>
      <c r="C36" s="166"/>
      <c r="D36" s="2" t="s">
        <v>784</v>
      </c>
      <c r="E36" s="1"/>
      <c r="F36" s="14" t="s">
        <v>786</v>
      </c>
      <c r="G36" s="4">
        <v>90000000</v>
      </c>
      <c r="H36" s="4">
        <v>72000000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90000000</v>
      </c>
      <c r="R36" s="109">
        <v>72000000</v>
      </c>
    </row>
    <row r="37" spans="2:18">
      <c r="B37" s="802"/>
      <c r="C37" s="150" t="s">
        <v>621</v>
      </c>
      <c r="D37" s="33"/>
      <c r="E37" s="33"/>
      <c r="F37" s="33" t="s">
        <v>651</v>
      </c>
      <c r="G37" s="34">
        <f>SUM(G38)</f>
        <v>12823000000</v>
      </c>
      <c r="H37" s="34">
        <f>SUM(H38)</f>
        <v>12863000000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f>SUM(Q38)</f>
        <v>12823000000</v>
      </c>
      <c r="R37" s="128">
        <f>SUM(R38)</f>
        <v>12863000000</v>
      </c>
    </row>
    <row r="38" spans="2:18">
      <c r="B38" s="802"/>
      <c r="C38" s="166"/>
      <c r="D38" s="2" t="s">
        <v>623</v>
      </c>
      <c r="E38" s="1"/>
      <c r="F38" s="1" t="s">
        <v>652</v>
      </c>
      <c r="G38" s="4">
        <v>12823000000</v>
      </c>
      <c r="H38" s="4">
        <v>12863000000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12823000000</v>
      </c>
      <c r="R38" s="109">
        <v>12863000000</v>
      </c>
    </row>
    <row r="39" spans="2:18">
      <c r="B39" s="802"/>
      <c r="C39" s="150" t="s">
        <v>640</v>
      </c>
      <c r="D39" s="33"/>
      <c r="E39" s="36"/>
      <c r="F39" s="36" t="s">
        <v>669</v>
      </c>
      <c r="G39" s="34">
        <f>SUM(G40)</f>
        <v>259000</v>
      </c>
      <c r="H39" s="34">
        <f>SUM(H40)</f>
        <v>209000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f>SUM(Q40)</f>
        <v>259000</v>
      </c>
      <c r="R39" s="128">
        <f>SUM(R40)</f>
        <v>209000</v>
      </c>
    </row>
    <row r="40" spans="2:18" ht="30">
      <c r="B40" s="802"/>
      <c r="C40" s="166"/>
      <c r="D40" s="2" t="s">
        <v>641</v>
      </c>
      <c r="E40" s="1"/>
      <c r="F40" s="14" t="s">
        <v>670</v>
      </c>
      <c r="G40" s="4">
        <v>259000</v>
      </c>
      <c r="H40" s="4">
        <v>209000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259000</v>
      </c>
      <c r="R40" s="109">
        <v>209000</v>
      </c>
    </row>
    <row r="41" spans="2:18">
      <c r="B41" s="802"/>
      <c r="C41" s="150" t="s">
        <v>643</v>
      </c>
      <c r="D41" s="33"/>
      <c r="E41" s="33"/>
      <c r="F41" s="33" t="s">
        <v>672</v>
      </c>
      <c r="G41" s="34">
        <f>SUM(G42:G43)</f>
        <v>43841000</v>
      </c>
      <c r="H41" s="34">
        <f>SUM(H42:H43)</f>
        <v>100841000</v>
      </c>
      <c r="I41" s="34">
        <f>SUM(I42:I43)</f>
        <v>2327000</v>
      </c>
      <c r="J41" s="34">
        <f>SUM(J42:J43)</f>
        <v>2327000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f>SUM(P42:P43)</f>
        <v>11348000</v>
      </c>
      <c r="Q41" s="34">
        <f>SUM(Q42:Q43)</f>
        <v>46168000</v>
      </c>
      <c r="R41" s="128">
        <f>SUM(R42:R43)</f>
        <v>114516000</v>
      </c>
    </row>
    <row r="42" spans="2:18" ht="30">
      <c r="B42" s="802"/>
      <c r="C42" s="166"/>
      <c r="D42" s="2" t="s">
        <v>644</v>
      </c>
      <c r="E42" s="1"/>
      <c r="F42" s="14" t="s">
        <v>673</v>
      </c>
      <c r="G42" s="4">
        <v>43841000</v>
      </c>
      <c r="H42" s="4">
        <v>100841000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11348000</v>
      </c>
      <c r="Q42" s="4">
        <v>43841000</v>
      </c>
      <c r="R42" s="109">
        <v>112189000</v>
      </c>
    </row>
    <row r="43" spans="2:18">
      <c r="B43" s="802"/>
      <c r="C43" s="166"/>
      <c r="D43" s="2" t="s">
        <v>647</v>
      </c>
      <c r="E43" s="1"/>
      <c r="F43" s="1" t="s">
        <v>676</v>
      </c>
      <c r="G43" s="4">
        <v>0</v>
      </c>
      <c r="H43" s="4">
        <v>0</v>
      </c>
      <c r="I43" s="4">
        <v>2327000</v>
      </c>
      <c r="J43" s="4">
        <v>2327000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2327000</v>
      </c>
      <c r="R43" s="109">
        <v>2327000</v>
      </c>
    </row>
    <row r="44" spans="2:18">
      <c r="B44" s="802"/>
      <c r="C44" s="150" t="s">
        <v>684</v>
      </c>
      <c r="D44" s="33"/>
      <c r="E44" s="36"/>
      <c r="F44" s="33" t="s">
        <v>695</v>
      </c>
      <c r="G44" s="34">
        <f>SUM(G45:G52)</f>
        <v>410229000</v>
      </c>
      <c r="H44" s="34">
        <f>SUM(H45:H52)</f>
        <v>513229000</v>
      </c>
      <c r="I44" s="34">
        <v>0</v>
      </c>
      <c r="J44" s="34">
        <v>0</v>
      </c>
      <c r="K44" s="34">
        <v>0</v>
      </c>
      <c r="L44" s="34">
        <v>0</v>
      </c>
      <c r="M44" s="34">
        <f>SUM(M45:M52)</f>
        <v>130210000</v>
      </c>
      <c r="N44" s="34">
        <f>SUM(N45:N52)</f>
        <v>314710000</v>
      </c>
      <c r="O44" s="34">
        <v>0</v>
      </c>
      <c r="P44" s="34">
        <v>0</v>
      </c>
      <c r="Q44" s="34">
        <f>SUM(Q45:Q52)</f>
        <v>540439000</v>
      </c>
      <c r="R44" s="128">
        <f>SUM(R45:R52)</f>
        <v>827939000</v>
      </c>
    </row>
    <row r="45" spans="2:18">
      <c r="B45" s="802"/>
      <c r="C45" s="166"/>
      <c r="D45" s="2" t="s">
        <v>685</v>
      </c>
      <c r="E45" s="1"/>
      <c r="F45" s="1" t="s">
        <v>696</v>
      </c>
      <c r="G45" s="4">
        <v>142000000</v>
      </c>
      <c r="H45" s="4">
        <v>142000000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142000000</v>
      </c>
      <c r="R45" s="109">
        <v>142000000</v>
      </c>
    </row>
    <row r="46" spans="2:18">
      <c r="B46" s="802"/>
      <c r="C46" s="166"/>
      <c r="D46" s="2" t="s">
        <v>686</v>
      </c>
      <c r="E46" s="1"/>
      <c r="F46" s="1" t="s">
        <v>697</v>
      </c>
      <c r="G46" s="4">
        <v>30000000</v>
      </c>
      <c r="H46" s="4">
        <v>25500000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30000000</v>
      </c>
      <c r="R46" s="109">
        <v>25500000</v>
      </c>
    </row>
    <row r="47" spans="2:18" ht="30">
      <c r="B47" s="802"/>
      <c r="C47" s="166"/>
      <c r="D47" s="2" t="s">
        <v>687</v>
      </c>
      <c r="E47" s="1"/>
      <c r="F47" s="14" t="s">
        <v>698</v>
      </c>
      <c r="G47" s="4">
        <v>103072000</v>
      </c>
      <c r="H47" s="4">
        <v>103072000</v>
      </c>
      <c r="I47" s="4">
        <v>0</v>
      </c>
      <c r="J47" s="4">
        <v>0</v>
      </c>
      <c r="K47" s="4">
        <v>0</v>
      </c>
      <c r="L47" s="4">
        <v>0</v>
      </c>
      <c r="M47" s="4">
        <v>100000000</v>
      </c>
      <c r="N47" s="4">
        <v>284500000</v>
      </c>
      <c r="O47" s="4">
        <v>0</v>
      </c>
      <c r="P47" s="4">
        <v>0</v>
      </c>
      <c r="Q47" s="4">
        <v>203072000</v>
      </c>
      <c r="R47" s="109">
        <v>387572000</v>
      </c>
    </row>
    <row r="48" spans="2:18">
      <c r="B48" s="802"/>
      <c r="C48" s="166"/>
      <c r="D48" s="2" t="s">
        <v>688</v>
      </c>
      <c r="E48" s="1"/>
      <c r="F48" s="1" t="s">
        <v>699</v>
      </c>
      <c r="G48" s="4">
        <v>40000000</v>
      </c>
      <c r="H48" s="4">
        <v>40000000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40000000</v>
      </c>
      <c r="R48" s="109">
        <v>40000000</v>
      </c>
    </row>
    <row r="49" spans="2:18">
      <c r="B49" s="802"/>
      <c r="C49" s="166"/>
      <c r="D49" s="2" t="s">
        <v>689</v>
      </c>
      <c r="E49" s="1"/>
      <c r="F49" s="1" t="s">
        <v>700</v>
      </c>
      <c r="G49" s="4">
        <v>25000000</v>
      </c>
      <c r="H49" s="4">
        <v>25000000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25000000</v>
      </c>
      <c r="R49" s="109">
        <v>25000000</v>
      </c>
    </row>
    <row r="50" spans="2:18" ht="30">
      <c r="B50" s="802"/>
      <c r="C50" s="166"/>
      <c r="D50" s="2" t="s">
        <v>690</v>
      </c>
      <c r="E50" s="1"/>
      <c r="F50" s="14" t="s">
        <v>701</v>
      </c>
      <c r="G50" s="4">
        <v>21279000</v>
      </c>
      <c r="H50" s="4">
        <v>21279000</v>
      </c>
      <c r="I50" s="4">
        <v>0</v>
      </c>
      <c r="J50" s="4">
        <v>0</v>
      </c>
      <c r="K50" s="4">
        <v>0</v>
      </c>
      <c r="L50" s="4">
        <v>0</v>
      </c>
      <c r="M50" s="4">
        <v>30210000</v>
      </c>
      <c r="N50" s="4">
        <v>30210000</v>
      </c>
      <c r="O50" s="4">
        <v>0</v>
      </c>
      <c r="P50" s="4">
        <v>0</v>
      </c>
      <c r="Q50" s="4">
        <v>51489000</v>
      </c>
      <c r="R50" s="109">
        <v>51489000</v>
      </c>
    </row>
    <row r="51" spans="2:18">
      <c r="B51" s="802"/>
      <c r="C51" s="166"/>
      <c r="D51" s="2" t="s">
        <v>691</v>
      </c>
      <c r="E51" s="1"/>
      <c r="F51" s="1" t="s">
        <v>702</v>
      </c>
      <c r="G51" s="4">
        <v>2600000</v>
      </c>
      <c r="H51" s="4">
        <v>2100000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2600000</v>
      </c>
      <c r="R51" s="109">
        <v>2100000</v>
      </c>
    </row>
    <row r="52" spans="2:18" ht="30.75" thickBot="1">
      <c r="B52" s="802"/>
      <c r="C52" s="167"/>
      <c r="D52" s="106" t="s">
        <v>692</v>
      </c>
      <c r="E52" s="104"/>
      <c r="F52" s="231" t="s">
        <v>703</v>
      </c>
      <c r="G52" s="110">
        <v>46278000</v>
      </c>
      <c r="H52" s="110">
        <v>154278000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46278000</v>
      </c>
      <c r="R52" s="111">
        <v>154278000</v>
      </c>
    </row>
    <row r="53" spans="2:18">
      <c r="B53" s="802"/>
      <c r="C53" s="253"/>
      <c r="D53" s="253">
        <v>40</v>
      </c>
      <c r="E53" s="355"/>
      <c r="F53" s="355" t="s">
        <v>391</v>
      </c>
      <c r="G53" s="286">
        <f t="shared" ref="G53:L53" si="6">SUM(G54:G55)</f>
        <v>2292426000</v>
      </c>
      <c r="H53" s="286">
        <f t="shared" si="6"/>
        <v>2333072000</v>
      </c>
      <c r="I53" s="286">
        <f t="shared" si="6"/>
        <v>2327000</v>
      </c>
      <c r="J53" s="286">
        <f t="shared" si="6"/>
        <v>2327000</v>
      </c>
      <c r="K53" s="286">
        <f t="shared" si="6"/>
        <v>728953000</v>
      </c>
      <c r="L53" s="286">
        <f t="shared" si="6"/>
        <v>766691000</v>
      </c>
      <c r="M53" s="286">
        <v>0</v>
      </c>
      <c r="N53" s="286">
        <v>0</v>
      </c>
      <c r="O53" s="286">
        <v>0</v>
      </c>
      <c r="P53" s="286">
        <v>0</v>
      </c>
      <c r="Q53" s="286">
        <f>SUM(Q54:Q55)</f>
        <v>3023706000</v>
      </c>
      <c r="R53" s="286">
        <f>SUM(R54:R55)</f>
        <v>3102090000</v>
      </c>
    </row>
    <row r="54" spans="2:18">
      <c r="B54" s="802"/>
      <c r="C54" s="166"/>
      <c r="D54" s="166"/>
      <c r="E54" s="2">
        <v>401</v>
      </c>
      <c r="F54" s="1" t="s">
        <v>399</v>
      </c>
      <c r="G54" s="4">
        <v>1672605000</v>
      </c>
      <c r="H54" s="4">
        <v>1707534000</v>
      </c>
      <c r="I54" s="4">
        <v>1699000</v>
      </c>
      <c r="J54" s="4">
        <v>1699000</v>
      </c>
      <c r="K54" s="4">
        <v>532905000</v>
      </c>
      <c r="L54" s="4">
        <v>559385000</v>
      </c>
      <c r="M54" s="4">
        <v>0</v>
      </c>
      <c r="N54" s="4">
        <v>0</v>
      </c>
      <c r="O54" s="4">
        <v>0</v>
      </c>
      <c r="P54" s="4">
        <v>0</v>
      </c>
      <c r="Q54" s="4">
        <v>2207209000</v>
      </c>
      <c r="R54" s="4">
        <v>2268618000</v>
      </c>
    </row>
    <row r="55" spans="2:18">
      <c r="B55" s="802"/>
      <c r="C55" s="166"/>
      <c r="D55" s="166"/>
      <c r="E55" s="2">
        <v>402</v>
      </c>
      <c r="F55" s="1" t="s">
        <v>361</v>
      </c>
      <c r="G55" s="4">
        <v>619821000</v>
      </c>
      <c r="H55" s="4">
        <v>625538000</v>
      </c>
      <c r="I55" s="4">
        <v>628000</v>
      </c>
      <c r="J55" s="4">
        <v>628000</v>
      </c>
      <c r="K55" s="4">
        <v>196048000</v>
      </c>
      <c r="L55" s="4">
        <v>207306000</v>
      </c>
      <c r="M55" s="4">
        <v>0</v>
      </c>
      <c r="N55" s="4">
        <v>0</v>
      </c>
      <c r="O55" s="4">
        <v>0</v>
      </c>
      <c r="P55" s="4">
        <v>0</v>
      </c>
      <c r="Q55" s="4">
        <v>816497000</v>
      </c>
      <c r="R55" s="4">
        <v>833472000</v>
      </c>
    </row>
    <row r="56" spans="2:18">
      <c r="B56" s="802"/>
      <c r="C56" s="162"/>
      <c r="D56" s="162">
        <v>42</v>
      </c>
      <c r="E56" s="99"/>
      <c r="F56" s="99" t="s">
        <v>394</v>
      </c>
      <c r="G56" s="103">
        <f t="shared" ref="G56:R56" si="7">SUM(G57:G63)</f>
        <v>1016337000</v>
      </c>
      <c r="H56" s="103">
        <f t="shared" si="7"/>
        <v>1041548000</v>
      </c>
      <c r="I56" s="103">
        <f t="shared" si="7"/>
        <v>49220000</v>
      </c>
      <c r="J56" s="103">
        <f t="shared" si="7"/>
        <v>49019000</v>
      </c>
      <c r="K56" s="103">
        <f t="shared" si="7"/>
        <v>2290210000</v>
      </c>
      <c r="L56" s="103">
        <f t="shared" si="7"/>
        <v>2029530000</v>
      </c>
      <c r="M56" s="103">
        <f t="shared" si="7"/>
        <v>14175000</v>
      </c>
      <c r="N56" s="103">
        <f t="shared" si="7"/>
        <v>34663000</v>
      </c>
      <c r="O56" s="103">
        <f t="shared" si="7"/>
        <v>258784000</v>
      </c>
      <c r="P56" s="103">
        <f t="shared" si="7"/>
        <v>208241000</v>
      </c>
      <c r="Q56" s="103">
        <f t="shared" si="7"/>
        <v>3628726000</v>
      </c>
      <c r="R56" s="103">
        <f t="shared" si="7"/>
        <v>3363001000</v>
      </c>
    </row>
    <row r="57" spans="2:18">
      <c r="B57" s="802"/>
      <c r="C57" s="166"/>
      <c r="D57" s="166"/>
      <c r="E57" s="2">
        <v>420</v>
      </c>
      <c r="F57" s="1" t="s">
        <v>400</v>
      </c>
      <c r="G57" s="4">
        <v>18230000</v>
      </c>
      <c r="H57" s="4">
        <v>18970000</v>
      </c>
      <c r="I57" s="4">
        <v>150000</v>
      </c>
      <c r="J57" s="4">
        <v>150000</v>
      </c>
      <c r="K57" s="4">
        <v>119191000</v>
      </c>
      <c r="L57" s="4">
        <v>104191000</v>
      </c>
      <c r="M57" s="4">
        <v>1200000</v>
      </c>
      <c r="N57" s="4">
        <v>1000000</v>
      </c>
      <c r="O57" s="4">
        <v>57755000</v>
      </c>
      <c r="P57" s="4">
        <v>44079000</v>
      </c>
      <c r="Q57" s="4">
        <v>196526000</v>
      </c>
      <c r="R57" s="4">
        <v>168390000</v>
      </c>
    </row>
    <row r="58" spans="2:18" ht="30">
      <c r="B58" s="802"/>
      <c r="C58" s="166"/>
      <c r="D58" s="166"/>
      <c r="E58" s="2">
        <v>421</v>
      </c>
      <c r="F58" s="14" t="s">
        <v>401</v>
      </c>
      <c r="G58" s="4">
        <v>294677000</v>
      </c>
      <c r="H58" s="4">
        <v>283910000</v>
      </c>
      <c r="I58" s="4">
        <v>6800000</v>
      </c>
      <c r="J58" s="4">
        <v>6800000</v>
      </c>
      <c r="K58" s="4">
        <v>333677000</v>
      </c>
      <c r="L58" s="4">
        <v>325523000</v>
      </c>
      <c r="M58" s="4">
        <v>1100000</v>
      </c>
      <c r="N58" s="4">
        <v>980000</v>
      </c>
      <c r="O58" s="4">
        <v>7577000</v>
      </c>
      <c r="P58" s="4">
        <v>7577000</v>
      </c>
      <c r="Q58" s="4">
        <v>643831000</v>
      </c>
      <c r="R58" s="4">
        <v>624790000</v>
      </c>
    </row>
    <row r="59" spans="2:18">
      <c r="B59" s="802"/>
      <c r="C59" s="166"/>
      <c r="D59" s="166"/>
      <c r="E59" s="2">
        <v>423</v>
      </c>
      <c r="F59" s="1" t="s">
        <v>402</v>
      </c>
      <c r="G59" s="4">
        <v>239810000</v>
      </c>
      <c r="H59" s="4">
        <v>224293000</v>
      </c>
      <c r="I59" s="4">
        <v>29700000</v>
      </c>
      <c r="J59" s="4">
        <v>29700000</v>
      </c>
      <c r="K59" s="4">
        <v>270516000</v>
      </c>
      <c r="L59" s="4">
        <v>237413000</v>
      </c>
      <c r="M59" s="4">
        <v>630000</v>
      </c>
      <c r="N59" s="4">
        <v>554000</v>
      </c>
      <c r="O59" s="4">
        <v>16197000</v>
      </c>
      <c r="P59" s="4">
        <v>15253000</v>
      </c>
      <c r="Q59" s="4">
        <v>556853000</v>
      </c>
      <c r="R59" s="4">
        <v>507213000</v>
      </c>
    </row>
    <row r="60" spans="2:18">
      <c r="B60" s="802"/>
      <c r="C60" s="166"/>
      <c r="D60" s="166"/>
      <c r="E60" s="2">
        <v>424</v>
      </c>
      <c r="F60" s="1" t="s">
        <v>403</v>
      </c>
      <c r="G60" s="4">
        <v>12172000</v>
      </c>
      <c r="H60" s="4">
        <v>12124000</v>
      </c>
      <c r="I60" s="4">
        <v>5460000</v>
      </c>
      <c r="J60" s="4">
        <v>5259000</v>
      </c>
      <c r="K60" s="4">
        <v>155900000</v>
      </c>
      <c r="L60" s="4">
        <v>131710000</v>
      </c>
      <c r="M60" s="4">
        <v>181000</v>
      </c>
      <c r="N60" s="4">
        <v>181000</v>
      </c>
      <c r="O60" s="4">
        <v>10636000</v>
      </c>
      <c r="P60" s="4">
        <v>10636000</v>
      </c>
      <c r="Q60" s="4">
        <v>184349000</v>
      </c>
      <c r="R60" s="4">
        <v>159910000</v>
      </c>
    </row>
    <row r="61" spans="2:18">
      <c r="B61" s="802"/>
      <c r="C61" s="166"/>
      <c r="D61" s="166"/>
      <c r="E61" s="2">
        <v>425</v>
      </c>
      <c r="F61" s="1" t="s">
        <v>404</v>
      </c>
      <c r="G61" s="4">
        <v>390937000</v>
      </c>
      <c r="H61" s="4">
        <v>374198000</v>
      </c>
      <c r="I61" s="4">
        <v>2600000</v>
      </c>
      <c r="J61" s="4">
        <v>2600000</v>
      </c>
      <c r="K61" s="4">
        <v>1217573000</v>
      </c>
      <c r="L61" s="4">
        <v>1056455000</v>
      </c>
      <c r="M61" s="4">
        <v>10650000</v>
      </c>
      <c r="N61" s="4">
        <v>31560000</v>
      </c>
      <c r="O61" s="4">
        <v>150052000</v>
      </c>
      <c r="P61" s="4">
        <v>102841000</v>
      </c>
      <c r="Q61" s="4">
        <v>1771812000</v>
      </c>
      <c r="R61" s="4">
        <v>1567654000</v>
      </c>
    </row>
    <row r="62" spans="2:18">
      <c r="B62" s="802"/>
      <c r="C62" s="166"/>
      <c r="D62" s="166"/>
      <c r="E62" s="2">
        <v>426</v>
      </c>
      <c r="F62" s="1" t="s">
        <v>405</v>
      </c>
      <c r="G62" s="4">
        <v>60361000</v>
      </c>
      <c r="H62" s="4">
        <v>127933000</v>
      </c>
      <c r="I62" s="4">
        <v>4510000</v>
      </c>
      <c r="J62" s="4">
        <v>4510000</v>
      </c>
      <c r="K62" s="4">
        <v>160853000</v>
      </c>
      <c r="L62" s="4">
        <v>143738000</v>
      </c>
      <c r="M62" s="4">
        <v>414000</v>
      </c>
      <c r="N62" s="4">
        <v>388000</v>
      </c>
      <c r="O62" s="4">
        <v>16567000</v>
      </c>
      <c r="P62" s="4">
        <v>27855000</v>
      </c>
      <c r="Q62" s="4">
        <v>242705000</v>
      </c>
      <c r="R62" s="4">
        <v>304424000</v>
      </c>
    </row>
    <row r="63" spans="2:18">
      <c r="B63" s="802"/>
      <c r="C63" s="166"/>
      <c r="D63" s="166"/>
      <c r="E63" s="2">
        <v>427</v>
      </c>
      <c r="F63" s="1" t="s">
        <v>406</v>
      </c>
      <c r="G63" s="4">
        <v>150000</v>
      </c>
      <c r="H63" s="4">
        <v>120000</v>
      </c>
      <c r="I63" s="4">
        <v>0</v>
      </c>
      <c r="J63" s="4">
        <v>0</v>
      </c>
      <c r="K63" s="4">
        <v>32500000</v>
      </c>
      <c r="L63" s="4">
        <v>30500000</v>
      </c>
      <c r="M63" s="4">
        <v>0</v>
      </c>
      <c r="N63" s="4">
        <v>0</v>
      </c>
      <c r="O63" s="4">
        <v>0</v>
      </c>
      <c r="P63" s="4">
        <v>0</v>
      </c>
      <c r="Q63" s="4">
        <v>32650000</v>
      </c>
      <c r="R63" s="4">
        <v>30620000</v>
      </c>
    </row>
    <row r="64" spans="2:18" ht="30">
      <c r="B64" s="802"/>
      <c r="C64" s="162"/>
      <c r="D64" s="162">
        <v>44</v>
      </c>
      <c r="E64" s="99"/>
      <c r="F64" s="98" t="s">
        <v>422</v>
      </c>
      <c r="G64" s="103">
        <f>SUM(G65:G66)</f>
        <v>12823000000</v>
      </c>
      <c r="H64" s="103">
        <f>SUM(H65:H66)</f>
        <v>12863000000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SUM(Q65:Q66)</f>
        <v>12823000000</v>
      </c>
      <c r="R64" s="103">
        <f>SUM(R65:R66)</f>
        <v>12863000000</v>
      </c>
    </row>
    <row r="65" spans="2:18">
      <c r="B65" s="802"/>
      <c r="C65" s="166"/>
      <c r="D65" s="166"/>
      <c r="E65" s="2">
        <v>442</v>
      </c>
      <c r="F65" s="1" t="s">
        <v>408</v>
      </c>
      <c r="G65" s="4">
        <v>3000000</v>
      </c>
      <c r="H65" s="4">
        <v>3000000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3000000</v>
      </c>
      <c r="R65" s="4">
        <v>3000000</v>
      </c>
    </row>
    <row r="66" spans="2:18">
      <c r="B66" s="802"/>
      <c r="C66" s="166"/>
      <c r="D66" s="166"/>
      <c r="E66" s="2">
        <v>443</v>
      </c>
      <c r="F66" s="1" t="s">
        <v>409</v>
      </c>
      <c r="G66" s="4">
        <v>12820000000</v>
      </c>
      <c r="H66" s="4">
        <v>12860000000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12820000000</v>
      </c>
      <c r="R66" s="4">
        <v>12860000000</v>
      </c>
    </row>
    <row r="67" spans="2:18">
      <c r="B67" s="802"/>
      <c r="C67" s="162"/>
      <c r="D67" s="162">
        <v>45</v>
      </c>
      <c r="E67" s="99"/>
      <c r="F67" s="98" t="s">
        <v>395</v>
      </c>
      <c r="G67" s="103">
        <v>0</v>
      </c>
      <c r="H67" s="103">
        <v>0</v>
      </c>
      <c r="I67" s="103">
        <v>0</v>
      </c>
      <c r="J67" s="103">
        <v>0</v>
      </c>
      <c r="K67" s="103">
        <f>SUM(K68:K69)</f>
        <v>2350000</v>
      </c>
      <c r="L67" s="103">
        <f>SUM(L68:L69)</f>
        <v>2350000</v>
      </c>
      <c r="M67" s="103">
        <v>0</v>
      </c>
      <c r="N67" s="103">
        <v>0</v>
      </c>
      <c r="O67" s="103">
        <v>0</v>
      </c>
      <c r="P67" s="103">
        <v>0</v>
      </c>
      <c r="Q67" s="103">
        <f>SUM(Q68:Q69)</f>
        <v>2350000</v>
      </c>
      <c r="R67" s="103">
        <f>SUM(R68:R69)</f>
        <v>2350000</v>
      </c>
    </row>
    <row r="68" spans="2:18">
      <c r="B68" s="802"/>
      <c r="C68" s="166"/>
      <c r="D68" s="166"/>
      <c r="E68" s="2">
        <v>452</v>
      </c>
      <c r="F68" s="1" t="s">
        <v>411</v>
      </c>
      <c r="G68" s="4">
        <v>0</v>
      </c>
      <c r="H68" s="4">
        <v>0</v>
      </c>
      <c r="I68" s="4">
        <v>0</v>
      </c>
      <c r="J68" s="4">
        <v>0</v>
      </c>
      <c r="K68" s="4">
        <v>1800000</v>
      </c>
      <c r="L68" s="4">
        <v>1800000</v>
      </c>
      <c r="M68" s="4">
        <v>0</v>
      </c>
      <c r="N68" s="4">
        <v>0</v>
      </c>
      <c r="O68" s="4">
        <v>0</v>
      </c>
      <c r="P68" s="4">
        <v>0</v>
      </c>
      <c r="Q68" s="4">
        <v>1800000</v>
      </c>
      <c r="R68" s="4">
        <v>1800000</v>
      </c>
    </row>
    <row r="69" spans="2:18">
      <c r="B69" s="802"/>
      <c r="C69" s="166"/>
      <c r="D69" s="166"/>
      <c r="E69" s="2">
        <v>453</v>
      </c>
      <c r="F69" s="1" t="s">
        <v>412</v>
      </c>
      <c r="G69" s="4">
        <v>0</v>
      </c>
      <c r="H69" s="4">
        <v>0</v>
      </c>
      <c r="I69" s="4">
        <v>0</v>
      </c>
      <c r="J69" s="4">
        <v>0</v>
      </c>
      <c r="K69" s="4">
        <v>550000</v>
      </c>
      <c r="L69" s="4">
        <v>550000</v>
      </c>
      <c r="M69" s="4">
        <v>0</v>
      </c>
      <c r="N69" s="4">
        <v>0</v>
      </c>
      <c r="O69" s="4">
        <v>0</v>
      </c>
      <c r="P69" s="4">
        <v>0</v>
      </c>
      <c r="Q69" s="4">
        <v>550000</v>
      </c>
      <c r="R69" s="4">
        <v>550000</v>
      </c>
    </row>
    <row r="70" spans="2:18">
      <c r="B70" s="802"/>
      <c r="C70" s="162"/>
      <c r="D70" s="162">
        <v>46</v>
      </c>
      <c r="E70" s="99"/>
      <c r="F70" s="99" t="s">
        <v>396</v>
      </c>
      <c r="G70" s="103">
        <f t="shared" ref="G70:L70" si="8">SUM(G71:G72)</f>
        <v>838930000</v>
      </c>
      <c r="H70" s="103">
        <f t="shared" si="8"/>
        <v>1005243000</v>
      </c>
      <c r="I70" s="103">
        <f t="shared" si="8"/>
        <v>6000000</v>
      </c>
      <c r="J70" s="103">
        <f t="shared" si="8"/>
        <v>6202000</v>
      </c>
      <c r="K70" s="103">
        <f t="shared" si="8"/>
        <v>331336000</v>
      </c>
      <c r="L70" s="103">
        <f t="shared" si="8"/>
        <v>419721000</v>
      </c>
      <c r="M70" s="103">
        <v>0</v>
      </c>
      <c r="N70" s="103">
        <v>0</v>
      </c>
      <c r="O70" s="103">
        <f>SUM(O71:O72)</f>
        <v>46650000</v>
      </c>
      <c r="P70" s="103">
        <f>SUM(P71:P72)</f>
        <v>37880000</v>
      </c>
      <c r="Q70" s="103">
        <f>SUM(Q71:Q72)</f>
        <v>1222916000</v>
      </c>
      <c r="R70" s="103">
        <f>SUM(R71:R72)</f>
        <v>1469046000</v>
      </c>
    </row>
    <row r="71" spans="2:18">
      <c r="B71" s="802"/>
      <c r="C71" s="166"/>
      <c r="D71" s="166"/>
      <c r="E71" s="2">
        <v>464</v>
      </c>
      <c r="F71" s="1" t="s">
        <v>423</v>
      </c>
      <c r="G71" s="4">
        <v>838930000</v>
      </c>
      <c r="H71" s="4">
        <v>966626000</v>
      </c>
      <c r="I71" s="4">
        <v>6000000</v>
      </c>
      <c r="J71" s="4">
        <v>6000000</v>
      </c>
      <c r="K71" s="4">
        <v>331336000</v>
      </c>
      <c r="L71" s="4">
        <v>312836000</v>
      </c>
      <c r="M71" s="4">
        <v>0</v>
      </c>
      <c r="N71" s="4">
        <v>0</v>
      </c>
      <c r="O71" s="4">
        <v>46650000</v>
      </c>
      <c r="P71" s="4">
        <v>37880000</v>
      </c>
      <c r="Q71" s="4">
        <v>1222916000</v>
      </c>
      <c r="R71" s="4">
        <v>1323342000</v>
      </c>
    </row>
    <row r="72" spans="2:18">
      <c r="B72" s="802"/>
      <c r="C72" s="166"/>
      <c r="D72" s="166"/>
      <c r="E72" s="2">
        <v>465</v>
      </c>
      <c r="F72" s="1" t="s">
        <v>424</v>
      </c>
      <c r="G72" s="4">
        <v>0</v>
      </c>
      <c r="H72" s="4">
        <v>38617000</v>
      </c>
      <c r="I72" s="4">
        <v>0</v>
      </c>
      <c r="J72" s="4">
        <v>202000</v>
      </c>
      <c r="K72" s="4">
        <v>0</v>
      </c>
      <c r="L72" s="4">
        <v>106885000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145704000</v>
      </c>
    </row>
    <row r="73" spans="2:18">
      <c r="B73" s="802"/>
      <c r="C73" s="162"/>
      <c r="D73" s="162">
        <v>48</v>
      </c>
      <c r="E73" s="99"/>
      <c r="F73" s="99" t="s">
        <v>430</v>
      </c>
      <c r="G73" s="103">
        <f t="shared" ref="G73:R73" si="9">SUM(G74:G79)</f>
        <v>1142389000</v>
      </c>
      <c r="H73" s="103">
        <f t="shared" si="9"/>
        <v>1170943000</v>
      </c>
      <c r="I73" s="103">
        <f t="shared" si="9"/>
        <v>400000</v>
      </c>
      <c r="J73" s="103">
        <f t="shared" si="9"/>
        <v>400000</v>
      </c>
      <c r="K73" s="103">
        <f t="shared" si="9"/>
        <v>402085000</v>
      </c>
      <c r="L73" s="103">
        <f t="shared" si="9"/>
        <v>372483000</v>
      </c>
      <c r="M73" s="103">
        <f t="shared" si="9"/>
        <v>126410000</v>
      </c>
      <c r="N73" s="103">
        <f t="shared" si="9"/>
        <v>311332000</v>
      </c>
      <c r="O73" s="103">
        <f t="shared" si="9"/>
        <v>99386000</v>
      </c>
      <c r="P73" s="103">
        <f t="shared" si="9"/>
        <v>97164000</v>
      </c>
      <c r="Q73" s="103">
        <f t="shared" si="9"/>
        <v>1770670000</v>
      </c>
      <c r="R73" s="103">
        <f t="shared" si="9"/>
        <v>1952322000</v>
      </c>
    </row>
    <row r="74" spans="2:18">
      <c r="B74" s="802"/>
      <c r="C74" s="166"/>
      <c r="D74" s="166"/>
      <c r="E74" s="2">
        <v>480</v>
      </c>
      <c r="F74" s="1" t="s">
        <v>431</v>
      </c>
      <c r="G74" s="4">
        <v>388116000</v>
      </c>
      <c r="H74" s="4">
        <v>325843000</v>
      </c>
      <c r="I74" s="4">
        <v>0</v>
      </c>
      <c r="J74" s="4">
        <v>0</v>
      </c>
      <c r="K74" s="4">
        <v>189945000</v>
      </c>
      <c r="L74" s="4">
        <v>163196000</v>
      </c>
      <c r="M74" s="4">
        <v>2000000</v>
      </c>
      <c r="N74" s="4">
        <v>1800000</v>
      </c>
      <c r="O74" s="4">
        <v>69936000</v>
      </c>
      <c r="P74" s="4">
        <v>68514000</v>
      </c>
      <c r="Q74" s="4">
        <v>649997000</v>
      </c>
      <c r="R74" s="4">
        <v>559353000</v>
      </c>
    </row>
    <row r="75" spans="2:18">
      <c r="B75" s="802"/>
      <c r="C75" s="166"/>
      <c r="D75" s="166"/>
      <c r="E75" s="2">
        <v>481</v>
      </c>
      <c r="F75" s="1" t="s">
        <v>432</v>
      </c>
      <c r="G75" s="4">
        <v>40500000</v>
      </c>
      <c r="H75" s="4">
        <v>61646000</v>
      </c>
      <c r="I75" s="4">
        <v>0</v>
      </c>
      <c r="J75" s="4">
        <v>0</v>
      </c>
      <c r="K75" s="4">
        <v>54460000</v>
      </c>
      <c r="L75" s="4">
        <v>53460000</v>
      </c>
      <c r="M75" s="4">
        <v>0</v>
      </c>
      <c r="N75" s="4">
        <v>0</v>
      </c>
      <c r="O75" s="4">
        <v>0</v>
      </c>
      <c r="P75" s="4">
        <v>0</v>
      </c>
      <c r="Q75" s="4">
        <v>94960000</v>
      </c>
      <c r="R75" s="4">
        <v>115106000</v>
      </c>
    </row>
    <row r="76" spans="2:18">
      <c r="B76" s="802"/>
      <c r="C76" s="166"/>
      <c r="D76" s="166"/>
      <c r="E76" s="2">
        <v>482</v>
      </c>
      <c r="F76" s="1" t="s">
        <v>433</v>
      </c>
      <c r="G76" s="4">
        <v>683640000</v>
      </c>
      <c r="H76" s="4">
        <v>752921000</v>
      </c>
      <c r="I76" s="4">
        <v>400000</v>
      </c>
      <c r="J76" s="4">
        <v>400000</v>
      </c>
      <c r="K76" s="4">
        <v>93340000</v>
      </c>
      <c r="L76" s="4">
        <v>98600000</v>
      </c>
      <c r="M76" s="4">
        <v>123910000</v>
      </c>
      <c r="N76" s="4">
        <v>308410000</v>
      </c>
      <c r="O76" s="4">
        <v>5500000</v>
      </c>
      <c r="P76" s="4">
        <v>5100000</v>
      </c>
      <c r="Q76" s="4">
        <v>906790000</v>
      </c>
      <c r="R76" s="4">
        <v>1165431000</v>
      </c>
    </row>
    <row r="77" spans="2:18">
      <c r="B77" s="802"/>
      <c r="C77" s="166"/>
      <c r="D77" s="166"/>
      <c r="E77" s="2">
        <v>483</v>
      </c>
      <c r="F77" s="1" t="s">
        <v>434</v>
      </c>
      <c r="G77" s="4">
        <v>20143000</v>
      </c>
      <c r="H77" s="4">
        <v>19943000</v>
      </c>
      <c r="I77" s="4">
        <v>0</v>
      </c>
      <c r="J77" s="4">
        <v>0</v>
      </c>
      <c r="K77" s="4">
        <v>33240000</v>
      </c>
      <c r="L77" s="4">
        <v>31227000</v>
      </c>
      <c r="M77" s="4">
        <v>0</v>
      </c>
      <c r="N77" s="4">
        <v>0</v>
      </c>
      <c r="O77" s="4">
        <v>16200000</v>
      </c>
      <c r="P77" s="4">
        <v>15800000</v>
      </c>
      <c r="Q77" s="4">
        <v>69583000</v>
      </c>
      <c r="R77" s="4">
        <v>66970000</v>
      </c>
    </row>
    <row r="78" spans="2:18">
      <c r="B78" s="802"/>
      <c r="C78" s="166"/>
      <c r="D78" s="166"/>
      <c r="E78" s="2">
        <v>485</v>
      </c>
      <c r="F78" s="1" t="s">
        <v>436</v>
      </c>
      <c r="G78" s="4">
        <v>8490000</v>
      </c>
      <c r="H78" s="4">
        <v>9090000</v>
      </c>
      <c r="I78" s="4">
        <v>0</v>
      </c>
      <c r="J78" s="4">
        <v>0</v>
      </c>
      <c r="K78" s="4">
        <v>21800000</v>
      </c>
      <c r="L78" s="4">
        <v>17700000</v>
      </c>
      <c r="M78" s="4">
        <v>500000</v>
      </c>
      <c r="N78" s="4">
        <v>1122000</v>
      </c>
      <c r="O78" s="4">
        <v>7750000</v>
      </c>
      <c r="P78" s="4">
        <v>7750000</v>
      </c>
      <c r="Q78" s="4">
        <v>38540000</v>
      </c>
      <c r="R78" s="4">
        <v>35662000</v>
      </c>
    </row>
    <row r="79" spans="2:18">
      <c r="B79" s="802"/>
      <c r="C79" s="166"/>
      <c r="D79" s="166"/>
      <c r="E79" s="2">
        <v>486</v>
      </c>
      <c r="F79" s="1" t="s">
        <v>437</v>
      </c>
      <c r="G79" s="4">
        <v>1500000</v>
      </c>
      <c r="H79" s="4">
        <v>1500000</v>
      </c>
      <c r="I79" s="4">
        <v>0</v>
      </c>
      <c r="J79" s="4">
        <v>0</v>
      </c>
      <c r="K79" s="4">
        <v>9300000</v>
      </c>
      <c r="L79" s="4">
        <v>8300000</v>
      </c>
      <c r="M79" s="4">
        <v>0</v>
      </c>
      <c r="N79" s="4">
        <v>0</v>
      </c>
      <c r="O79" s="4">
        <v>0</v>
      </c>
      <c r="P79" s="4">
        <v>0</v>
      </c>
      <c r="Q79" s="4">
        <v>10800000</v>
      </c>
      <c r="R79" s="4">
        <v>9800000</v>
      </c>
    </row>
    <row r="80" spans="2:18">
      <c r="B80" s="802"/>
      <c r="C80" s="162"/>
      <c r="D80" s="162">
        <v>49</v>
      </c>
      <c r="E80" s="99"/>
      <c r="F80" s="99" t="s">
        <v>440</v>
      </c>
      <c r="G80" s="103">
        <v>0</v>
      </c>
      <c r="H80" s="103">
        <v>0</v>
      </c>
      <c r="I80" s="103">
        <v>0</v>
      </c>
      <c r="J80" s="103">
        <v>0</v>
      </c>
      <c r="K80" s="103">
        <f>SUM(K81)</f>
        <v>9000000</v>
      </c>
      <c r="L80" s="103">
        <f>SUM(L81)</f>
        <v>9000000</v>
      </c>
      <c r="M80" s="103">
        <v>0</v>
      </c>
      <c r="N80" s="103">
        <v>0</v>
      </c>
      <c r="O80" s="103">
        <v>0</v>
      </c>
      <c r="P80" s="103">
        <v>0</v>
      </c>
      <c r="Q80" s="103">
        <f>SUM(Q81)</f>
        <v>9000000</v>
      </c>
      <c r="R80" s="103">
        <f>SUM(R81)</f>
        <v>9000000</v>
      </c>
    </row>
    <row r="81" spans="2:18" ht="30">
      <c r="B81" s="802"/>
      <c r="C81" s="166"/>
      <c r="D81" s="166"/>
      <c r="E81" s="2">
        <v>492</v>
      </c>
      <c r="F81" s="14" t="s">
        <v>442</v>
      </c>
      <c r="G81" s="4">
        <v>0</v>
      </c>
      <c r="H81" s="4">
        <v>0</v>
      </c>
      <c r="I81" s="4">
        <v>0</v>
      </c>
      <c r="J81" s="4">
        <v>0</v>
      </c>
      <c r="K81" s="4">
        <v>9000000</v>
      </c>
      <c r="L81" s="4">
        <v>9000000</v>
      </c>
      <c r="M81" s="4">
        <v>0</v>
      </c>
      <c r="N81" s="4">
        <v>0</v>
      </c>
      <c r="O81" s="4">
        <v>0</v>
      </c>
      <c r="P81" s="4">
        <v>0</v>
      </c>
      <c r="Q81" s="4">
        <v>9000000</v>
      </c>
      <c r="R81" s="4">
        <v>9000000</v>
      </c>
    </row>
    <row r="82" spans="2:18">
      <c r="B82" s="802"/>
      <c r="C82" s="587">
        <v>1</v>
      </c>
      <c r="D82" s="587"/>
      <c r="E82" s="592"/>
      <c r="F82" s="592" t="s">
        <v>820</v>
      </c>
      <c r="G82" s="102">
        <f>SUM(G83+G103)</f>
        <v>269695000</v>
      </c>
      <c r="H82" s="102">
        <f>SUM(H83+H103)</f>
        <v>239301000</v>
      </c>
      <c r="I82" s="102">
        <v>0</v>
      </c>
      <c r="J82" s="102">
        <v>0</v>
      </c>
      <c r="K82" s="102">
        <f t="shared" ref="K82:R82" si="10">SUM(K83+K103)</f>
        <v>8150000</v>
      </c>
      <c r="L82" s="102">
        <f t="shared" si="10"/>
        <v>7854000</v>
      </c>
      <c r="M82" s="102">
        <f t="shared" si="10"/>
        <v>10375000</v>
      </c>
      <c r="N82" s="102">
        <f t="shared" si="10"/>
        <v>31285000</v>
      </c>
      <c r="O82" s="102">
        <f t="shared" si="10"/>
        <v>5100000</v>
      </c>
      <c r="P82" s="102">
        <f t="shared" si="10"/>
        <v>6706000</v>
      </c>
      <c r="Q82" s="102">
        <f t="shared" si="10"/>
        <v>293320000</v>
      </c>
      <c r="R82" s="102">
        <f t="shared" si="10"/>
        <v>285146000</v>
      </c>
    </row>
    <row r="83" spans="2:18">
      <c r="B83" s="802"/>
      <c r="C83" s="150"/>
      <c r="D83" s="150">
        <v>10</v>
      </c>
      <c r="E83" s="33"/>
      <c r="F83" s="33" t="s">
        <v>820</v>
      </c>
      <c r="G83" s="34">
        <f>SUM(G84+G87+G94+G97)</f>
        <v>265295000</v>
      </c>
      <c r="H83" s="34">
        <f>SUM(H84+H87+H94+H97)</f>
        <v>235701000</v>
      </c>
      <c r="I83" s="34">
        <v>0</v>
      </c>
      <c r="J83" s="34">
        <v>0</v>
      </c>
      <c r="K83" s="34">
        <f t="shared" ref="K83:R83" si="11">SUM(K84+K87+K94+K97)</f>
        <v>8150000</v>
      </c>
      <c r="L83" s="34">
        <f t="shared" si="11"/>
        <v>7854000</v>
      </c>
      <c r="M83" s="34">
        <f t="shared" si="11"/>
        <v>10375000</v>
      </c>
      <c r="N83" s="34">
        <f t="shared" si="11"/>
        <v>31285000</v>
      </c>
      <c r="O83" s="34">
        <f t="shared" si="11"/>
        <v>5100000</v>
      </c>
      <c r="P83" s="34">
        <f t="shared" si="11"/>
        <v>6706000</v>
      </c>
      <c r="Q83" s="34">
        <f t="shared" si="11"/>
        <v>288920000</v>
      </c>
      <c r="R83" s="34">
        <f t="shared" si="11"/>
        <v>281546000</v>
      </c>
    </row>
    <row r="84" spans="2:18">
      <c r="B84" s="802"/>
      <c r="C84" s="162"/>
      <c r="D84" s="162">
        <v>40</v>
      </c>
      <c r="E84" s="99"/>
      <c r="F84" s="99" t="s">
        <v>391</v>
      </c>
      <c r="G84" s="103">
        <f>SUM(G85:G86)</f>
        <v>107567000</v>
      </c>
      <c r="H84" s="103">
        <f>SUM(H85:H86)</f>
        <v>99672000</v>
      </c>
      <c r="I84" s="103">
        <v>0</v>
      </c>
      <c r="J84" s="103">
        <v>0</v>
      </c>
      <c r="K84" s="103">
        <f>SUM(K85:K86)</f>
        <v>0</v>
      </c>
      <c r="L84" s="103">
        <v>0</v>
      </c>
      <c r="M84" s="103">
        <v>0</v>
      </c>
      <c r="N84" s="103">
        <v>0</v>
      </c>
      <c r="O84" s="103">
        <v>0</v>
      </c>
      <c r="P84" s="103">
        <v>0</v>
      </c>
      <c r="Q84" s="103">
        <f>SUM(Q85:Q86)</f>
        <v>107567000</v>
      </c>
      <c r="R84" s="103">
        <f>SUM(R85:R86)</f>
        <v>99672000</v>
      </c>
    </row>
    <row r="85" spans="2:18">
      <c r="B85" s="802"/>
      <c r="C85" s="166"/>
      <c r="D85" s="166"/>
      <c r="E85" s="2">
        <v>401</v>
      </c>
      <c r="F85" s="1" t="s">
        <v>399</v>
      </c>
      <c r="G85" s="4">
        <v>77072000</v>
      </c>
      <c r="H85" s="4">
        <v>71669000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77072000</v>
      </c>
      <c r="R85" s="4">
        <v>71669000</v>
      </c>
    </row>
    <row r="86" spans="2:18" ht="15" customHeight="1">
      <c r="B86" s="802"/>
      <c r="C86" s="166"/>
      <c r="D86" s="166"/>
      <c r="E86" s="2">
        <v>402</v>
      </c>
      <c r="F86" s="49" t="s">
        <v>1014</v>
      </c>
      <c r="G86" s="4">
        <v>30495000</v>
      </c>
      <c r="H86" s="4">
        <v>28003000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30495000</v>
      </c>
      <c r="R86" s="4">
        <v>28003000</v>
      </c>
    </row>
    <row r="87" spans="2:18" ht="15" customHeight="1">
      <c r="B87" s="802"/>
      <c r="C87" s="162"/>
      <c r="D87" s="162">
        <v>42</v>
      </c>
      <c r="E87" s="96"/>
      <c r="F87" s="99" t="s">
        <v>394</v>
      </c>
      <c r="G87" s="103">
        <f>SUM(G88:G93)</f>
        <v>81084000</v>
      </c>
      <c r="H87" s="103">
        <f>SUM(H88:H93)</f>
        <v>71911000</v>
      </c>
      <c r="I87" s="103">
        <v>0</v>
      </c>
      <c r="J87" s="103">
        <v>0</v>
      </c>
      <c r="K87" s="103">
        <f t="shared" ref="K87:R87" si="12">SUM(K88:K93)</f>
        <v>8150000</v>
      </c>
      <c r="L87" s="103">
        <f t="shared" si="12"/>
        <v>7854000</v>
      </c>
      <c r="M87" s="103">
        <f t="shared" si="12"/>
        <v>8875000</v>
      </c>
      <c r="N87" s="103">
        <f t="shared" si="12"/>
        <v>29363000</v>
      </c>
      <c r="O87" s="103">
        <f t="shared" si="12"/>
        <v>5100000</v>
      </c>
      <c r="P87" s="103">
        <f t="shared" si="12"/>
        <v>4080000</v>
      </c>
      <c r="Q87" s="103">
        <f t="shared" si="12"/>
        <v>103209000</v>
      </c>
      <c r="R87" s="103">
        <f t="shared" si="12"/>
        <v>113208000</v>
      </c>
    </row>
    <row r="88" spans="2:18" ht="15" customHeight="1">
      <c r="B88" s="802"/>
      <c r="C88" s="166"/>
      <c r="D88" s="166"/>
      <c r="E88" s="2">
        <v>420</v>
      </c>
      <c r="F88" s="1" t="s">
        <v>400</v>
      </c>
      <c r="G88" s="4">
        <v>2555000</v>
      </c>
      <c r="H88" s="4">
        <v>3555000</v>
      </c>
      <c r="I88" s="4">
        <v>0</v>
      </c>
      <c r="J88" s="4">
        <v>0</v>
      </c>
      <c r="K88" s="4">
        <v>0</v>
      </c>
      <c r="L88" s="4">
        <v>0</v>
      </c>
      <c r="M88" s="4">
        <v>1000000</v>
      </c>
      <c r="N88" s="4">
        <v>800000</v>
      </c>
      <c r="O88" s="4">
        <v>800000</v>
      </c>
      <c r="P88" s="4">
        <v>640000</v>
      </c>
      <c r="Q88" s="4">
        <v>4355000</v>
      </c>
      <c r="R88" s="4">
        <v>4995000</v>
      </c>
    </row>
    <row r="89" spans="2:18" ht="34.5" customHeight="1">
      <c r="B89" s="802"/>
      <c r="C89" s="166"/>
      <c r="D89" s="166"/>
      <c r="E89" s="2">
        <v>421</v>
      </c>
      <c r="F89" s="14" t="s">
        <v>880</v>
      </c>
      <c r="G89" s="4">
        <v>39447000</v>
      </c>
      <c r="H89" s="4">
        <v>30888000</v>
      </c>
      <c r="I89" s="4">
        <v>0</v>
      </c>
      <c r="J89" s="4">
        <v>0</v>
      </c>
      <c r="K89" s="4">
        <v>0</v>
      </c>
      <c r="L89" s="4">
        <v>0</v>
      </c>
      <c r="M89" s="4">
        <v>600000</v>
      </c>
      <c r="N89" s="4">
        <v>480000</v>
      </c>
      <c r="O89" s="4">
        <v>0</v>
      </c>
      <c r="P89" s="4">
        <v>0</v>
      </c>
      <c r="Q89" s="4">
        <v>40047000</v>
      </c>
      <c r="R89" s="4">
        <v>31368000</v>
      </c>
    </row>
    <row r="90" spans="2:18" ht="15" customHeight="1">
      <c r="B90" s="802"/>
      <c r="C90" s="166"/>
      <c r="D90" s="166"/>
      <c r="E90" s="2">
        <v>423</v>
      </c>
      <c r="F90" s="1" t="s">
        <v>402</v>
      </c>
      <c r="G90" s="4">
        <v>986000</v>
      </c>
      <c r="H90" s="4">
        <v>1986000</v>
      </c>
      <c r="I90" s="4">
        <v>0</v>
      </c>
      <c r="J90" s="4">
        <v>0</v>
      </c>
      <c r="K90" s="4">
        <v>0</v>
      </c>
      <c r="L90" s="4">
        <v>0</v>
      </c>
      <c r="M90" s="4">
        <v>380000</v>
      </c>
      <c r="N90" s="4">
        <v>304000</v>
      </c>
      <c r="O90" s="4">
        <v>800000</v>
      </c>
      <c r="P90" s="4">
        <v>640000</v>
      </c>
      <c r="Q90" s="4">
        <v>2166000</v>
      </c>
      <c r="R90" s="4">
        <v>2930000</v>
      </c>
    </row>
    <row r="91" spans="2:18" ht="15" customHeight="1">
      <c r="B91" s="802"/>
      <c r="C91" s="166"/>
      <c r="D91" s="166"/>
      <c r="E91" s="2">
        <v>424</v>
      </c>
      <c r="F91" s="49" t="s">
        <v>1327</v>
      </c>
      <c r="G91" s="4">
        <v>3842000</v>
      </c>
      <c r="H91" s="4">
        <v>3842000</v>
      </c>
      <c r="I91" s="4">
        <v>0</v>
      </c>
      <c r="J91" s="4">
        <v>0</v>
      </c>
      <c r="K91" s="4">
        <v>0</v>
      </c>
      <c r="L91" s="4">
        <v>0</v>
      </c>
      <c r="M91" s="4">
        <v>61000</v>
      </c>
      <c r="N91" s="4">
        <v>61000</v>
      </c>
      <c r="O91" s="4">
        <v>0</v>
      </c>
      <c r="P91" s="4">
        <v>0</v>
      </c>
      <c r="Q91" s="4">
        <v>3903000</v>
      </c>
      <c r="R91" s="4">
        <v>3903000</v>
      </c>
    </row>
    <row r="92" spans="2:18" ht="15" customHeight="1">
      <c r="B92" s="802"/>
      <c r="C92" s="166"/>
      <c r="D92" s="166"/>
      <c r="E92" s="2">
        <v>425</v>
      </c>
      <c r="F92" s="1" t="s">
        <v>404</v>
      </c>
      <c r="G92" s="4">
        <v>32241000</v>
      </c>
      <c r="H92" s="4">
        <v>24627000</v>
      </c>
      <c r="I92" s="4">
        <v>0</v>
      </c>
      <c r="J92" s="4">
        <v>0</v>
      </c>
      <c r="K92" s="4">
        <v>8000000</v>
      </c>
      <c r="L92" s="4">
        <v>7704000</v>
      </c>
      <c r="M92" s="4">
        <v>6650000</v>
      </c>
      <c r="N92" s="4">
        <v>27560000</v>
      </c>
      <c r="O92" s="4">
        <v>2700000</v>
      </c>
      <c r="P92" s="4">
        <v>2160000</v>
      </c>
      <c r="Q92" s="4">
        <v>49591000</v>
      </c>
      <c r="R92" s="4">
        <v>62051000</v>
      </c>
    </row>
    <row r="93" spans="2:18" ht="15" customHeight="1">
      <c r="B93" s="802"/>
      <c r="C93" s="166"/>
      <c r="D93" s="166"/>
      <c r="E93" s="2">
        <v>426</v>
      </c>
      <c r="F93" s="1" t="s">
        <v>1328</v>
      </c>
      <c r="G93" s="4">
        <v>2013000</v>
      </c>
      <c r="H93" s="4">
        <v>7013000</v>
      </c>
      <c r="I93" s="4">
        <v>0</v>
      </c>
      <c r="J93" s="4">
        <v>0</v>
      </c>
      <c r="K93" s="4">
        <v>150000</v>
      </c>
      <c r="L93" s="4">
        <v>150000</v>
      </c>
      <c r="M93" s="4">
        <v>184000</v>
      </c>
      <c r="N93" s="4">
        <v>158000</v>
      </c>
      <c r="O93" s="4">
        <v>800000</v>
      </c>
      <c r="P93" s="4">
        <v>640000</v>
      </c>
      <c r="Q93" s="4">
        <v>3147000</v>
      </c>
      <c r="R93" s="4">
        <v>7961000</v>
      </c>
    </row>
    <row r="94" spans="2:18" ht="21.75" customHeight="1">
      <c r="B94" s="802"/>
      <c r="C94" s="162"/>
      <c r="D94" s="162">
        <v>46</v>
      </c>
      <c r="E94" s="99"/>
      <c r="F94" s="99" t="s">
        <v>396</v>
      </c>
      <c r="G94" s="103">
        <f>SUM(G95:G96)</f>
        <v>7513000</v>
      </c>
      <c r="H94" s="103">
        <f>SUM(H95:H96)</f>
        <v>20689000</v>
      </c>
      <c r="I94" s="103">
        <v>0</v>
      </c>
      <c r="J94" s="103">
        <v>0</v>
      </c>
      <c r="K94" s="103">
        <v>0</v>
      </c>
      <c r="L94" s="103">
        <v>0</v>
      </c>
      <c r="M94" s="103">
        <v>0</v>
      </c>
      <c r="N94" s="103">
        <v>0</v>
      </c>
      <c r="O94" s="103">
        <v>0</v>
      </c>
      <c r="P94" s="103">
        <v>0</v>
      </c>
      <c r="Q94" s="103">
        <f>SUM(Q95:Q96)</f>
        <v>7513000</v>
      </c>
      <c r="R94" s="103">
        <f>SUM(R95:R96)</f>
        <v>20689000</v>
      </c>
    </row>
    <row r="95" spans="2:18">
      <c r="B95" s="802"/>
      <c r="C95" s="166"/>
      <c r="D95" s="166"/>
      <c r="E95" s="2">
        <v>464</v>
      </c>
      <c r="F95" s="1" t="s">
        <v>1323</v>
      </c>
      <c r="G95" s="4">
        <v>7513000</v>
      </c>
      <c r="H95" s="4">
        <v>5425000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7513000</v>
      </c>
      <c r="R95" s="4">
        <v>5425000</v>
      </c>
    </row>
    <row r="96" spans="2:18">
      <c r="B96" s="802"/>
      <c r="C96" s="166"/>
      <c r="D96" s="166"/>
      <c r="E96" s="2">
        <v>465</v>
      </c>
      <c r="F96" s="1" t="s">
        <v>1324</v>
      </c>
      <c r="G96" s="4">
        <v>0</v>
      </c>
      <c r="H96" s="4">
        <v>15264000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15264000</v>
      </c>
    </row>
    <row r="97" spans="2:18">
      <c r="B97" s="802"/>
      <c r="C97" s="162"/>
      <c r="D97" s="162">
        <v>48</v>
      </c>
      <c r="E97" s="99"/>
      <c r="F97" s="99" t="s">
        <v>1010</v>
      </c>
      <c r="G97" s="103">
        <f>SUM(G98:G102)</f>
        <v>69131000</v>
      </c>
      <c r="H97" s="103">
        <f>SUM(H98:H102)</f>
        <v>43429000</v>
      </c>
      <c r="I97" s="103">
        <v>0</v>
      </c>
      <c r="J97" s="103">
        <v>0</v>
      </c>
      <c r="K97" s="103">
        <v>0</v>
      </c>
      <c r="L97" s="103">
        <v>0</v>
      </c>
      <c r="M97" s="103">
        <f>SUM(M98:M102)</f>
        <v>1500000</v>
      </c>
      <c r="N97" s="103">
        <f>SUM(N98:N102)</f>
        <v>1922000</v>
      </c>
      <c r="O97" s="103">
        <v>0</v>
      </c>
      <c r="P97" s="103">
        <f>SUM(P98:P102)</f>
        <v>2626000</v>
      </c>
      <c r="Q97" s="103">
        <f>SUM(Q98:Q102)</f>
        <v>70631000</v>
      </c>
      <c r="R97" s="103">
        <f>SUM(R98:R102)</f>
        <v>47977000</v>
      </c>
    </row>
    <row r="98" spans="2:18">
      <c r="B98" s="802"/>
      <c r="C98" s="166"/>
      <c r="D98" s="166"/>
      <c r="E98" s="593">
        <v>480</v>
      </c>
      <c r="F98" s="1" t="s">
        <v>1243</v>
      </c>
      <c r="G98" s="4">
        <v>500000</v>
      </c>
      <c r="H98" s="4">
        <v>500000</v>
      </c>
      <c r="I98" s="4">
        <v>0</v>
      </c>
      <c r="J98" s="4">
        <v>0</v>
      </c>
      <c r="K98" s="4">
        <v>0</v>
      </c>
      <c r="L98" s="4">
        <v>0</v>
      </c>
      <c r="M98" s="4">
        <v>1000000</v>
      </c>
      <c r="N98" s="4">
        <v>800000</v>
      </c>
      <c r="O98" s="4">
        <v>0</v>
      </c>
      <c r="P98" s="4">
        <v>2626000</v>
      </c>
      <c r="Q98" s="4">
        <v>1500000</v>
      </c>
      <c r="R98" s="4">
        <v>3926000</v>
      </c>
    </row>
    <row r="99" spans="2:18">
      <c r="B99" s="802"/>
      <c r="C99" s="166"/>
      <c r="D99" s="166"/>
      <c r="E99" s="2">
        <v>481</v>
      </c>
      <c r="F99" s="1" t="s">
        <v>432</v>
      </c>
      <c r="G99" s="4">
        <v>500000</v>
      </c>
      <c r="H99" s="4">
        <v>500000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500000</v>
      </c>
      <c r="R99" s="4">
        <v>500000</v>
      </c>
    </row>
    <row r="100" spans="2:18">
      <c r="B100" s="802"/>
      <c r="C100" s="166"/>
      <c r="D100" s="166"/>
      <c r="E100" s="2">
        <v>482</v>
      </c>
      <c r="F100" s="1" t="s">
        <v>433</v>
      </c>
      <c r="G100" s="4">
        <v>66231000</v>
      </c>
      <c r="H100" s="4">
        <v>40529000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66231000</v>
      </c>
      <c r="R100" s="4">
        <v>40529000</v>
      </c>
    </row>
    <row r="101" spans="2:18">
      <c r="B101" s="802"/>
      <c r="C101" s="166"/>
      <c r="D101" s="166"/>
      <c r="E101" s="2">
        <v>483</v>
      </c>
      <c r="F101" s="1" t="s">
        <v>945</v>
      </c>
      <c r="G101" s="4">
        <v>500000</v>
      </c>
      <c r="H101" s="4">
        <v>500000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500000</v>
      </c>
      <c r="R101" s="4">
        <v>500000</v>
      </c>
    </row>
    <row r="102" spans="2:18">
      <c r="B102" s="802"/>
      <c r="C102" s="166"/>
      <c r="D102" s="166"/>
      <c r="E102" s="593">
        <v>485</v>
      </c>
      <c r="F102" s="1" t="s">
        <v>1077</v>
      </c>
      <c r="G102" s="4">
        <v>1400000</v>
      </c>
      <c r="H102" s="4">
        <v>1400000</v>
      </c>
      <c r="I102" s="4">
        <v>0</v>
      </c>
      <c r="J102" s="4">
        <v>0</v>
      </c>
      <c r="K102" s="4">
        <v>0</v>
      </c>
      <c r="L102" s="4">
        <v>0</v>
      </c>
      <c r="M102" s="4">
        <v>500000</v>
      </c>
      <c r="N102" s="4">
        <v>1122000</v>
      </c>
      <c r="O102" s="4">
        <v>0</v>
      </c>
      <c r="P102" s="4">
        <v>0</v>
      </c>
      <c r="Q102" s="4">
        <v>1900000</v>
      </c>
      <c r="R102" s="4">
        <v>2522000</v>
      </c>
    </row>
    <row r="103" spans="2:18" ht="30">
      <c r="B103" s="802"/>
      <c r="C103" s="150"/>
      <c r="D103" s="150">
        <v>11</v>
      </c>
      <c r="E103" s="33"/>
      <c r="F103" s="36" t="s">
        <v>1325</v>
      </c>
      <c r="G103" s="34">
        <f>SUM(G104)</f>
        <v>4400000</v>
      </c>
      <c r="H103" s="34">
        <f>SUM(H104)</f>
        <v>3600000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f>SUM(Q104)</f>
        <v>4400000</v>
      </c>
      <c r="R103" s="34">
        <f>SUM(R104)</f>
        <v>3600000</v>
      </c>
    </row>
    <row r="104" spans="2:18">
      <c r="B104" s="802"/>
      <c r="C104" s="162"/>
      <c r="D104" s="162">
        <v>42</v>
      </c>
      <c r="E104" s="99"/>
      <c r="F104" s="99" t="s">
        <v>394</v>
      </c>
      <c r="G104" s="103">
        <f>SUM(G105:G106)</f>
        <v>4400000</v>
      </c>
      <c r="H104" s="103">
        <f>SUM(H105:H106)</f>
        <v>3600000</v>
      </c>
      <c r="I104" s="103">
        <v>0</v>
      </c>
      <c r="J104" s="103">
        <v>0</v>
      </c>
      <c r="K104" s="103">
        <v>0</v>
      </c>
      <c r="L104" s="103">
        <v>0</v>
      </c>
      <c r="M104" s="103">
        <v>0</v>
      </c>
      <c r="N104" s="103">
        <v>0</v>
      </c>
      <c r="O104" s="103">
        <v>0</v>
      </c>
      <c r="P104" s="103">
        <v>0</v>
      </c>
      <c r="Q104" s="103">
        <f>SUM(Q105:Q106)</f>
        <v>4400000</v>
      </c>
      <c r="R104" s="103">
        <f>SUM(R105:R106)</f>
        <v>3600000</v>
      </c>
    </row>
    <row r="105" spans="2:18">
      <c r="B105" s="802"/>
      <c r="C105" s="166"/>
      <c r="D105" s="166"/>
      <c r="E105" s="2">
        <v>420</v>
      </c>
      <c r="F105" s="1" t="s">
        <v>400</v>
      </c>
      <c r="G105" s="4">
        <v>250000</v>
      </c>
      <c r="H105" s="4">
        <v>250000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250000</v>
      </c>
      <c r="R105" s="4">
        <v>250000</v>
      </c>
    </row>
    <row r="106" spans="2:18">
      <c r="B106" s="802"/>
      <c r="C106" s="166"/>
      <c r="D106" s="166"/>
      <c r="E106" s="2">
        <v>425</v>
      </c>
      <c r="F106" s="1" t="s">
        <v>404</v>
      </c>
      <c r="G106" s="4">
        <v>4150000</v>
      </c>
      <c r="H106" s="4">
        <v>3350000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4150000</v>
      </c>
      <c r="R106" s="4">
        <v>3350000</v>
      </c>
    </row>
    <row r="107" spans="2:18" ht="15" customHeight="1">
      <c r="B107" s="802"/>
      <c r="C107" s="587">
        <v>2</v>
      </c>
      <c r="D107" s="587"/>
      <c r="E107" s="592"/>
      <c r="F107" s="592" t="s">
        <v>1303</v>
      </c>
      <c r="G107" s="102">
        <f t="shared" ref="G107:L107" si="13">SUM(G108+G127)</f>
        <v>541027000</v>
      </c>
      <c r="H107" s="102">
        <f t="shared" si="13"/>
        <v>522013000</v>
      </c>
      <c r="I107" s="102">
        <f t="shared" si="13"/>
        <v>21170000</v>
      </c>
      <c r="J107" s="102">
        <f t="shared" si="13"/>
        <v>21170000</v>
      </c>
      <c r="K107" s="102">
        <f t="shared" si="13"/>
        <v>12138000</v>
      </c>
      <c r="L107" s="102">
        <f t="shared" si="13"/>
        <v>12138000</v>
      </c>
      <c r="M107" s="102">
        <v>0</v>
      </c>
      <c r="N107" s="102">
        <v>0</v>
      </c>
      <c r="O107" s="102">
        <f>SUM(O108+O127)</f>
        <v>8300000</v>
      </c>
      <c r="P107" s="102">
        <f>SUM(P108+P127)</f>
        <v>7500000</v>
      </c>
      <c r="Q107" s="102">
        <f>SUM(Q108+Q127)</f>
        <v>582635000</v>
      </c>
      <c r="R107" s="102">
        <f>SUM(R108+R127)</f>
        <v>562821000</v>
      </c>
    </row>
    <row r="108" spans="2:18" ht="15" customHeight="1">
      <c r="B108" s="802"/>
      <c r="C108" s="150"/>
      <c r="D108" s="150">
        <v>20</v>
      </c>
      <c r="E108" s="33"/>
      <c r="F108" s="33" t="s">
        <v>1329</v>
      </c>
      <c r="G108" s="34">
        <f t="shared" ref="G108:L108" si="14">SUM(G109+G112+G119+G122)</f>
        <v>253353000</v>
      </c>
      <c r="H108" s="34">
        <f t="shared" si="14"/>
        <v>248839000</v>
      </c>
      <c r="I108" s="34">
        <f t="shared" si="14"/>
        <v>21170000</v>
      </c>
      <c r="J108" s="34">
        <f t="shared" si="14"/>
        <v>21170000</v>
      </c>
      <c r="K108" s="34">
        <f t="shared" si="14"/>
        <v>12138000</v>
      </c>
      <c r="L108" s="34">
        <f t="shared" si="14"/>
        <v>12138000</v>
      </c>
      <c r="M108" s="34">
        <v>0</v>
      </c>
      <c r="N108" s="34">
        <v>0</v>
      </c>
      <c r="O108" s="34">
        <f>SUM(O109+O112+O119+O122)</f>
        <v>8300000</v>
      </c>
      <c r="P108" s="34">
        <f>SUM(P109+P112+P119+P122)</f>
        <v>7500000</v>
      </c>
      <c r="Q108" s="34">
        <f>SUM(Q109+Q112+Q119+Q122)</f>
        <v>294961000</v>
      </c>
      <c r="R108" s="34">
        <f>SUM(R109+R112+R119+R122)</f>
        <v>289647000</v>
      </c>
    </row>
    <row r="109" spans="2:18" ht="15" customHeight="1">
      <c r="B109" s="802"/>
      <c r="C109" s="162"/>
      <c r="D109" s="162">
        <v>40</v>
      </c>
      <c r="E109" s="99"/>
      <c r="F109" s="99" t="s">
        <v>391</v>
      </c>
      <c r="G109" s="103">
        <f>SUM(G110:G111)</f>
        <v>194040000</v>
      </c>
      <c r="H109" s="103">
        <f>SUM(H110:H111)</f>
        <v>189526000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f>SUM(Q110:Q111)</f>
        <v>194040000</v>
      </c>
      <c r="R109" s="103">
        <f>SUM(R110:R111)</f>
        <v>189526000</v>
      </c>
    </row>
    <row r="110" spans="2:18" ht="15" customHeight="1">
      <c r="B110" s="802"/>
      <c r="C110" s="166"/>
      <c r="D110" s="166"/>
      <c r="E110" s="2">
        <v>401</v>
      </c>
      <c r="F110" s="1" t="s">
        <v>979</v>
      </c>
      <c r="G110" s="4">
        <v>143080000</v>
      </c>
      <c r="H110" s="4">
        <v>144072000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143080000</v>
      </c>
      <c r="R110" s="4">
        <v>144072000</v>
      </c>
    </row>
    <row r="111" spans="2:18">
      <c r="B111" s="802"/>
      <c r="C111" s="166"/>
      <c r="D111" s="166"/>
      <c r="E111" s="593">
        <v>402</v>
      </c>
      <c r="F111" s="1" t="s">
        <v>1014</v>
      </c>
      <c r="G111" s="4">
        <v>50960000</v>
      </c>
      <c r="H111" s="4">
        <v>45454000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50960000</v>
      </c>
      <c r="R111" s="4">
        <v>45454000</v>
      </c>
    </row>
    <row r="112" spans="2:18">
      <c r="B112" s="802"/>
      <c r="C112" s="162"/>
      <c r="D112" s="162">
        <v>42</v>
      </c>
      <c r="E112" s="99"/>
      <c r="F112" s="99" t="s">
        <v>898</v>
      </c>
      <c r="G112" s="103">
        <f t="shared" ref="G112:L112" si="15">SUM(G113:G118)</f>
        <v>43113000</v>
      </c>
      <c r="H112" s="103">
        <f t="shared" si="15"/>
        <v>43009000</v>
      </c>
      <c r="I112" s="103">
        <f t="shared" si="15"/>
        <v>21170000</v>
      </c>
      <c r="J112" s="103">
        <f t="shared" si="15"/>
        <v>21170000</v>
      </c>
      <c r="K112" s="103">
        <f t="shared" si="15"/>
        <v>10638000</v>
      </c>
      <c r="L112" s="103">
        <f t="shared" si="15"/>
        <v>10638000</v>
      </c>
      <c r="M112" s="103">
        <v>0</v>
      </c>
      <c r="N112" s="103">
        <v>0</v>
      </c>
      <c r="O112" s="103">
        <f>SUM(O113:O118)</f>
        <v>3300000</v>
      </c>
      <c r="P112" s="103">
        <f>SUM(P113:P118)</f>
        <v>3300000</v>
      </c>
      <c r="Q112" s="103">
        <f>SUM(Q113:Q118)</f>
        <v>78221000</v>
      </c>
      <c r="R112" s="103">
        <f>SUM(R113:R118)</f>
        <v>78117000</v>
      </c>
    </row>
    <row r="113" spans="2:18">
      <c r="B113" s="802"/>
      <c r="C113" s="166"/>
      <c r="D113" s="166"/>
      <c r="E113" s="2">
        <v>420</v>
      </c>
      <c r="F113" s="1" t="s">
        <v>400</v>
      </c>
      <c r="G113" s="4">
        <v>173000</v>
      </c>
      <c r="H113" s="4">
        <v>173000</v>
      </c>
      <c r="I113" s="4">
        <v>100000</v>
      </c>
      <c r="J113" s="4">
        <v>100000</v>
      </c>
      <c r="K113" s="4">
        <v>600000</v>
      </c>
      <c r="L113" s="4">
        <v>600000</v>
      </c>
      <c r="M113" s="4">
        <v>0</v>
      </c>
      <c r="N113" s="4">
        <v>0</v>
      </c>
      <c r="O113" s="4">
        <v>500000</v>
      </c>
      <c r="P113" s="4">
        <v>500000</v>
      </c>
      <c r="Q113" s="4">
        <v>1373000</v>
      </c>
      <c r="R113" s="4">
        <v>1373000</v>
      </c>
    </row>
    <row r="114" spans="2:18" ht="30">
      <c r="B114" s="802"/>
      <c r="C114" s="166"/>
      <c r="D114" s="166"/>
      <c r="E114" s="593">
        <v>421</v>
      </c>
      <c r="F114" s="14" t="s">
        <v>1050</v>
      </c>
      <c r="G114" s="4">
        <v>24459000</v>
      </c>
      <c r="H114" s="4">
        <v>24355000</v>
      </c>
      <c r="I114" s="4">
        <v>150000</v>
      </c>
      <c r="J114" s="4">
        <v>150000</v>
      </c>
      <c r="K114" s="4">
        <v>1500000</v>
      </c>
      <c r="L114" s="4">
        <v>1500000</v>
      </c>
      <c r="M114" s="4">
        <v>0</v>
      </c>
      <c r="N114" s="4">
        <v>0</v>
      </c>
      <c r="O114" s="4">
        <v>100000</v>
      </c>
      <c r="P114" s="4">
        <v>100000</v>
      </c>
      <c r="Q114" s="4">
        <v>26209000</v>
      </c>
      <c r="R114" s="4">
        <v>26105000</v>
      </c>
    </row>
    <row r="115" spans="2:18">
      <c r="B115" s="802"/>
      <c r="C115" s="166"/>
      <c r="D115" s="166"/>
      <c r="E115" s="2">
        <v>423</v>
      </c>
      <c r="F115" s="1" t="s">
        <v>402</v>
      </c>
      <c r="G115" s="4">
        <v>2200000</v>
      </c>
      <c r="H115" s="4">
        <v>2200000</v>
      </c>
      <c r="I115" s="4">
        <v>20000000</v>
      </c>
      <c r="J115" s="4">
        <v>20000000</v>
      </c>
      <c r="K115" s="4">
        <v>4000000</v>
      </c>
      <c r="L115" s="4">
        <v>4000000</v>
      </c>
      <c r="M115" s="4">
        <v>0</v>
      </c>
      <c r="N115" s="4">
        <v>0</v>
      </c>
      <c r="O115" s="4">
        <v>250000</v>
      </c>
      <c r="P115" s="4">
        <v>250000</v>
      </c>
      <c r="Q115" s="4">
        <v>26450000</v>
      </c>
      <c r="R115" s="4">
        <v>26450000</v>
      </c>
    </row>
    <row r="116" spans="2:18">
      <c r="B116" s="802"/>
      <c r="C116" s="141"/>
      <c r="D116" s="141"/>
      <c r="E116" s="2">
        <v>424</v>
      </c>
      <c r="F116" s="1" t="s">
        <v>403</v>
      </c>
      <c r="G116" s="4">
        <v>700000</v>
      </c>
      <c r="H116" s="4">
        <v>700000</v>
      </c>
      <c r="I116" s="4">
        <v>400000</v>
      </c>
      <c r="J116" s="4">
        <v>400000</v>
      </c>
      <c r="K116" s="4">
        <v>1000000</v>
      </c>
      <c r="L116" s="4">
        <v>1000000</v>
      </c>
      <c r="M116" s="4">
        <v>0</v>
      </c>
      <c r="N116" s="4">
        <v>0</v>
      </c>
      <c r="O116" s="4">
        <v>800000</v>
      </c>
      <c r="P116" s="4">
        <v>800000</v>
      </c>
      <c r="Q116" s="4">
        <v>2900000</v>
      </c>
      <c r="R116" s="4">
        <v>2900000</v>
      </c>
    </row>
    <row r="117" spans="2:18">
      <c r="B117" s="802"/>
      <c r="C117" s="141"/>
      <c r="D117" s="141"/>
      <c r="E117" s="2">
        <v>425</v>
      </c>
      <c r="F117" s="1" t="s">
        <v>404</v>
      </c>
      <c r="G117" s="4">
        <v>14231000</v>
      </c>
      <c r="H117" s="4">
        <v>14231000</v>
      </c>
      <c r="I117" s="4">
        <v>100000</v>
      </c>
      <c r="J117" s="4">
        <v>100000</v>
      </c>
      <c r="K117" s="4">
        <v>3200000</v>
      </c>
      <c r="L117" s="4">
        <v>3200000</v>
      </c>
      <c r="M117" s="4">
        <v>0</v>
      </c>
      <c r="N117" s="4">
        <v>0</v>
      </c>
      <c r="O117" s="4">
        <v>1000000</v>
      </c>
      <c r="P117" s="4">
        <v>1000000</v>
      </c>
      <c r="Q117" s="4">
        <v>18531000</v>
      </c>
      <c r="R117" s="4">
        <v>18531000</v>
      </c>
    </row>
    <row r="118" spans="2:18">
      <c r="B118" s="802"/>
      <c r="C118" s="141"/>
      <c r="D118" s="141"/>
      <c r="E118" s="2">
        <v>426</v>
      </c>
      <c r="F118" s="1" t="s">
        <v>405</v>
      </c>
      <c r="G118" s="4">
        <v>1350000</v>
      </c>
      <c r="H118" s="4">
        <v>1350000</v>
      </c>
      <c r="I118" s="4">
        <v>420000</v>
      </c>
      <c r="J118" s="4">
        <v>420000</v>
      </c>
      <c r="K118" s="4">
        <v>338000</v>
      </c>
      <c r="L118" s="4">
        <v>338000</v>
      </c>
      <c r="M118" s="4">
        <v>0</v>
      </c>
      <c r="N118" s="4">
        <v>0</v>
      </c>
      <c r="O118" s="4">
        <v>650000</v>
      </c>
      <c r="P118" s="4">
        <v>650000</v>
      </c>
      <c r="Q118" s="4">
        <v>2758000</v>
      </c>
      <c r="R118" s="4">
        <v>2758000</v>
      </c>
    </row>
    <row r="119" spans="2:18">
      <c r="B119" s="802"/>
      <c r="C119" s="162"/>
      <c r="D119" s="162">
        <v>46</v>
      </c>
      <c r="E119" s="99"/>
      <c r="F119" s="99" t="s">
        <v>396</v>
      </c>
      <c r="G119" s="103">
        <f>SUM(G120:G121)</f>
        <v>9100000</v>
      </c>
      <c r="H119" s="103">
        <f>SUM(H120:H121)</f>
        <v>9204000</v>
      </c>
      <c r="I119" s="103">
        <v>0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f>SUM(Q120:Q121)</f>
        <v>9100000</v>
      </c>
      <c r="R119" s="103">
        <f>SUM(R120:R121)</f>
        <v>9204000</v>
      </c>
    </row>
    <row r="120" spans="2:18">
      <c r="B120" s="802"/>
      <c r="C120" s="166"/>
      <c r="D120" s="166"/>
      <c r="E120" s="2">
        <v>464</v>
      </c>
      <c r="F120" s="1" t="s">
        <v>423</v>
      </c>
      <c r="G120" s="4">
        <v>9100000</v>
      </c>
      <c r="H120" s="4">
        <v>9100000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9100000</v>
      </c>
      <c r="R120" s="4">
        <v>9100000</v>
      </c>
    </row>
    <row r="121" spans="2:18">
      <c r="B121" s="802"/>
      <c r="C121" s="166"/>
      <c r="D121" s="166"/>
      <c r="E121" s="2">
        <v>465</v>
      </c>
      <c r="F121" s="1" t="s">
        <v>424</v>
      </c>
      <c r="G121" s="4">
        <v>0</v>
      </c>
      <c r="H121" s="4">
        <v>104000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104000</v>
      </c>
    </row>
    <row r="122" spans="2:18">
      <c r="B122" s="802"/>
      <c r="C122" s="162"/>
      <c r="D122" s="162">
        <v>48</v>
      </c>
      <c r="E122" s="99"/>
      <c r="F122" s="99" t="s">
        <v>430</v>
      </c>
      <c r="G122" s="103">
        <f>SUM(G123:G126)</f>
        <v>7100000</v>
      </c>
      <c r="H122" s="103">
        <f>SUM(H123:H126)</f>
        <v>7100000</v>
      </c>
      <c r="I122" s="103">
        <v>0</v>
      </c>
      <c r="J122" s="103">
        <v>0</v>
      </c>
      <c r="K122" s="103">
        <f>SUM(K123:K126)</f>
        <v>1500000</v>
      </c>
      <c r="L122" s="103">
        <f>SUM(L123:L126)</f>
        <v>1500000</v>
      </c>
      <c r="M122" s="103">
        <v>0</v>
      </c>
      <c r="N122" s="103">
        <v>0</v>
      </c>
      <c r="O122" s="103">
        <f>SUM(O123:O126)</f>
        <v>5000000</v>
      </c>
      <c r="P122" s="103">
        <f>SUM(P123:P126)</f>
        <v>4200000</v>
      </c>
      <c r="Q122" s="103">
        <f>SUM(Q123:Q126)</f>
        <v>13600000</v>
      </c>
      <c r="R122" s="103">
        <f>SUM(R123:R126)</f>
        <v>12800000</v>
      </c>
    </row>
    <row r="123" spans="2:18">
      <c r="B123" s="802"/>
      <c r="C123" s="166"/>
      <c r="D123" s="166"/>
      <c r="E123" s="2">
        <v>480</v>
      </c>
      <c r="F123" s="1" t="s">
        <v>431</v>
      </c>
      <c r="G123" s="4">
        <v>1600000</v>
      </c>
      <c r="H123" s="4">
        <v>1600000</v>
      </c>
      <c r="I123" s="4">
        <v>0</v>
      </c>
      <c r="J123" s="4">
        <v>0</v>
      </c>
      <c r="K123" s="4">
        <v>600000</v>
      </c>
      <c r="L123" s="4">
        <v>600000</v>
      </c>
      <c r="M123" s="4">
        <v>0</v>
      </c>
      <c r="N123" s="4">
        <v>0</v>
      </c>
      <c r="O123" s="4">
        <v>1000000</v>
      </c>
      <c r="P123" s="4">
        <v>1000000</v>
      </c>
      <c r="Q123" s="4">
        <v>3200000</v>
      </c>
      <c r="R123" s="4">
        <v>3200000</v>
      </c>
    </row>
    <row r="124" spans="2:18">
      <c r="B124" s="802"/>
      <c r="C124" s="166"/>
      <c r="D124" s="166"/>
      <c r="E124" s="2">
        <v>482</v>
      </c>
      <c r="F124" s="1" t="s">
        <v>433</v>
      </c>
      <c r="G124" s="4">
        <v>2400000</v>
      </c>
      <c r="H124" s="4">
        <v>2400000</v>
      </c>
      <c r="I124" s="4">
        <v>0</v>
      </c>
      <c r="J124" s="4">
        <v>0</v>
      </c>
      <c r="K124" s="4">
        <v>700000</v>
      </c>
      <c r="L124" s="4">
        <v>700000</v>
      </c>
      <c r="M124" s="4">
        <v>0</v>
      </c>
      <c r="N124" s="4">
        <v>0</v>
      </c>
      <c r="O124" s="4">
        <v>2000000</v>
      </c>
      <c r="P124" s="4">
        <v>1600000</v>
      </c>
      <c r="Q124" s="4">
        <v>5100000</v>
      </c>
      <c r="R124" s="4">
        <v>4700000</v>
      </c>
    </row>
    <row r="125" spans="2:18">
      <c r="B125" s="802"/>
      <c r="C125" s="166"/>
      <c r="D125" s="166"/>
      <c r="E125" s="2">
        <v>483</v>
      </c>
      <c r="F125" s="1" t="s">
        <v>434</v>
      </c>
      <c r="G125" s="4">
        <v>1600000</v>
      </c>
      <c r="H125" s="4">
        <v>1600000</v>
      </c>
      <c r="I125" s="4">
        <v>0</v>
      </c>
      <c r="J125" s="4">
        <v>0</v>
      </c>
      <c r="K125" s="4">
        <v>200000</v>
      </c>
      <c r="L125" s="4">
        <v>200000</v>
      </c>
      <c r="M125" s="4">
        <v>0</v>
      </c>
      <c r="N125" s="4">
        <v>0</v>
      </c>
      <c r="O125" s="4">
        <v>2000000</v>
      </c>
      <c r="P125" s="4">
        <v>1600000</v>
      </c>
      <c r="Q125" s="4">
        <v>3800000</v>
      </c>
      <c r="R125" s="4">
        <v>3400000</v>
      </c>
    </row>
    <row r="126" spans="2:18">
      <c r="B126" s="802"/>
      <c r="C126" s="166"/>
      <c r="D126" s="166"/>
      <c r="E126" s="2">
        <v>486</v>
      </c>
      <c r="F126" s="1" t="s">
        <v>437</v>
      </c>
      <c r="G126" s="4">
        <v>1500000</v>
      </c>
      <c r="H126" s="4">
        <v>1500000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1500000</v>
      </c>
      <c r="R126" s="4">
        <v>1500000</v>
      </c>
    </row>
    <row r="127" spans="2:18">
      <c r="B127" s="802"/>
      <c r="C127" s="150"/>
      <c r="D127" s="150">
        <v>21</v>
      </c>
      <c r="E127" s="33"/>
      <c r="F127" s="33" t="s">
        <v>1304</v>
      </c>
      <c r="G127" s="34">
        <f>SUM(G128+G134)</f>
        <v>287674000</v>
      </c>
      <c r="H127" s="34">
        <f>SUM(H128+H134)</f>
        <v>273174000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4">
        <f>SUM(Q128+Q134)</f>
        <v>287674000</v>
      </c>
      <c r="R127" s="34">
        <f>SUM(R128+R134)</f>
        <v>273174000</v>
      </c>
    </row>
    <row r="128" spans="2:18">
      <c r="B128" s="802"/>
      <c r="C128" s="162"/>
      <c r="D128" s="162">
        <v>42</v>
      </c>
      <c r="E128" s="99"/>
      <c r="F128" s="99" t="s">
        <v>394</v>
      </c>
      <c r="G128" s="103">
        <f>SUM(G129:G133)</f>
        <v>270077000</v>
      </c>
      <c r="H128" s="103">
        <f>SUM(H129:H133)</f>
        <v>255977000</v>
      </c>
      <c r="I128" s="103">
        <v>0</v>
      </c>
      <c r="J128" s="103">
        <v>0</v>
      </c>
      <c r="K128" s="103">
        <v>0</v>
      </c>
      <c r="L128" s="103">
        <v>0</v>
      </c>
      <c r="M128" s="103">
        <v>0</v>
      </c>
      <c r="N128" s="103">
        <v>0</v>
      </c>
      <c r="O128" s="103">
        <v>0</v>
      </c>
      <c r="P128" s="103">
        <v>0</v>
      </c>
      <c r="Q128" s="103">
        <f>SUM(Q129:Q133)</f>
        <v>270077000</v>
      </c>
      <c r="R128" s="103">
        <f>SUM(R129:R133)</f>
        <v>255977000</v>
      </c>
    </row>
    <row r="129" spans="2:18">
      <c r="B129" s="802"/>
      <c r="C129" s="166"/>
      <c r="D129" s="166"/>
      <c r="E129" s="2">
        <v>420</v>
      </c>
      <c r="F129" s="1" t="s">
        <v>400</v>
      </c>
      <c r="G129" s="4">
        <v>432000</v>
      </c>
      <c r="H129" s="4">
        <v>432000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432000</v>
      </c>
      <c r="R129" s="4">
        <v>432000</v>
      </c>
    </row>
    <row r="130" spans="2:18" ht="30">
      <c r="B130" s="802"/>
      <c r="C130" s="166"/>
      <c r="D130" s="166"/>
      <c r="E130" s="2">
        <v>421</v>
      </c>
      <c r="F130" s="14" t="s">
        <v>401</v>
      </c>
      <c r="G130" s="4">
        <v>13960000</v>
      </c>
      <c r="H130" s="4">
        <v>13960000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13960000</v>
      </c>
      <c r="R130" s="4">
        <v>13960000</v>
      </c>
    </row>
    <row r="131" spans="2:18">
      <c r="B131" s="802"/>
      <c r="C131" s="166"/>
      <c r="D131" s="166"/>
      <c r="E131" s="2">
        <v>423</v>
      </c>
      <c r="F131" s="1" t="s">
        <v>402</v>
      </c>
      <c r="G131" s="4">
        <v>191950000</v>
      </c>
      <c r="H131" s="4">
        <v>181850000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191950000</v>
      </c>
      <c r="R131" s="4">
        <v>181850000</v>
      </c>
    </row>
    <row r="132" spans="2:18">
      <c r="B132" s="802"/>
      <c r="C132" s="166"/>
      <c r="D132" s="166"/>
      <c r="E132" s="2">
        <v>425</v>
      </c>
      <c r="F132" s="1" t="s">
        <v>404</v>
      </c>
      <c r="G132" s="4">
        <v>60000000</v>
      </c>
      <c r="H132" s="4">
        <v>56000000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60000000</v>
      </c>
      <c r="R132" s="4">
        <v>56000000</v>
      </c>
    </row>
    <row r="133" spans="2:18">
      <c r="B133" s="802"/>
      <c r="C133" s="166"/>
      <c r="D133" s="166"/>
      <c r="E133" s="2">
        <v>426</v>
      </c>
      <c r="F133" s="1" t="s">
        <v>405</v>
      </c>
      <c r="G133" s="4">
        <v>3735000</v>
      </c>
      <c r="H133" s="4">
        <v>3735000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3735000</v>
      </c>
      <c r="R133" s="4">
        <v>3735000</v>
      </c>
    </row>
    <row r="134" spans="2:18">
      <c r="B134" s="802"/>
      <c r="C134" s="162"/>
      <c r="D134" s="162">
        <v>48</v>
      </c>
      <c r="E134" s="99"/>
      <c r="F134" s="99" t="s">
        <v>430</v>
      </c>
      <c r="G134" s="103">
        <f>SUM(G135:G137)</f>
        <v>17597000</v>
      </c>
      <c r="H134" s="103">
        <f>SUM(H135:H137)</f>
        <v>17197000</v>
      </c>
      <c r="I134" s="103">
        <v>0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f>SUM(Q135:Q137)</f>
        <v>17597000</v>
      </c>
      <c r="R134" s="103">
        <f>SUM(R135:R137)</f>
        <v>17197000</v>
      </c>
    </row>
    <row r="135" spans="2:18">
      <c r="B135" s="802"/>
      <c r="C135" s="166"/>
      <c r="D135" s="166"/>
      <c r="E135" s="2">
        <v>480</v>
      </c>
      <c r="F135" s="1" t="s">
        <v>431</v>
      </c>
      <c r="G135" s="4">
        <v>2000000</v>
      </c>
      <c r="H135" s="4">
        <v>1600000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2000000</v>
      </c>
      <c r="R135" s="4">
        <v>1600000</v>
      </c>
    </row>
    <row r="136" spans="2:18">
      <c r="B136" s="802"/>
      <c r="C136" s="166"/>
      <c r="D136" s="166"/>
      <c r="E136" s="2">
        <v>482</v>
      </c>
      <c r="F136" s="1" t="s">
        <v>433</v>
      </c>
      <c r="G136" s="4">
        <v>9189000</v>
      </c>
      <c r="H136" s="4">
        <v>9189000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9189000</v>
      </c>
      <c r="R136" s="4">
        <v>9189000</v>
      </c>
    </row>
    <row r="137" spans="2:18">
      <c r="B137" s="802"/>
      <c r="C137" s="166"/>
      <c r="D137" s="166"/>
      <c r="E137" s="2">
        <v>483</v>
      </c>
      <c r="F137" s="1" t="s">
        <v>434</v>
      </c>
      <c r="G137" s="4">
        <v>6408000</v>
      </c>
      <c r="H137" s="4">
        <v>6408000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6408000</v>
      </c>
      <c r="R137" s="4">
        <v>6408000</v>
      </c>
    </row>
    <row r="138" spans="2:18">
      <c r="B138" s="802"/>
      <c r="C138" s="587">
        <v>3</v>
      </c>
      <c r="D138" s="587"/>
      <c r="E138" s="592"/>
      <c r="F138" s="592" t="s">
        <v>1305</v>
      </c>
      <c r="G138" s="102">
        <f t="shared" ref="G138:L138" si="16">SUM(G139+G157+G167+G180)</f>
        <v>477484000</v>
      </c>
      <c r="H138" s="102">
        <f t="shared" si="16"/>
        <v>500868000</v>
      </c>
      <c r="I138" s="102">
        <f t="shared" si="16"/>
        <v>10150000</v>
      </c>
      <c r="J138" s="102">
        <f t="shared" si="16"/>
        <v>10150000</v>
      </c>
      <c r="K138" s="102">
        <f t="shared" si="16"/>
        <v>17450000</v>
      </c>
      <c r="L138" s="102">
        <f t="shared" si="16"/>
        <v>18450000</v>
      </c>
      <c r="M138" s="102">
        <v>0</v>
      </c>
      <c r="N138" s="102">
        <v>0</v>
      </c>
      <c r="O138" s="102">
        <f>SUM(O139+O157+O167+O180)</f>
        <v>12563000</v>
      </c>
      <c r="P138" s="102">
        <f>SUM(P139+P157+P167+P180)</f>
        <v>14395000</v>
      </c>
      <c r="Q138" s="102">
        <f>SUM(Q139+Q157+Q167+Q180)</f>
        <v>517647000</v>
      </c>
      <c r="R138" s="102">
        <f>SUM(R139+R157+R167+R180)</f>
        <v>543863000</v>
      </c>
    </row>
    <row r="139" spans="2:18">
      <c r="B139" s="802"/>
      <c r="C139" s="150"/>
      <c r="D139" s="150">
        <v>30</v>
      </c>
      <c r="E139" s="33"/>
      <c r="F139" s="33" t="s">
        <v>1305</v>
      </c>
      <c r="G139" s="34">
        <f>SUM(G140+G143+G150+G153)</f>
        <v>350914000</v>
      </c>
      <c r="H139" s="34">
        <f>SUM(H140+H143+H150+H153)</f>
        <v>361883000</v>
      </c>
      <c r="I139" s="34">
        <f>SUM(I140+I143+I150)</f>
        <v>10150000</v>
      </c>
      <c r="J139" s="34">
        <f>SUM(J140+J143+J150)</f>
        <v>10150000</v>
      </c>
      <c r="K139" s="34">
        <f>SUM(K140+K143+K150+K153)</f>
        <v>17200000</v>
      </c>
      <c r="L139" s="34">
        <f>SUM(L140+L143+L150+L153)</f>
        <v>18200000</v>
      </c>
      <c r="M139" s="34">
        <v>0</v>
      </c>
      <c r="N139" s="34">
        <v>0</v>
      </c>
      <c r="O139" s="34">
        <f>SUM(O140+O143+O150+O153)</f>
        <v>5500000</v>
      </c>
      <c r="P139" s="34">
        <f>SUM(P140+P143+P150+P153)</f>
        <v>6900000</v>
      </c>
      <c r="Q139" s="34">
        <f>SUM(Q140+Q143+Q150+Q153)</f>
        <v>383764000</v>
      </c>
      <c r="R139" s="34">
        <f>SUM(R140+R143+R150+R153)</f>
        <v>397133000</v>
      </c>
    </row>
    <row r="140" spans="2:18">
      <c r="B140" s="802"/>
      <c r="C140" s="162"/>
      <c r="D140" s="162">
        <v>40</v>
      </c>
      <c r="E140" s="99"/>
      <c r="F140" s="99" t="s">
        <v>391</v>
      </c>
      <c r="G140" s="103">
        <f>SUM(G141:G142)</f>
        <v>270284000</v>
      </c>
      <c r="H140" s="103">
        <f>SUM(H141:H142)</f>
        <v>280553000</v>
      </c>
      <c r="I140" s="103">
        <v>0</v>
      </c>
      <c r="J140" s="103">
        <v>0</v>
      </c>
      <c r="K140" s="103">
        <v>0</v>
      </c>
      <c r="L140" s="103">
        <v>0</v>
      </c>
      <c r="M140" s="103">
        <v>0</v>
      </c>
      <c r="N140" s="103">
        <v>0</v>
      </c>
      <c r="O140" s="103">
        <v>0</v>
      </c>
      <c r="P140" s="103">
        <v>0</v>
      </c>
      <c r="Q140" s="103">
        <f>SUM(Q141:Q142)</f>
        <v>270284000</v>
      </c>
      <c r="R140" s="103">
        <f>SUM(R141:R142)</f>
        <v>280553000</v>
      </c>
    </row>
    <row r="141" spans="2:18">
      <c r="B141" s="802"/>
      <c r="C141" s="166"/>
      <c r="D141" s="166"/>
      <c r="E141" s="2">
        <v>401</v>
      </c>
      <c r="F141" s="1" t="s">
        <v>399</v>
      </c>
      <c r="G141" s="4">
        <v>196980000</v>
      </c>
      <c r="H141" s="4">
        <v>204804000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196980000</v>
      </c>
      <c r="R141" s="4">
        <v>204804000</v>
      </c>
    </row>
    <row r="142" spans="2:18">
      <c r="B142" s="802"/>
      <c r="C142" s="166"/>
      <c r="D142" s="166"/>
      <c r="E142" s="2">
        <v>402</v>
      </c>
      <c r="F142" s="1" t="s">
        <v>361</v>
      </c>
      <c r="G142" s="4">
        <v>73304000</v>
      </c>
      <c r="H142" s="4">
        <v>75749000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73304000</v>
      </c>
      <c r="R142" s="4">
        <v>75749000</v>
      </c>
    </row>
    <row r="143" spans="2:18">
      <c r="B143" s="802"/>
      <c r="C143" s="162"/>
      <c r="D143" s="162">
        <v>42</v>
      </c>
      <c r="E143" s="99"/>
      <c r="F143" s="99" t="s">
        <v>394</v>
      </c>
      <c r="G143" s="103">
        <f t="shared" ref="G143:L143" si="17">SUM(G144:G149)</f>
        <v>70657000</v>
      </c>
      <c r="H143" s="103">
        <f t="shared" si="17"/>
        <v>71357000</v>
      </c>
      <c r="I143" s="103">
        <f t="shared" si="17"/>
        <v>10150000</v>
      </c>
      <c r="J143" s="103">
        <f t="shared" si="17"/>
        <v>10150000</v>
      </c>
      <c r="K143" s="103">
        <f t="shared" si="17"/>
        <v>14300000</v>
      </c>
      <c r="L143" s="103">
        <f t="shared" si="17"/>
        <v>15244000</v>
      </c>
      <c r="M143" s="103">
        <v>0</v>
      </c>
      <c r="N143" s="103">
        <v>0</v>
      </c>
      <c r="O143" s="103">
        <f>SUM(O144:O149)</f>
        <v>3400000</v>
      </c>
      <c r="P143" s="103">
        <f>SUM(P144:P149)</f>
        <v>4200000</v>
      </c>
      <c r="Q143" s="103">
        <f>SUM(Q144:Q149)</f>
        <v>98507000</v>
      </c>
      <c r="R143" s="103">
        <f>SUM(R144:R149)</f>
        <v>100951000</v>
      </c>
    </row>
    <row r="144" spans="2:18">
      <c r="B144" s="802"/>
      <c r="C144" s="166"/>
      <c r="D144" s="166"/>
      <c r="E144" s="2">
        <v>420</v>
      </c>
      <c r="F144" s="1" t="s">
        <v>400</v>
      </c>
      <c r="G144" s="4">
        <v>176000</v>
      </c>
      <c r="H144" s="4">
        <v>176000</v>
      </c>
      <c r="I144" s="4">
        <v>50000</v>
      </c>
      <c r="J144" s="4">
        <v>50000</v>
      </c>
      <c r="K144" s="4">
        <v>1500000</v>
      </c>
      <c r="L144" s="4">
        <v>1500000</v>
      </c>
      <c r="M144" s="4">
        <v>0</v>
      </c>
      <c r="N144" s="4">
        <v>0</v>
      </c>
      <c r="O144" s="4">
        <v>400000</v>
      </c>
      <c r="P144" s="4">
        <v>1184000</v>
      </c>
      <c r="Q144" s="4">
        <v>2126000</v>
      </c>
      <c r="R144" s="4">
        <v>2910000</v>
      </c>
    </row>
    <row r="145" spans="2:18" ht="30">
      <c r="B145" s="802"/>
      <c r="C145" s="166"/>
      <c r="D145" s="166"/>
      <c r="E145" s="2">
        <v>421</v>
      </c>
      <c r="F145" s="14" t="s">
        <v>401</v>
      </c>
      <c r="G145" s="4">
        <v>31473000</v>
      </c>
      <c r="H145" s="4">
        <v>31473000</v>
      </c>
      <c r="I145" s="4">
        <v>400000</v>
      </c>
      <c r="J145" s="4">
        <v>400000</v>
      </c>
      <c r="K145" s="4">
        <v>3000000</v>
      </c>
      <c r="L145" s="4">
        <v>3000000</v>
      </c>
      <c r="M145" s="4">
        <v>0</v>
      </c>
      <c r="N145" s="4">
        <v>0</v>
      </c>
      <c r="O145" s="4">
        <v>100000</v>
      </c>
      <c r="P145" s="4">
        <v>100000</v>
      </c>
      <c r="Q145" s="4">
        <v>34973000</v>
      </c>
      <c r="R145" s="4">
        <v>34973000</v>
      </c>
    </row>
    <row r="146" spans="2:18">
      <c r="B146" s="802"/>
      <c r="C146" s="166"/>
      <c r="D146" s="166"/>
      <c r="E146" s="2">
        <v>423</v>
      </c>
      <c r="F146" s="1" t="s">
        <v>402</v>
      </c>
      <c r="G146" s="4">
        <v>2035000</v>
      </c>
      <c r="H146" s="4">
        <v>2035000</v>
      </c>
      <c r="I146" s="4">
        <v>7000000</v>
      </c>
      <c r="J146" s="4">
        <v>7000000</v>
      </c>
      <c r="K146" s="4">
        <v>3500000</v>
      </c>
      <c r="L146" s="4">
        <v>3500000</v>
      </c>
      <c r="M146" s="4">
        <v>0</v>
      </c>
      <c r="N146" s="4">
        <v>0</v>
      </c>
      <c r="O146" s="4">
        <v>200000</v>
      </c>
      <c r="P146" s="4">
        <v>416000</v>
      </c>
      <c r="Q146" s="4">
        <v>12735000</v>
      </c>
      <c r="R146" s="4">
        <v>12951000</v>
      </c>
    </row>
    <row r="147" spans="2:18">
      <c r="B147" s="802"/>
      <c r="C147" s="166"/>
      <c r="D147" s="166"/>
      <c r="E147" s="2">
        <v>424</v>
      </c>
      <c r="F147" s="1" t="s">
        <v>403</v>
      </c>
      <c r="G147" s="4">
        <v>1000000</v>
      </c>
      <c r="H147" s="4">
        <v>1000000</v>
      </c>
      <c r="I147" s="4">
        <v>1500000</v>
      </c>
      <c r="J147" s="4">
        <v>1500000</v>
      </c>
      <c r="K147" s="4">
        <v>0</v>
      </c>
      <c r="L147" s="4">
        <v>1000000</v>
      </c>
      <c r="M147" s="4">
        <v>0</v>
      </c>
      <c r="N147" s="4">
        <v>0</v>
      </c>
      <c r="O147" s="4">
        <v>200000</v>
      </c>
      <c r="P147" s="4">
        <v>200000</v>
      </c>
      <c r="Q147" s="4">
        <v>2700000</v>
      </c>
      <c r="R147" s="4">
        <v>3700000</v>
      </c>
    </row>
    <row r="148" spans="2:18">
      <c r="B148" s="802"/>
      <c r="C148" s="166"/>
      <c r="D148" s="166"/>
      <c r="E148" s="2">
        <v>425</v>
      </c>
      <c r="F148" s="1" t="s">
        <v>404</v>
      </c>
      <c r="G148" s="4">
        <v>34866000</v>
      </c>
      <c r="H148" s="4">
        <v>35566000</v>
      </c>
      <c r="I148" s="4">
        <v>500000</v>
      </c>
      <c r="J148" s="4">
        <v>500000</v>
      </c>
      <c r="K148" s="4">
        <v>5000000</v>
      </c>
      <c r="L148" s="4">
        <v>4944000</v>
      </c>
      <c r="M148" s="4">
        <v>0</v>
      </c>
      <c r="N148" s="4">
        <v>0</v>
      </c>
      <c r="O148" s="4">
        <v>1500000</v>
      </c>
      <c r="P148" s="4">
        <v>1500000</v>
      </c>
      <c r="Q148" s="4">
        <v>41866000</v>
      </c>
      <c r="R148" s="4">
        <v>42510000</v>
      </c>
    </row>
    <row r="149" spans="2:18">
      <c r="B149" s="802"/>
      <c r="C149" s="166"/>
      <c r="D149" s="166"/>
      <c r="E149" s="2">
        <v>426</v>
      </c>
      <c r="F149" s="1" t="s">
        <v>405</v>
      </c>
      <c r="G149" s="4">
        <v>1107000</v>
      </c>
      <c r="H149" s="4">
        <v>1107000</v>
      </c>
      <c r="I149" s="4">
        <v>700000</v>
      </c>
      <c r="J149" s="4">
        <v>700000</v>
      </c>
      <c r="K149" s="4">
        <v>1300000</v>
      </c>
      <c r="L149" s="4">
        <v>1300000</v>
      </c>
      <c r="M149" s="4">
        <v>0</v>
      </c>
      <c r="N149" s="4">
        <v>0</v>
      </c>
      <c r="O149" s="4">
        <v>1000000</v>
      </c>
      <c r="P149" s="4">
        <v>800000</v>
      </c>
      <c r="Q149" s="4">
        <v>4107000</v>
      </c>
      <c r="R149" s="4">
        <v>3907000</v>
      </c>
    </row>
    <row r="150" spans="2:18">
      <c r="B150" s="802"/>
      <c r="C150" s="162"/>
      <c r="D150" s="162">
        <v>46</v>
      </c>
      <c r="E150" s="99"/>
      <c r="F150" s="99" t="s">
        <v>396</v>
      </c>
      <c r="G150" s="103">
        <f>SUM(G151:G152)</f>
        <v>2473000</v>
      </c>
      <c r="H150" s="103">
        <f>SUM(H151:H152)</f>
        <v>2473000</v>
      </c>
      <c r="I150" s="103">
        <v>0</v>
      </c>
      <c r="J150" s="103">
        <v>0</v>
      </c>
      <c r="K150" s="103">
        <v>0</v>
      </c>
      <c r="L150" s="103">
        <f>SUM(L151:L152)</f>
        <v>56000</v>
      </c>
      <c r="M150" s="103">
        <v>0</v>
      </c>
      <c r="N150" s="103">
        <v>0</v>
      </c>
      <c r="O150" s="103">
        <v>0</v>
      </c>
      <c r="P150" s="103">
        <f>SUM(P151:P152)</f>
        <v>600000</v>
      </c>
      <c r="Q150" s="103">
        <f>SUM(Q151:Q152)</f>
        <v>2473000</v>
      </c>
      <c r="R150" s="103">
        <f>SUM(R151:R152)</f>
        <v>3129000</v>
      </c>
    </row>
    <row r="151" spans="2:18">
      <c r="B151" s="802"/>
      <c r="C151" s="166"/>
      <c r="D151" s="166"/>
      <c r="E151" s="2">
        <v>464</v>
      </c>
      <c r="F151" s="1" t="s">
        <v>423</v>
      </c>
      <c r="G151" s="4">
        <v>2473000</v>
      </c>
      <c r="H151" s="4">
        <v>2473000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600000</v>
      </c>
      <c r="Q151" s="4">
        <v>2473000</v>
      </c>
      <c r="R151" s="4">
        <v>3073000</v>
      </c>
    </row>
    <row r="152" spans="2:18">
      <c r="B152" s="802"/>
      <c r="C152" s="166"/>
      <c r="D152" s="166"/>
      <c r="E152" s="2">
        <v>465</v>
      </c>
      <c r="F152" s="1" t="s">
        <v>424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56000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56000</v>
      </c>
    </row>
    <row r="153" spans="2:18">
      <c r="B153" s="802"/>
      <c r="C153" s="162"/>
      <c r="D153" s="162">
        <v>48</v>
      </c>
      <c r="E153" s="99"/>
      <c r="F153" s="99" t="s">
        <v>430</v>
      </c>
      <c r="G153" s="103">
        <f>SUM(G154:G156)</f>
        <v>7500000</v>
      </c>
      <c r="H153" s="103">
        <f>SUM(H154:H156)</f>
        <v>7500000</v>
      </c>
      <c r="I153" s="103">
        <v>0</v>
      </c>
      <c r="J153" s="103">
        <v>0</v>
      </c>
      <c r="K153" s="103">
        <f>SUM(K154:K156)</f>
        <v>2900000</v>
      </c>
      <c r="L153" s="103">
        <f>SUM(L154:L156)</f>
        <v>2900000</v>
      </c>
      <c r="M153" s="103">
        <v>0</v>
      </c>
      <c r="N153" s="103">
        <v>0</v>
      </c>
      <c r="O153" s="103">
        <f>SUM(O154:O156)</f>
        <v>2100000</v>
      </c>
      <c r="P153" s="103">
        <f>SUM(P154:P156)</f>
        <v>2100000</v>
      </c>
      <c r="Q153" s="103">
        <f>SUM(Q154:Q156)</f>
        <v>12500000</v>
      </c>
      <c r="R153" s="103">
        <f>SUM(R154:R156)</f>
        <v>12500000</v>
      </c>
    </row>
    <row r="154" spans="2:18">
      <c r="B154" s="802"/>
      <c r="C154" s="166"/>
      <c r="D154" s="166"/>
      <c r="E154" s="2">
        <v>480</v>
      </c>
      <c r="F154" s="1" t="s">
        <v>431</v>
      </c>
      <c r="G154" s="4">
        <v>2000000</v>
      </c>
      <c r="H154" s="4">
        <v>2000000</v>
      </c>
      <c r="I154" s="4">
        <v>0</v>
      </c>
      <c r="J154" s="4">
        <v>0</v>
      </c>
      <c r="K154" s="4">
        <v>1500000</v>
      </c>
      <c r="L154" s="4">
        <v>1500000</v>
      </c>
      <c r="M154" s="4">
        <v>0</v>
      </c>
      <c r="N154" s="4">
        <v>0</v>
      </c>
      <c r="O154" s="4">
        <v>800000</v>
      </c>
      <c r="P154" s="4">
        <v>800000</v>
      </c>
      <c r="Q154" s="4">
        <v>4300000</v>
      </c>
      <c r="R154" s="4">
        <v>4300000</v>
      </c>
    </row>
    <row r="155" spans="2:18">
      <c r="B155" s="802"/>
      <c r="C155" s="166"/>
      <c r="D155" s="166"/>
      <c r="E155" s="2">
        <v>482</v>
      </c>
      <c r="F155" s="1" t="s">
        <v>433</v>
      </c>
      <c r="G155" s="4">
        <v>4000000</v>
      </c>
      <c r="H155" s="4">
        <v>4000000</v>
      </c>
      <c r="I155" s="4">
        <v>0</v>
      </c>
      <c r="J155" s="4">
        <v>0</v>
      </c>
      <c r="K155" s="4">
        <v>1000000</v>
      </c>
      <c r="L155" s="4">
        <v>1000000</v>
      </c>
      <c r="M155" s="4">
        <v>0</v>
      </c>
      <c r="N155" s="4">
        <v>0</v>
      </c>
      <c r="O155" s="4">
        <v>500000</v>
      </c>
      <c r="P155" s="4">
        <v>500000</v>
      </c>
      <c r="Q155" s="4">
        <v>5500000</v>
      </c>
      <c r="R155" s="4">
        <v>5500000</v>
      </c>
    </row>
    <row r="156" spans="2:18">
      <c r="B156" s="802"/>
      <c r="C156" s="166"/>
      <c r="D156" s="166"/>
      <c r="E156" s="2">
        <v>483</v>
      </c>
      <c r="F156" s="1" t="s">
        <v>434</v>
      </c>
      <c r="G156" s="4">
        <v>1500000</v>
      </c>
      <c r="H156" s="4">
        <v>1500000</v>
      </c>
      <c r="I156" s="4">
        <v>0</v>
      </c>
      <c r="J156" s="4">
        <v>0</v>
      </c>
      <c r="K156" s="4">
        <v>400000</v>
      </c>
      <c r="L156" s="4">
        <v>400000</v>
      </c>
      <c r="M156" s="4">
        <v>0</v>
      </c>
      <c r="N156" s="4">
        <v>0</v>
      </c>
      <c r="O156" s="4">
        <v>800000</v>
      </c>
      <c r="P156" s="4">
        <v>800000</v>
      </c>
      <c r="Q156" s="4">
        <v>2700000</v>
      </c>
      <c r="R156" s="4">
        <v>2700000</v>
      </c>
    </row>
    <row r="157" spans="2:18">
      <c r="B157" s="802"/>
      <c r="C157" s="150"/>
      <c r="D157" s="150">
        <v>31</v>
      </c>
      <c r="E157" s="33"/>
      <c r="F157" s="33" t="s">
        <v>1306</v>
      </c>
      <c r="G157" s="34">
        <f>SUM(G158+G164)</f>
        <v>101350000</v>
      </c>
      <c r="H157" s="34">
        <f>SUM(H158+H164)</f>
        <v>115050000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f>SUM(Q158+Q164)</f>
        <v>101350000</v>
      </c>
      <c r="R157" s="34">
        <f>SUM(R158+R164)</f>
        <v>115050000</v>
      </c>
    </row>
    <row r="158" spans="2:18">
      <c r="B158" s="802"/>
      <c r="C158" s="162"/>
      <c r="D158" s="162">
        <v>42</v>
      </c>
      <c r="E158" s="99"/>
      <c r="F158" s="99" t="s">
        <v>394</v>
      </c>
      <c r="G158" s="103">
        <f>SUM(G159:G163)</f>
        <v>95350000</v>
      </c>
      <c r="H158" s="103">
        <f>SUM(H159:H163)</f>
        <v>109450000</v>
      </c>
      <c r="I158" s="103">
        <v>0</v>
      </c>
      <c r="J158" s="103">
        <v>0</v>
      </c>
      <c r="K158" s="103">
        <v>0</v>
      </c>
      <c r="L158" s="103">
        <v>0</v>
      </c>
      <c r="M158" s="103">
        <v>0</v>
      </c>
      <c r="N158" s="103">
        <v>0</v>
      </c>
      <c r="O158" s="103">
        <v>0</v>
      </c>
      <c r="P158" s="103">
        <v>0</v>
      </c>
      <c r="Q158" s="103">
        <f>SUM(Q159:Q163)</f>
        <v>95350000</v>
      </c>
      <c r="R158" s="103">
        <f>SUM(R159:R163)</f>
        <v>109450000</v>
      </c>
    </row>
    <row r="159" spans="2:18">
      <c r="B159" s="802"/>
      <c r="C159" s="166"/>
      <c r="D159" s="166"/>
      <c r="E159" s="2">
        <v>420</v>
      </c>
      <c r="F159" s="1" t="s">
        <v>400</v>
      </c>
      <c r="G159" s="4">
        <v>150000</v>
      </c>
      <c r="H159" s="4">
        <v>150000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150000</v>
      </c>
      <c r="R159" s="4">
        <v>150000</v>
      </c>
    </row>
    <row r="160" spans="2:18" ht="30">
      <c r="B160" s="802"/>
      <c r="C160" s="166"/>
      <c r="D160" s="166"/>
      <c r="E160" s="2">
        <v>421</v>
      </c>
      <c r="F160" s="14" t="s">
        <v>401</v>
      </c>
      <c r="G160" s="4">
        <v>3100000</v>
      </c>
      <c r="H160" s="4">
        <v>3100000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3100000</v>
      </c>
      <c r="R160" s="4">
        <v>3100000</v>
      </c>
    </row>
    <row r="161" spans="2:18">
      <c r="B161" s="802"/>
      <c r="C161" s="166"/>
      <c r="D161" s="166"/>
      <c r="E161" s="2">
        <v>423</v>
      </c>
      <c r="F161" s="1" t="s">
        <v>402</v>
      </c>
      <c r="G161" s="4">
        <v>32000000</v>
      </c>
      <c r="H161" s="4">
        <v>25600000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32000000</v>
      </c>
      <c r="R161" s="4">
        <v>25600000</v>
      </c>
    </row>
    <row r="162" spans="2:18">
      <c r="B162" s="802"/>
      <c r="C162" s="166"/>
      <c r="D162" s="166"/>
      <c r="E162" s="2">
        <v>425</v>
      </c>
      <c r="F162" s="1" t="s">
        <v>404</v>
      </c>
      <c r="G162" s="4">
        <v>60000000</v>
      </c>
      <c r="H162" s="4">
        <v>80500000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60000000</v>
      </c>
      <c r="R162" s="4">
        <v>80500000</v>
      </c>
    </row>
    <row r="163" spans="2:18">
      <c r="B163" s="802"/>
      <c r="C163" s="166"/>
      <c r="D163" s="166"/>
      <c r="E163" s="2">
        <v>426</v>
      </c>
      <c r="F163" s="1" t="s">
        <v>405</v>
      </c>
      <c r="G163" s="4">
        <v>100000</v>
      </c>
      <c r="H163" s="4">
        <v>100000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100000</v>
      </c>
      <c r="R163" s="4">
        <v>100000</v>
      </c>
    </row>
    <row r="164" spans="2:18">
      <c r="B164" s="802"/>
      <c r="C164" s="162"/>
      <c r="D164" s="162">
        <v>48</v>
      </c>
      <c r="E164" s="99"/>
      <c r="F164" s="99" t="s">
        <v>430</v>
      </c>
      <c r="G164" s="103">
        <f>SUM(G165:G166)</f>
        <v>6000000</v>
      </c>
      <c r="H164" s="103">
        <f>SUM(H165:H166)</f>
        <v>5600000</v>
      </c>
      <c r="I164" s="103">
        <v>0</v>
      </c>
      <c r="J164" s="103">
        <v>0</v>
      </c>
      <c r="K164" s="103">
        <v>0</v>
      </c>
      <c r="L164" s="103">
        <v>0</v>
      </c>
      <c r="M164" s="103">
        <v>0</v>
      </c>
      <c r="N164" s="103">
        <v>0</v>
      </c>
      <c r="O164" s="103">
        <v>0</v>
      </c>
      <c r="P164" s="103">
        <v>0</v>
      </c>
      <c r="Q164" s="103">
        <f>SUM(Q165:Q166)</f>
        <v>6000000</v>
      </c>
      <c r="R164" s="103">
        <f>SUM(R165:R166)</f>
        <v>5600000</v>
      </c>
    </row>
    <row r="165" spans="2:18">
      <c r="B165" s="802"/>
      <c r="C165" s="166"/>
      <c r="D165" s="166"/>
      <c r="E165" s="2">
        <v>480</v>
      </c>
      <c r="F165" s="1" t="s">
        <v>431</v>
      </c>
      <c r="G165" s="4">
        <v>2000000</v>
      </c>
      <c r="H165" s="4">
        <v>1600000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2000000</v>
      </c>
      <c r="R165" s="4">
        <v>1600000</v>
      </c>
    </row>
    <row r="166" spans="2:18">
      <c r="B166" s="802"/>
      <c r="C166" s="166"/>
      <c r="D166" s="166"/>
      <c r="E166" s="2">
        <v>483</v>
      </c>
      <c r="F166" s="1" t="s">
        <v>434</v>
      </c>
      <c r="G166" s="4">
        <v>4000000</v>
      </c>
      <c r="H166" s="4">
        <v>4000000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4000000</v>
      </c>
      <c r="R166" s="4">
        <v>4000000</v>
      </c>
    </row>
    <row r="167" spans="2:18" ht="30">
      <c r="B167" s="802"/>
      <c r="C167" s="150"/>
      <c r="D167" s="150">
        <v>32</v>
      </c>
      <c r="E167" s="33"/>
      <c r="F167" s="36" t="s">
        <v>1307</v>
      </c>
      <c r="G167" s="34">
        <f>SUM(G168+G175+G177)</f>
        <v>7545000</v>
      </c>
      <c r="H167" s="34">
        <f>SUM(H168+H175+H177)</f>
        <v>7545000</v>
      </c>
      <c r="I167" s="34">
        <v>0</v>
      </c>
      <c r="J167" s="34">
        <v>0</v>
      </c>
      <c r="K167" s="34">
        <v>0</v>
      </c>
      <c r="L167" s="34">
        <v>0</v>
      </c>
      <c r="M167" s="34">
        <v>0</v>
      </c>
      <c r="N167" s="34">
        <v>0</v>
      </c>
      <c r="O167" s="34">
        <f>SUM(O168+O175+O177)</f>
        <v>5603000</v>
      </c>
      <c r="P167" s="34">
        <f>SUM(P168+P175+P177)</f>
        <v>6035000</v>
      </c>
      <c r="Q167" s="34">
        <f>SUM(Q168+Q175+Q177)</f>
        <v>13148000</v>
      </c>
      <c r="R167" s="34">
        <f>SUM(R168+R175+R177)</f>
        <v>13580000</v>
      </c>
    </row>
    <row r="168" spans="2:18">
      <c r="B168" s="802"/>
      <c r="C168" s="162"/>
      <c r="D168" s="162">
        <v>42</v>
      </c>
      <c r="E168" s="99"/>
      <c r="F168" s="99" t="s">
        <v>394</v>
      </c>
      <c r="G168" s="103">
        <f>SUM(G169:G174)</f>
        <v>120000</v>
      </c>
      <c r="H168" s="103">
        <f>SUM(H169:H174)</f>
        <v>120000</v>
      </c>
      <c r="I168" s="103">
        <v>0</v>
      </c>
      <c r="J168" s="103">
        <v>0</v>
      </c>
      <c r="K168" s="103">
        <v>0</v>
      </c>
      <c r="L168" s="103">
        <v>0</v>
      </c>
      <c r="M168" s="103">
        <v>0</v>
      </c>
      <c r="N168" s="103">
        <v>0</v>
      </c>
      <c r="O168" s="103">
        <f>SUM(O169:O174)</f>
        <v>4937000</v>
      </c>
      <c r="P168" s="103">
        <f>SUM(P169:P174)</f>
        <v>3937000</v>
      </c>
      <c r="Q168" s="103">
        <f>SUM(Q169:Q174)</f>
        <v>5057000</v>
      </c>
      <c r="R168" s="103">
        <f>SUM(R169:R174)</f>
        <v>4057000</v>
      </c>
    </row>
    <row r="169" spans="2:18">
      <c r="B169" s="802"/>
      <c r="C169" s="166"/>
      <c r="D169" s="166"/>
      <c r="E169" s="2">
        <v>420</v>
      </c>
      <c r="F169" s="1" t="s">
        <v>400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62000</v>
      </c>
      <c r="P169" s="4">
        <v>62000</v>
      </c>
      <c r="Q169" s="4">
        <v>62000</v>
      </c>
      <c r="R169" s="4">
        <v>62000</v>
      </c>
    </row>
    <row r="170" spans="2:18" ht="30">
      <c r="B170" s="802"/>
      <c r="C170" s="166"/>
      <c r="D170" s="166"/>
      <c r="E170" s="2">
        <v>421</v>
      </c>
      <c r="F170" s="14" t="s">
        <v>401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124000</v>
      </c>
      <c r="P170" s="4">
        <v>124000</v>
      </c>
      <c r="Q170" s="4">
        <v>124000</v>
      </c>
      <c r="R170" s="4">
        <v>124000</v>
      </c>
    </row>
    <row r="171" spans="2:18">
      <c r="B171" s="802"/>
      <c r="C171" s="166"/>
      <c r="D171" s="166"/>
      <c r="E171" s="2">
        <v>423</v>
      </c>
      <c r="F171" s="1" t="s">
        <v>402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45000</v>
      </c>
      <c r="P171" s="4">
        <v>45000</v>
      </c>
      <c r="Q171" s="4">
        <v>45000</v>
      </c>
      <c r="R171" s="4">
        <v>45000</v>
      </c>
    </row>
    <row r="172" spans="2:18">
      <c r="B172" s="802"/>
      <c r="C172" s="166"/>
      <c r="D172" s="166"/>
      <c r="E172" s="2">
        <v>424</v>
      </c>
      <c r="F172" s="1" t="s">
        <v>403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74000</v>
      </c>
      <c r="P172" s="4">
        <v>74000</v>
      </c>
      <c r="Q172" s="4">
        <v>74000</v>
      </c>
      <c r="R172" s="4">
        <v>74000</v>
      </c>
    </row>
    <row r="173" spans="2:18">
      <c r="B173" s="802"/>
      <c r="C173" s="166"/>
      <c r="D173" s="166"/>
      <c r="E173" s="2">
        <v>425</v>
      </c>
      <c r="F173" s="1" t="s">
        <v>404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4470000</v>
      </c>
      <c r="P173" s="4">
        <v>3470000</v>
      </c>
      <c r="Q173" s="4">
        <v>4470000</v>
      </c>
      <c r="R173" s="4">
        <v>3470000</v>
      </c>
    </row>
    <row r="174" spans="2:18">
      <c r="B174" s="802"/>
      <c r="C174" s="166"/>
      <c r="D174" s="166"/>
      <c r="E174" s="2">
        <v>426</v>
      </c>
      <c r="F174" s="1" t="s">
        <v>405</v>
      </c>
      <c r="G174" s="4">
        <v>120000</v>
      </c>
      <c r="H174" s="4">
        <v>120000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162000</v>
      </c>
      <c r="P174" s="4">
        <v>162000</v>
      </c>
      <c r="Q174" s="4">
        <v>282000</v>
      </c>
      <c r="R174" s="4">
        <v>282000</v>
      </c>
    </row>
    <row r="175" spans="2:18">
      <c r="B175" s="802"/>
      <c r="C175" s="162"/>
      <c r="D175" s="162">
        <v>46</v>
      </c>
      <c r="E175" s="99"/>
      <c r="F175" s="99" t="s">
        <v>396</v>
      </c>
      <c r="G175" s="103">
        <f>SUM(G176)</f>
        <v>7425000</v>
      </c>
      <c r="H175" s="103">
        <f>SUM(H176)</f>
        <v>7425000</v>
      </c>
      <c r="I175" s="103">
        <v>0</v>
      </c>
      <c r="J175" s="103">
        <v>0</v>
      </c>
      <c r="K175" s="103">
        <v>0</v>
      </c>
      <c r="L175" s="103">
        <v>0</v>
      </c>
      <c r="M175" s="103">
        <v>0</v>
      </c>
      <c r="N175" s="103">
        <v>0</v>
      </c>
      <c r="O175" s="103">
        <f>SUM(O176)</f>
        <v>400000</v>
      </c>
      <c r="P175" s="103">
        <f>SUM(P176)</f>
        <v>400000</v>
      </c>
      <c r="Q175" s="103">
        <f>SUM(Q176)</f>
        <v>7825000</v>
      </c>
      <c r="R175" s="103">
        <f>SUM(R176)</f>
        <v>7825000</v>
      </c>
    </row>
    <row r="176" spans="2:18">
      <c r="B176" s="802"/>
      <c r="C176" s="166"/>
      <c r="D176" s="166"/>
      <c r="E176" s="2">
        <v>464</v>
      </c>
      <c r="F176" s="1" t="s">
        <v>423</v>
      </c>
      <c r="G176" s="4">
        <v>7425000</v>
      </c>
      <c r="H176" s="4">
        <v>7425000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400000</v>
      </c>
      <c r="P176" s="4">
        <v>400000</v>
      </c>
      <c r="Q176" s="4">
        <v>7825000</v>
      </c>
      <c r="R176" s="4">
        <v>7825000</v>
      </c>
    </row>
    <row r="177" spans="2:18">
      <c r="B177" s="802"/>
      <c r="C177" s="162"/>
      <c r="D177" s="162">
        <v>48</v>
      </c>
      <c r="E177" s="99"/>
      <c r="F177" s="99" t="s">
        <v>430</v>
      </c>
      <c r="G177" s="103">
        <v>0</v>
      </c>
      <c r="H177" s="103">
        <v>0</v>
      </c>
      <c r="I177" s="103">
        <v>0</v>
      </c>
      <c r="J177" s="103">
        <v>0</v>
      </c>
      <c r="K177" s="103">
        <v>0</v>
      </c>
      <c r="L177" s="103">
        <v>0</v>
      </c>
      <c r="M177" s="103">
        <v>0</v>
      </c>
      <c r="N177" s="103">
        <v>0</v>
      </c>
      <c r="O177" s="103">
        <f>SUM(O178:O179)</f>
        <v>266000</v>
      </c>
      <c r="P177" s="103">
        <f>SUM(P178:P179)</f>
        <v>1698000</v>
      </c>
      <c r="Q177" s="103">
        <f>SUM(Q178:Q179)</f>
        <v>266000</v>
      </c>
      <c r="R177" s="103">
        <f>SUM(R178:R179)</f>
        <v>1698000</v>
      </c>
    </row>
    <row r="178" spans="2:18">
      <c r="B178" s="802"/>
      <c r="C178" s="166"/>
      <c r="D178" s="166"/>
      <c r="E178" s="593">
        <v>480</v>
      </c>
      <c r="F178" s="1" t="s">
        <v>1121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16000</v>
      </c>
      <c r="P178" s="4">
        <v>1448000</v>
      </c>
      <c r="Q178" s="4">
        <v>16000</v>
      </c>
      <c r="R178" s="4">
        <v>1448000</v>
      </c>
    </row>
    <row r="179" spans="2:18">
      <c r="B179" s="802"/>
      <c r="C179" s="166"/>
      <c r="D179" s="166"/>
      <c r="E179" s="593">
        <v>485</v>
      </c>
      <c r="F179" s="1" t="s">
        <v>1053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250000</v>
      </c>
      <c r="P179" s="4">
        <v>250000</v>
      </c>
      <c r="Q179" s="4">
        <v>250000</v>
      </c>
      <c r="R179" s="4">
        <v>250000</v>
      </c>
    </row>
    <row r="180" spans="2:18">
      <c r="B180" s="802"/>
      <c r="C180" s="150"/>
      <c r="D180" s="150">
        <v>33</v>
      </c>
      <c r="E180" s="33"/>
      <c r="F180" s="33" t="s">
        <v>1308</v>
      </c>
      <c r="G180" s="34">
        <f>SUM(G181+G184+G191)</f>
        <v>17675000</v>
      </c>
      <c r="H180" s="34">
        <f>SUM(H181+H184+H191)</f>
        <v>16390000</v>
      </c>
      <c r="I180" s="34">
        <v>0</v>
      </c>
      <c r="J180" s="34">
        <v>0</v>
      </c>
      <c r="K180" s="34">
        <f>SUM(K181+K184+K191)</f>
        <v>250000</v>
      </c>
      <c r="L180" s="34">
        <f>SUM(L181+L184+L191)</f>
        <v>250000</v>
      </c>
      <c r="M180" s="34">
        <v>0</v>
      </c>
      <c r="N180" s="34">
        <v>0</v>
      </c>
      <c r="O180" s="34">
        <f>SUM(O181+O184+O191)</f>
        <v>1460000</v>
      </c>
      <c r="P180" s="34">
        <f>SUM(P181+P184+P191)</f>
        <v>1460000</v>
      </c>
      <c r="Q180" s="34">
        <f>SUM(Q181+Q184+Q191)</f>
        <v>19385000</v>
      </c>
      <c r="R180" s="34">
        <f>SUM(R181+R184+R191)</f>
        <v>18100000</v>
      </c>
    </row>
    <row r="181" spans="2:18">
      <c r="B181" s="802"/>
      <c r="C181" s="162"/>
      <c r="D181" s="162">
        <v>40</v>
      </c>
      <c r="E181" s="99"/>
      <c r="F181" s="99" t="s">
        <v>391</v>
      </c>
      <c r="G181" s="103">
        <f>SUM(G182:G183)</f>
        <v>7406000</v>
      </c>
      <c r="H181" s="103">
        <f>SUM(H182:H183)</f>
        <v>6121000</v>
      </c>
      <c r="I181" s="103">
        <v>0</v>
      </c>
      <c r="J181" s="103">
        <v>0</v>
      </c>
      <c r="K181" s="103">
        <v>0</v>
      </c>
      <c r="L181" s="103">
        <v>0</v>
      </c>
      <c r="M181" s="103">
        <v>0</v>
      </c>
      <c r="N181" s="103">
        <v>0</v>
      </c>
      <c r="O181" s="103">
        <v>0</v>
      </c>
      <c r="P181" s="103">
        <v>0</v>
      </c>
      <c r="Q181" s="103">
        <f>SUM(Q182:Q183)</f>
        <v>7406000</v>
      </c>
      <c r="R181" s="103">
        <f>SUM(R182:R183)</f>
        <v>6121000</v>
      </c>
    </row>
    <row r="182" spans="2:18">
      <c r="B182" s="802"/>
      <c r="C182" s="166"/>
      <c r="D182" s="166"/>
      <c r="E182" s="2">
        <v>401</v>
      </c>
      <c r="F182" s="1" t="s">
        <v>399</v>
      </c>
      <c r="G182" s="4">
        <v>5406000</v>
      </c>
      <c r="H182" s="4">
        <v>4468000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5406000</v>
      </c>
      <c r="R182" s="4">
        <v>4468000</v>
      </c>
    </row>
    <row r="183" spans="2:18">
      <c r="B183" s="802"/>
      <c r="C183" s="166"/>
      <c r="D183" s="166"/>
      <c r="E183" s="593">
        <v>402</v>
      </c>
      <c r="F183" s="1" t="s">
        <v>907</v>
      </c>
      <c r="G183" s="4">
        <v>2000000</v>
      </c>
      <c r="H183" s="4">
        <v>1653000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2000000</v>
      </c>
      <c r="R183" s="4">
        <v>1653000</v>
      </c>
    </row>
    <row r="184" spans="2:18">
      <c r="B184" s="802"/>
      <c r="C184" s="162"/>
      <c r="D184" s="162">
        <v>42</v>
      </c>
      <c r="E184" s="99"/>
      <c r="F184" s="99" t="s">
        <v>394</v>
      </c>
      <c r="G184" s="103">
        <f>SUM(G185:G190)</f>
        <v>10029000</v>
      </c>
      <c r="H184" s="103">
        <f>SUM(H185:H190)</f>
        <v>10029000</v>
      </c>
      <c r="I184" s="103">
        <v>0</v>
      </c>
      <c r="J184" s="103">
        <v>0</v>
      </c>
      <c r="K184" s="103">
        <f>SUM(K185:K190)</f>
        <v>250000</v>
      </c>
      <c r="L184" s="103">
        <f>SUM(L185:L190)</f>
        <v>250000</v>
      </c>
      <c r="M184" s="103">
        <v>0</v>
      </c>
      <c r="N184" s="103">
        <v>0</v>
      </c>
      <c r="O184" s="103">
        <f>SUM(O185:O190)</f>
        <v>1460000</v>
      </c>
      <c r="P184" s="103">
        <f>SUM(P185:P190)</f>
        <v>1460000</v>
      </c>
      <c r="Q184" s="103">
        <f>SUM(Q185:Q190)</f>
        <v>11739000</v>
      </c>
      <c r="R184" s="103">
        <f>SUM(R185:R190)</f>
        <v>11739000</v>
      </c>
    </row>
    <row r="185" spans="2:18">
      <c r="B185" s="802"/>
      <c r="C185" s="166"/>
      <c r="D185" s="166"/>
      <c r="E185" s="2">
        <v>420</v>
      </c>
      <c r="F185" s="1" t="s">
        <v>400</v>
      </c>
      <c r="G185" s="4">
        <v>173000</v>
      </c>
      <c r="H185" s="4">
        <v>173000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250000</v>
      </c>
      <c r="P185" s="4">
        <v>250000</v>
      </c>
      <c r="Q185" s="4">
        <v>423000</v>
      </c>
      <c r="R185" s="4">
        <v>423000</v>
      </c>
    </row>
    <row r="186" spans="2:18" ht="30">
      <c r="B186" s="802"/>
      <c r="C186" s="166"/>
      <c r="D186" s="166"/>
      <c r="E186" s="593">
        <v>421</v>
      </c>
      <c r="F186" s="14" t="s">
        <v>1330</v>
      </c>
      <c r="G186" s="4">
        <v>1181000</v>
      </c>
      <c r="H186" s="4">
        <v>1181000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50000</v>
      </c>
      <c r="P186" s="4">
        <v>50000</v>
      </c>
      <c r="Q186" s="4">
        <v>1231000</v>
      </c>
      <c r="R186" s="4">
        <v>1231000</v>
      </c>
    </row>
    <row r="187" spans="2:18">
      <c r="B187" s="802"/>
      <c r="C187" s="166"/>
      <c r="D187" s="166"/>
      <c r="E187" s="2">
        <v>423</v>
      </c>
      <c r="F187" s="1" t="s">
        <v>402</v>
      </c>
      <c r="G187" s="4">
        <v>250000</v>
      </c>
      <c r="H187" s="4">
        <v>250000</v>
      </c>
      <c r="I187" s="4">
        <v>0</v>
      </c>
      <c r="J187" s="4">
        <v>0</v>
      </c>
      <c r="K187" s="4">
        <v>50000</v>
      </c>
      <c r="L187" s="4">
        <v>50000</v>
      </c>
      <c r="M187" s="4">
        <v>0</v>
      </c>
      <c r="N187" s="4">
        <v>0</v>
      </c>
      <c r="O187" s="4">
        <v>160000</v>
      </c>
      <c r="P187" s="4">
        <v>160000</v>
      </c>
      <c r="Q187" s="4">
        <v>460000</v>
      </c>
      <c r="R187" s="4">
        <v>460000</v>
      </c>
    </row>
    <row r="188" spans="2:18">
      <c r="B188" s="802"/>
      <c r="C188" s="166"/>
      <c r="D188" s="166"/>
      <c r="E188" s="593">
        <v>424</v>
      </c>
      <c r="F188" s="1" t="s">
        <v>1155</v>
      </c>
      <c r="G188" s="4">
        <v>325000</v>
      </c>
      <c r="H188" s="4">
        <v>325000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325000</v>
      </c>
      <c r="R188" s="4">
        <v>325000</v>
      </c>
    </row>
    <row r="189" spans="2:18">
      <c r="B189" s="802"/>
      <c r="C189" s="166"/>
      <c r="D189" s="166"/>
      <c r="E189" s="2">
        <v>425</v>
      </c>
      <c r="F189" s="1" t="s">
        <v>897</v>
      </c>
      <c r="G189" s="4">
        <v>8000000</v>
      </c>
      <c r="H189" s="4">
        <v>8000000</v>
      </c>
      <c r="I189" s="4">
        <v>0</v>
      </c>
      <c r="J189" s="4">
        <v>0</v>
      </c>
      <c r="K189" s="4">
        <v>150000</v>
      </c>
      <c r="L189" s="4">
        <v>150000</v>
      </c>
      <c r="M189" s="4">
        <v>0</v>
      </c>
      <c r="N189" s="4">
        <v>0</v>
      </c>
      <c r="O189" s="4">
        <v>700000</v>
      </c>
      <c r="P189" s="4">
        <v>700000</v>
      </c>
      <c r="Q189" s="4">
        <v>8850000</v>
      </c>
      <c r="R189" s="4">
        <v>8850000</v>
      </c>
    </row>
    <row r="190" spans="2:18">
      <c r="B190" s="802"/>
      <c r="C190" s="166"/>
      <c r="D190" s="166"/>
      <c r="E190" s="2">
        <v>426</v>
      </c>
      <c r="F190" s="1" t="s">
        <v>405</v>
      </c>
      <c r="G190" s="4">
        <v>100000</v>
      </c>
      <c r="H190" s="4">
        <v>100000</v>
      </c>
      <c r="I190" s="4">
        <v>0</v>
      </c>
      <c r="J190" s="4">
        <v>0</v>
      </c>
      <c r="K190" s="4">
        <v>50000</v>
      </c>
      <c r="L190" s="4">
        <v>50000</v>
      </c>
      <c r="M190" s="4">
        <v>0</v>
      </c>
      <c r="N190" s="4">
        <v>0</v>
      </c>
      <c r="O190" s="4">
        <v>300000</v>
      </c>
      <c r="P190" s="4">
        <v>300000</v>
      </c>
      <c r="Q190" s="4">
        <v>450000</v>
      </c>
      <c r="R190" s="4">
        <v>450000</v>
      </c>
    </row>
    <row r="191" spans="2:18">
      <c r="B191" s="802"/>
      <c r="C191" s="162"/>
      <c r="D191" s="162">
        <v>48</v>
      </c>
      <c r="E191" s="99"/>
      <c r="F191" s="99" t="s">
        <v>430</v>
      </c>
      <c r="G191" s="103">
        <f>SUM(G192:G193)</f>
        <v>240000</v>
      </c>
      <c r="H191" s="103">
        <f>SUM(H192:H193)</f>
        <v>240000</v>
      </c>
      <c r="I191" s="103">
        <v>0</v>
      </c>
      <c r="J191" s="103">
        <v>0</v>
      </c>
      <c r="K191" s="103">
        <v>0</v>
      </c>
      <c r="L191" s="103">
        <v>0</v>
      </c>
      <c r="M191" s="103">
        <v>0</v>
      </c>
      <c r="N191" s="103">
        <v>0</v>
      </c>
      <c r="O191" s="103">
        <v>0</v>
      </c>
      <c r="P191" s="103">
        <v>0</v>
      </c>
      <c r="Q191" s="103">
        <f>SUM(Q192:Q193)</f>
        <v>240000</v>
      </c>
      <c r="R191" s="103">
        <f>SUM(R192:R193)</f>
        <v>240000</v>
      </c>
    </row>
    <row r="192" spans="2:18">
      <c r="B192" s="802"/>
      <c r="C192" s="166"/>
      <c r="D192" s="166"/>
      <c r="E192" s="593">
        <v>480</v>
      </c>
      <c r="F192" s="1" t="s">
        <v>1243</v>
      </c>
      <c r="G192" s="4">
        <v>180000</v>
      </c>
      <c r="H192" s="4">
        <v>180000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180000</v>
      </c>
      <c r="R192" s="4">
        <v>180000</v>
      </c>
    </row>
    <row r="193" spans="2:18">
      <c r="B193" s="802"/>
      <c r="C193" s="166"/>
      <c r="D193" s="166"/>
      <c r="E193" s="2">
        <v>483</v>
      </c>
      <c r="F193" s="1" t="s">
        <v>1331</v>
      </c>
      <c r="G193" s="4">
        <v>60000</v>
      </c>
      <c r="H193" s="4">
        <v>60000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60000</v>
      </c>
      <c r="R193" s="4">
        <v>60000</v>
      </c>
    </row>
    <row r="194" spans="2:18">
      <c r="B194" s="802"/>
      <c r="C194" s="587">
        <v>4</v>
      </c>
      <c r="D194" s="587"/>
      <c r="E194" s="592"/>
      <c r="F194" s="592" t="s">
        <v>1309</v>
      </c>
      <c r="G194" s="102">
        <f t="shared" ref="G194:L194" si="18">SUM(G195+G199+G226+G248+G269+G290+G309+G312)</f>
        <v>2173864000</v>
      </c>
      <c r="H194" s="102">
        <f t="shared" si="18"/>
        <v>2236035000</v>
      </c>
      <c r="I194" s="102">
        <f t="shared" si="18"/>
        <v>18300000</v>
      </c>
      <c r="J194" s="102">
        <f t="shared" si="18"/>
        <v>18301000</v>
      </c>
      <c r="K194" s="102">
        <f t="shared" si="18"/>
        <v>3382616000</v>
      </c>
      <c r="L194" s="102">
        <f t="shared" si="18"/>
        <v>3218251000</v>
      </c>
      <c r="M194" s="102">
        <v>0</v>
      </c>
      <c r="N194" s="102">
        <v>0</v>
      </c>
      <c r="O194" s="102">
        <f>SUM(O195+O199+O226+O248+O269+O290+O309+O312)</f>
        <v>373070000</v>
      </c>
      <c r="P194" s="102">
        <f>SUM(P195+P199+P226+P248+P269+P290+P309+P312)</f>
        <v>296864000</v>
      </c>
      <c r="Q194" s="102">
        <f>SUM(Q195+Q199+Q226+Q248+Q269+Q290+Q309+Q312)</f>
        <v>5947850000</v>
      </c>
      <c r="R194" s="102">
        <f>SUM(R195+R199+R226+R248+R269+R290+R309+R312)</f>
        <v>5769451000</v>
      </c>
    </row>
    <row r="195" spans="2:18">
      <c r="B195" s="802"/>
      <c r="C195" s="150"/>
      <c r="D195" s="150">
        <v>40</v>
      </c>
      <c r="E195" s="33"/>
      <c r="F195" s="33" t="s">
        <v>1309</v>
      </c>
      <c r="G195" s="34">
        <f>SUM(G196)</f>
        <v>13800000</v>
      </c>
      <c r="H195" s="34">
        <f>SUM(H196)</f>
        <v>13800000</v>
      </c>
      <c r="I195" s="34">
        <v>0</v>
      </c>
      <c r="J195" s="34">
        <v>0</v>
      </c>
      <c r="K195" s="34">
        <f>SUM(K196)</f>
        <v>13100000</v>
      </c>
      <c r="L195" s="34">
        <f>SUM(L196)</f>
        <v>13100000</v>
      </c>
      <c r="M195" s="34">
        <v>0</v>
      </c>
      <c r="N195" s="34">
        <v>0</v>
      </c>
      <c r="O195" s="34">
        <v>0</v>
      </c>
      <c r="P195" s="34">
        <v>0</v>
      </c>
      <c r="Q195" s="34">
        <f>SUM(Q196)</f>
        <v>26900000</v>
      </c>
      <c r="R195" s="34">
        <f>SUM(R196)</f>
        <v>26900000</v>
      </c>
    </row>
    <row r="196" spans="2:18">
      <c r="B196" s="802"/>
      <c r="C196" s="162"/>
      <c r="D196" s="162">
        <v>42</v>
      </c>
      <c r="E196" s="99"/>
      <c r="F196" s="99" t="s">
        <v>898</v>
      </c>
      <c r="G196" s="103">
        <f>SUM(G197:G198)</f>
        <v>13800000</v>
      </c>
      <c r="H196" s="103">
        <f>SUM(H197:H198)</f>
        <v>13800000</v>
      </c>
      <c r="I196" s="103">
        <v>0</v>
      </c>
      <c r="J196" s="103">
        <v>0</v>
      </c>
      <c r="K196" s="103">
        <f>SUM(K197:K198)</f>
        <v>13100000</v>
      </c>
      <c r="L196" s="103">
        <f>SUM(L197:L198)</f>
        <v>13100000</v>
      </c>
      <c r="M196" s="103">
        <v>0</v>
      </c>
      <c r="N196" s="103">
        <v>0</v>
      </c>
      <c r="O196" s="103">
        <v>0</v>
      </c>
      <c r="P196" s="103">
        <v>0</v>
      </c>
      <c r="Q196" s="103">
        <f>SUM(Q197:Q198)</f>
        <v>26900000</v>
      </c>
      <c r="R196" s="103">
        <f>SUM(R197:R198)</f>
        <v>26900000</v>
      </c>
    </row>
    <row r="197" spans="2:18">
      <c r="B197" s="802"/>
      <c r="C197" s="166"/>
      <c r="D197" s="166"/>
      <c r="E197" s="2">
        <v>425</v>
      </c>
      <c r="F197" s="1" t="s">
        <v>897</v>
      </c>
      <c r="G197" s="4">
        <v>12800000</v>
      </c>
      <c r="H197" s="4">
        <v>12800000</v>
      </c>
      <c r="I197" s="4">
        <v>0</v>
      </c>
      <c r="J197" s="4">
        <v>0</v>
      </c>
      <c r="K197" s="4">
        <v>13000000</v>
      </c>
      <c r="L197" s="4">
        <v>12000000</v>
      </c>
      <c r="M197" s="4">
        <v>0</v>
      </c>
      <c r="N197" s="4">
        <v>0</v>
      </c>
      <c r="O197" s="4">
        <v>0</v>
      </c>
      <c r="P197" s="4">
        <v>0</v>
      </c>
      <c r="Q197" s="4">
        <v>25800000</v>
      </c>
      <c r="R197" s="4">
        <v>24800000</v>
      </c>
    </row>
    <row r="198" spans="2:18">
      <c r="B198" s="802"/>
      <c r="C198" s="166"/>
      <c r="D198" s="166"/>
      <c r="E198" s="2">
        <v>426</v>
      </c>
      <c r="F198" s="1" t="s">
        <v>405</v>
      </c>
      <c r="G198" s="4">
        <v>1000000</v>
      </c>
      <c r="H198" s="4">
        <v>1000000</v>
      </c>
      <c r="I198" s="4">
        <v>0</v>
      </c>
      <c r="J198" s="4">
        <v>0</v>
      </c>
      <c r="K198" s="4">
        <v>100000</v>
      </c>
      <c r="L198" s="4">
        <v>1100000</v>
      </c>
      <c r="M198" s="4">
        <v>0</v>
      </c>
      <c r="N198" s="4">
        <v>0</v>
      </c>
      <c r="O198" s="4">
        <v>0</v>
      </c>
      <c r="P198" s="4">
        <v>0</v>
      </c>
      <c r="Q198" s="4">
        <v>1100000</v>
      </c>
      <c r="R198" s="4">
        <v>2100000</v>
      </c>
    </row>
    <row r="199" spans="2:18" ht="30">
      <c r="B199" s="802"/>
      <c r="C199" s="150"/>
      <c r="D199" s="150">
        <v>41</v>
      </c>
      <c r="E199" s="33"/>
      <c r="F199" s="36" t="s">
        <v>1310</v>
      </c>
      <c r="G199" s="34">
        <f t="shared" ref="G199:L199" si="19">SUM(G200+G203+G211+G214+G217+G224)</f>
        <v>1157963000</v>
      </c>
      <c r="H199" s="34">
        <f t="shared" si="19"/>
        <v>1177505000</v>
      </c>
      <c r="I199" s="34">
        <f t="shared" si="19"/>
        <v>12290000</v>
      </c>
      <c r="J199" s="34">
        <f t="shared" si="19"/>
        <v>12290000</v>
      </c>
      <c r="K199" s="34">
        <f t="shared" si="19"/>
        <v>2123362000</v>
      </c>
      <c r="L199" s="34">
        <f t="shared" si="19"/>
        <v>2004535000</v>
      </c>
      <c r="M199" s="34">
        <v>0</v>
      </c>
      <c r="N199" s="34">
        <v>0</v>
      </c>
      <c r="O199" s="34">
        <f>SUM(O200+O203+O211+O214+O217+O224)</f>
        <v>214410000</v>
      </c>
      <c r="P199" s="34">
        <f>SUM(P200+P203+P211+P214+P217+P224)</f>
        <v>144504000</v>
      </c>
      <c r="Q199" s="34">
        <f>SUM(Q200+Q203+Q211+Q214+Q217+Q224)</f>
        <v>3508025000</v>
      </c>
      <c r="R199" s="34">
        <f>SUM(R200+R203+R211+R214+R217+R224)</f>
        <v>3338834000</v>
      </c>
    </row>
    <row r="200" spans="2:18">
      <c r="B200" s="802"/>
      <c r="C200" s="162"/>
      <c r="D200" s="162">
        <v>40</v>
      </c>
      <c r="E200" s="99"/>
      <c r="F200" s="99" t="s">
        <v>391</v>
      </c>
      <c r="G200" s="103">
        <f>SUM(G201:G202)</f>
        <v>1011800000</v>
      </c>
      <c r="H200" s="103">
        <f>SUM(H201:H202)</f>
        <v>1027041000</v>
      </c>
      <c r="I200" s="103">
        <v>0</v>
      </c>
      <c r="J200" s="103">
        <v>0</v>
      </c>
      <c r="K200" s="103">
        <f>SUM(K201:K202)</f>
        <v>379935000</v>
      </c>
      <c r="L200" s="103">
        <f>SUM(L201:L202)</f>
        <v>391934000</v>
      </c>
      <c r="M200" s="103">
        <v>0</v>
      </c>
      <c r="N200" s="103">
        <v>0</v>
      </c>
      <c r="O200" s="103">
        <v>0</v>
      </c>
      <c r="P200" s="103">
        <v>0</v>
      </c>
      <c r="Q200" s="103">
        <f>SUM(Q201:Q202)</f>
        <v>1391735000</v>
      </c>
      <c r="R200" s="103">
        <f>SUM(R201:R202)</f>
        <v>1418975000</v>
      </c>
    </row>
    <row r="201" spans="2:18">
      <c r="B201" s="802"/>
      <c r="C201" s="166"/>
      <c r="D201" s="166"/>
      <c r="E201" s="2">
        <v>401</v>
      </c>
      <c r="F201" s="1" t="s">
        <v>399</v>
      </c>
      <c r="G201" s="4">
        <v>738715000</v>
      </c>
      <c r="H201" s="4">
        <v>749696000</v>
      </c>
      <c r="I201" s="4">
        <v>0</v>
      </c>
      <c r="J201" s="4">
        <v>0</v>
      </c>
      <c r="K201" s="4">
        <v>278270000</v>
      </c>
      <c r="L201" s="4">
        <v>286112000</v>
      </c>
      <c r="M201" s="4">
        <v>0</v>
      </c>
      <c r="N201" s="4">
        <v>0</v>
      </c>
      <c r="O201" s="4">
        <v>0</v>
      </c>
      <c r="P201" s="4">
        <v>0</v>
      </c>
      <c r="Q201" s="4">
        <v>1016985000</v>
      </c>
      <c r="R201" s="4">
        <v>1035808000</v>
      </c>
    </row>
    <row r="202" spans="2:18">
      <c r="B202" s="802"/>
      <c r="C202" s="166"/>
      <c r="D202" s="166"/>
      <c r="E202" s="593">
        <v>402</v>
      </c>
      <c r="F202" s="1" t="s">
        <v>1332</v>
      </c>
      <c r="G202" s="4">
        <v>273085000</v>
      </c>
      <c r="H202" s="4">
        <v>277345000</v>
      </c>
      <c r="I202" s="4">
        <v>0</v>
      </c>
      <c r="J202" s="4">
        <v>0</v>
      </c>
      <c r="K202" s="4">
        <v>101665000</v>
      </c>
      <c r="L202" s="4">
        <v>105822000</v>
      </c>
      <c r="M202" s="4">
        <v>0</v>
      </c>
      <c r="N202" s="4">
        <v>0</v>
      </c>
      <c r="O202" s="4">
        <v>0</v>
      </c>
      <c r="P202" s="4">
        <v>0</v>
      </c>
      <c r="Q202" s="4">
        <v>374750000</v>
      </c>
      <c r="R202" s="4">
        <v>383167000</v>
      </c>
    </row>
    <row r="203" spans="2:18">
      <c r="B203" s="802"/>
      <c r="C203" s="162"/>
      <c r="D203" s="162">
        <v>42</v>
      </c>
      <c r="E203" s="99"/>
      <c r="F203" s="99" t="s">
        <v>394</v>
      </c>
      <c r="G203" s="103">
        <f t="shared" ref="G203:L203" si="20">SUM(G204:G210)</f>
        <v>141708000</v>
      </c>
      <c r="H203" s="103">
        <f t="shared" si="20"/>
        <v>140773000</v>
      </c>
      <c r="I203" s="103">
        <f t="shared" si="20"/>
        <v>12290000</v>
      </c>
      <c r="J203" s="103">
        <f t="shared" si="20"/>
        <v>12290000</v>
      </c>
      <c r="K203" s="103">
        <f t="shared" si="20"/>
        <v>1434765000</v>
      </c>
      <c r="L203" s="103">
        <f t="shared" si="20"/>
        <v>1258111000</v>
      </c>
      <c r="M203" s="103">
        <v>0</v>
      </c>
      <c r="N203" s="103">
        <v>0</v>
      </c>
      <c r="O203" s="103">
        <f>SUM(O204:O210)</f>
        <v>136160000</v>
      </c>
      <c r="P203" s="103">
        <f>SUM(P204:P210)</f>
        <v>82504000</v>
      </c>
      <c r="Q203" s="103">
        <f>SUM(Q204:Q210)</f>
        <v>1724923000</v>
      </c>
      <c r="R203" s="103">
        <f>SUM(R204:R210)</f>
        <v>1493678000</v>
      </c>
    </row>
    <row r="204" spans="2:18">
      <c r="B204" s="802"/>
      <c r="C204" s="166"/>
      <c r="D204" s="166"/>
      <c r="E204" s="2">
        <v>420</v>
      </c>
      <c r="F204" s="1" t="s">
        <v>400</v>
      </c>
      <c r="G204" s="4">
        <v>1000000</v>
      </c>
      <c r="H204" s="4">
        <v>800000</v>
      </c>
      <c r="I204" s="4">
        <v>0</v>
      </c>
      <c r="J204" s="4">
        <v>0</v>
      </c>
      <c r="K204" s="4">
        <v>75726000</v>
      </c>
      <c r="L204" s="4">
        <v>60726000</v>
      </c>
      <c r="M204" s="4">
        <v>0</v>
      </c>
      <c r="N204" s="4">
        <v>0</v>
      </c>
      <c r="O204" s="4">
        <v>25000000</v>
      </c>
      <c r="P204" s="4">
        <v>12000000</v>
      </c>
      <c r="Q204" s="4">
        <v>101726000</v>
      </c>
      <c r="R204" s="4">
        <v>73526000</v>
      </c>
    </row>
    <row r="205" spans="2:18" ht="30">
      <c r="B205" s="802"/>
      <c r="C205" s="166"/>
      <c r="D205" s="166"/>
      <c r="E205" s="593">
        <v>421</v>
      </c>
      <c r="F205" s="14" t="s">
        <v>1333</v>
      </c>
      <c r="G205" s="4">
        <v>130207000</v>
      </c>
      <c r="H205" s="4">
        <v>130147000</v>
      </c>
      <c r="I205" s="4">
        <v>6000000</v>
      </c>
      <c r="J205" s="4">
        <v>6000000</v>
      </c>
      <c r="K205" s="4">
        <v>174391000</v>
      </c>
      <c r="L205" s="4">
        <v>174119000</v>
      </c>
      <c r="M205" s="4">
        <v>0</v>
      </c>
      <c r="N205" s="4">
        <v>0</v>
      </c>
      <c r="O205" s="4">
        <v>2300000</v>
      </c>
      <c r="P205" s="4">
        <v>2300000</v>
      </c>
      <c r="Q205" s="4">
        <v>312898000</v>
      </c>
      <c r="R205" s="4">
        <v>312566000</v>
      </c>
    </row>
    <row r="206" spans="2:18">
      <c r="B206" s="802"/>
      <c r="C206" s="166"/>
      <c r="D206" s="166"/>
      <c r="E206" s="2">
        <v>423</v>
      </c>
      <c r="F206" s="1" t="s">
        <v>1005</v>
      </c>
      <c r="G206" s="4">
        <v>2055000</v>
      </c>
      <c r="H206" s="4">
        <v>2055000</v>
      </c>
      <c r="I206" s="4">
        <v>2600000</v>
      </c>
      <c r="J206" s="4">
        <v>2600000</v>
      </c>
      <c r="K206" s="4">
        <v>182207000</v>
      </c>
      <c r="L206" s="4">
        <v>158441000</v>
      </c>
      <c r="M206" s="4">
        <v>0</v>
      </c>
      <c r="N206" s="4">
        <v>0</v>
      </c>
      <c r="O206" s="4">
        <v>3490000</v>
      </c>
      <c r="P206" s="4">
        <v>3490000</v>
      </c>
      <c r="Q206" s="4">
        <v>190352000</v>
      </c>
      <c r="R206" s="4">
        <v>166586000</v>
      </c>
    </row>
    <row r="207" spans="2:18">
      <c r="B207" s="802"/>
      <c r="C207" s="166"/>
      <c r="D207" s="166"/>
      <c r="E207" s="2">
        <v>424</v>
      </c>
      <c r="F207" s="1" t="s">
        <v>403</v>
      </c>
      <c r="G207" s="4">
        <v>644000</v>
      </c>
      <c r="H207" s="4">
        <v>644000</v>
      </c>
      <c r="I207" s="4">
        <v>1450000</v>
      </c>
      <c r="J207" s="4">
        <v>1450000</v>
      </c>
      <c r="K207" s="4">
        <v>90890000</v>
      </c>
      <c r="L207" s="4">
        <v>70000000</v>
      </c>
      <c r="M207" s="4">
        <v>0</v>
      </c>
      <c r="N207" s="4">
        <v>0</v>
      </c>
      <c r="O207" s="4">
        <v>3000000</v>
      </c>
      <c r="P207" s="4">
        <v>3000000</v>
      </c>
      <c r="Q207" s="4">
        <v>95984000</v>
      </c>
      <c r="R207" s="4">
        <v>75094000</v>
      </c>
    </row>
    <row r="208" spans="2:18">
      <c r="B208" s="802"/>
      <c r="C208" s="166"/>
      <c r="D208" s="166"/>
      <c r="E208" s="2">
        <v>425</v>
      </c>
      <c r="F208" s="1" t="s">
        <v>404</v>
      </c>
      <c r="G208" s="4">
        <v>7445000</v>
      </c>
      <c r="H208" s="4">
        <v>6770000</v>
      </c>
      <c r="I208" s="4">
        <v>0</v>
      </c>
      <c r="J208" s="4">
        <v>0</v>
      </c>
      <c r="K208" s="4">
        <v>766236000</v>
      </c>
      <c r="L208" s="4">
        <v>665825000</v>
      </c>
      <c r="M208" s="4">
        <v>0</v>
      </c>
      <c r="N208" s="4">
        <v>0</v>
      </c>
      <c r="O208" s="4">
        <v>95730000</v>
      </c>
      <c r="P208" s="4">
        <v>55074000</v>
      </c>
      <c r="Q208" s="4">
        <v>869411000</v>
      </c>
      <c r="R208" s="4">
        <v>727669000</v>
      </c>
    </row>
    <row r="209" spans="2:18">
      <c r="B209" s="802"/>
      <c r="C209" s="166"/>
      <c r="D209" s="166"/>
      <c r="E209" s="2">
        <v>426</v>
      </c>
      <c r="F209" s="1" t="s">
        <v>405</v>
      </c>
      <c r="G209" s="4">
        <v>357000</v>
      </c>
      <c r="H209" s="4">
        <v>357000</v>
      </c>
      <c r="I209" s="4">
        <v>2240000</v>
      </c>
      <c r="J209" s="4">
        <v>2240000</v>
      </c>
      <c r="K209" s="4">
        <v>114315000</v>
      </c>
      <c r="L209" s="4">
        <v>100000000</v>
      </c>
      <c r="M209" s="4">
        <v>0</v>
      </c>
      <c r="N209" s="4">
        <v>0</v>
      </c>
      <c r="O209" s="4">
        <v>6640000</v>
      </c>
      <c r="P209" s="4">
        <v>6640000</v>
      </c>
      <c r="Q209" s="4">
        <v>123552000</v>
      </c>
      <c r="R209" s="4">
        <v>109237000</v>
      </c>
    </row>
    <row r="210" spans="2:18">
      <c r="B210" s="802"/>
      <c r="C210" s="166"/>
      <c r="D210" s="166"/>
      <c r="E210" s="2">
        <v>427</v>
      </c>
      <c r="F210" s="1" t="s">
        <v>406</v>
      </c>
      <c r="G210" s="4">
        <v>0</v>
      </c>
      <c r="H210" s="4">
        <v>0</v>
      </c>
      <c r="I210" s="4">
        <v>0</v>
      </c>
      <c r="J210" s="4">
        <v>0</v>
      </c>
      <c r="K210" s="4">
        <v>31000000</v>
      </c>
      <c r="L210" s="4">
        <v>29000000</v>
      </c>
      <c r="M210" s="4">
        <v>0</v>
      </c>
      <c r="N210" s="4">
        <v>0</v>
      </c>
      <c r="O210" s="4">
        <v>0</v>
      </c>
      <c r="P210" s="4">
        <v>0</v>
      </c>
      <c r="Q210" s="4">
        <v>31000000</v>
      </c>
      <c r="R210" s="4">
        <v>29000000</v>
      </c>
    </row>
    <row r="211" spans="2:18">
      <c r="B211" s="802"/>
      <c r="C211" s="162"/>
      <c r="D211" s="162">
        <v>45</v>
      </c>
      <c r="E211" s="99"/>
      <c r="F211" s="99" t="s">
        <v>395</v>
      </c>
      <c r="G211" s="103">
        <v>0</v>
      </c>
      <c r="H211" s="103">
        <v>0</v>
      </c>
      <c r="I211" s="103">
        <v>0</v>
      </c>
      <c r="J211" s="103">
        <v>0</v>
      </c>
      <c r="K211" s="103">
        <f>SUM(K212:K213)</f>
        <v>2350000</v>
      </c>
      <c r="L211" s="103">
        <f>SUM(L212:L213)</f>
        <v>2350000</v>
      </c>
      <c r="M211" s="103">
        <v>0</v>
      </c>
      <c r="N211" s="103">
        <v>0</v>
      </c>
      <c r="O211" s="103">
        <v>0</v>
      </c>
      <c r="P211" s="103">
        <v>0</v>
      </c>
      <c r="Q211" s="103">
        <f>SUM(Q212:Q213)</f>
        <v>2350000</v>
      </c>
      <c r="R211" s="103">
        <f>SUM(R212:R213)</f>
        <v>2350000</v>
      </c>
    </row>
    <row r="212" spans="2:18">
      <c r="B212" s="802"/>
      <c r="C212" s="166"/>
      <c r="D212" s="166"/>
      <c r="E212" s="2">
        <v>452</v>
      </c>
      <c r="F212" s="1" t="s">
        <v>411</v>
      </c>
      <c r="G212" s="4">
        <v>0</v>
      </c>
      <c r="H212" s="4">
        <v>0</v>
      </c>
      <c r="I212" s="4">
        <v>0</v>
      </c>
      <c r="J212" s="4">
        <v>0</v>
      </c>
      <c r="K212" s="4">
        <v>1800000</v>
      </c>
      <c r="L212" s="4">
        <v>1800000</v>
      </c>
      <c r="M212" s="4">
        <v>0</v>
      </c>
      <c r="N212" s="4">
        <v>0</v>
      </c>
      <c r="O212" s="4">
        <v>0</v>
      </c>
      <c r="P212" s="4">
        <v>0</v>
      </c>
      <c r="Q212" s="4">
        <v>1800000</v>
      </c>
      <c r="R212" s="4">
        <v>1800000</v>
      </c>
    </row>
    <row r="213" spans="2:18">
      <c r="B213" s="802"/>
      <c r="C213" s="166"/>
      <c r="D213" s="166"/>
      <c r="E213" s="2">
        <v>453</v>
      </c>
      <c r="F213" s="1" t="s">
        <v>412</v>
      </c>
      <c r="G213" s="4">
        <v>0</v>
      </c>
      <c r="H213" s="4">
        <v>0</v>
      </c>
      <c r="I213" s="4">
        <v>0</v>
      </c>
      <c r="J213" s="4">
        <v>0</v>
      </c>
      <c r="K213" s="4">
        <v>550000</v>
      </c>
      <c r="L213" s="4">
        <v>550000</v>
      </c>
      <c r="M213" s="4">
        <v>0</v>
      </c>
      <c r="N213" s="4">
        <v>0</v>
      </c>
      <c r="O213" s="4">
        <v>0</v>
      </c>
      <c r="P213" s="4">
        <v>0</v>
      </c>
      <c r="Q213" s="4">
        <v>550000</v>
      </c>
      <c r="R213" s="4">
        <v>550000</v>
      </c>
    </row>
    <row r="214" spans="2:18">
      <c r="B214" s="802"/>
      <c r="C214" s="162"/>
      <c r="D214" s="162">
        <v>46</v>
      </c>
      <c r="E214" s="99"/>
      <c r="F214" s="99" t="s">
        <v>396</v>
      </c>
      <c r="G214" s="103">
        <f>SUM(G215:G216)</f>
        <v>3094000</v>
      </c>
      <c r="H214" s="103">
        <f>SUM(H215:H216)</f>
        <v>4655000</v>
      </c>
      <c r="I214" s="103">
        <v>0</v>
      </c>
      <c r="J214" s="103">
        <v>0</v>
      </c>
      <c r="K214" s="103">
        <f>SUM(K215:K216)</f>
        <v>76322000</v>
      </c>
      <c r="L214" s="103">
        <f>SUM(L215:L216)</f>
        <v>156486000</v>
      </c>
      <c r="M214" s="103">
        <v>0</v>
      </c>
      <c r="N214" s="103">
        <v>0</v>
      </c>
      <c r="O214" s="103">
        <f>SUM(O215:O216)</f>
        <v>40250000</v>
      </c>
      <c r="P214" s="103">
        <f>SUM(P215:P216)</f>
        <v>28000000</v>
      </c>
      <c r="Q214" s="103">
        <f>SUM(Q215:Q216)</f>
        <v>119666000</v>
      </c>
      <c r="R214" s="103">
        <f>SUM(R215:R216)</f>
        <v>189141000</v>
      </c>
    </row>
    <row r="215" spans="2:18">
      <c r="B215" s="802"/>
      <c r="C215" s="166"/>
      <c r="D215" s="166"/>
      <c r="E215" s="2">
        <v>464</v>
      </c>
      <c r="F215" s="1" t="s">
        <v>423</v>
      </c>
      <c r="G215" s="4">
        <v>3094000</v>
      </c>
      <c r="H215" s="4">
        <v>4594000</v>
      </c>
      <c r="I215" s="4">
        <v>0</v>
      </c>
      <c r="J215" s="4">
        <v>0</v>
      </c>
      <c r="K215" s="4">
        <v>76322000</v>
      </c>
      <c r="L215" s="4">
        <v>76322000</v>
      </c>
      <c r="M215" s="4">
        <v>0</v>
      </c>
      <c r="N215" s="4">
        <v>0</v>
      </c>
      <c r="O215" s="4">
        <v>40250000</v>
      </c>
      <c r="P215" s="4">
        <v>28000000</v>
      </c>
      <c r="Q215" s="4">
        <v>119666000</v>
      </c>
      <c r="R215" s="4">
        <v>108916000</v>
      </c>
    </row>
    <row r="216" spans="2:18">
      <c r="B216" s="802"/>
      <c r="C216" s="166"/>
      <c r="D216" s="166"/>
      <c r="E216" s="2">
        <v>465</v>
      </c>
      <c r="F216" s="1" t="s">
        <v>424</v>
      </c>
      <c r="G216" s="4">
        <v>0</v>
      </c>
      <c r="H216" s="4">
        <v>61000</v>
      </c>
      <c r="I216" s="4">
        <v>0</v>
      </c>
      <c r="J216" s="4">
        <v>0</v>
      </c>
      <c r="K216" s="4">
        <v>0</v>
      </c>
      <c r="L216" s="4">
        <v>80164000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80225000</v>
      </c>
    </row>
    <row r="217" spans="2:18">
      <c r="B217" s="802"/>
      <c r="C217" s="162"/>
      <c r="D217" s="162">
        <v>48</v>
      </c>
      <c r="E217" s="99"/>
      <c r="F217" s="99" t="s">
        <v>430</v>
      </c>
      <c r="G217" s="103">
        <f>SUM(G218:G223)</f>
        <v>1361000</v>
      </c>
      <c r="H217" s="103">
        <f>SUM(H218:H223)</f>
        <v>5036000</v>
      </c>
      <c r="I217" s="103">
        <v>0</v>
      </c>
      <c r="J217" s="103">
        <v>0</v>
      </c>
      <c r="K217" s="103">
        <f>SUM(K218:K223)</f>
        <v>220990000</v>
      </c>
      <c r="L217" s="103">
        <f>SUM(L218:L223)</f>
        <v>186654000</v>
      </c>
      <c r="M217" s="103">
        <v>0</v>
      </c>
      <c r="N217" s="103">
        <v>0</v>
      </c>
      <c r="O217" s="103">
        <f>SUM(O218:O223)</f>
        <v>38000000</v>
      </c>
      <c r="P217" s="103">
        <f>SUM(P218:P223)</f>
        <v>34000000</v>
      </c>
      <c r="Q217" s="103">
        <f>SUM(Q218:Q223)</f>
        <v>260351000</v>
      </c>
      <c r="R217" s="103">
        <f>SUM(R218:R223)</f>
        <v>225690000</v>
      </c>
    </row>
    <row r="218" spans="2:18">
      <c r="B218" s="802"/>
      <c r="C218" s="166"/>
      <c r="D218" s="166"/>
      <c r="E218" s="2">
        <v>480</v>
      </c>
      <c r="F218" s="1" t="s">
        <v>431</v>
      </c>
      <c r="G218" s="4">
        <v>325000</v>
      </c>
      <c r="H218" s="4">
        <v>1000000</v>
      </c>
      <c r="I218" s="4">
        <v>0</v>
      </c>
      <c r="J218" s="4">
        <v>0</v>
      </c>
      <c r="K218" s="4">
        <v>121990000</v>
      </c>
      <c r="L218" s="4">
        <v>95241000</v>
      </c>
      <c r="M218" s="4">
        <v>0</v>
      </c>
      <c r="N218" s="4">
        <v>0</v>
      </c>
      <c r="O218" s="4">
        <v>33000000</v>
      </c>
      <c r="P218" s="4">
        <v>29000000</v>
      </c>
      <c r="Q218" s="4">
        <v>155315000</v>
      </c>
      <c r="R218" s="4">
        <v>125241000</v>
      </c>
    </row>
    <row r="219" spans="2:18">
      <c r="B219" s="802"/>
      <c r="C219" s="166"/>
      <c r="D219" s="166"/>
      <c r="E219" s="2">
        <v>481</v>
      </c>
      <c r="F219" s="1" t="s">
        <v>432</v>
      </c>
      <c r="G219" s="4">
        <v>0</v>
      </c>
      <c r="H219" s="4">
        <v>0</v>
      </c>
      <c r="I219" s="4">
        <v>0</v>
      </c>
      <c r="J219" s="4">
        <v>0</v>
      </c>
      <c r="K219" s="4">
        <v>32000000</v>
      </c>
      <c r="L219" s="4">
        <v>32000000</v>
      </c>
      <c r="M219" s="4">
        <v>0</v>
      </c>
      <c r="N219" s="4">
        <v>0</v>
      </c>
      <c r="O219" s="4">
        <v>0</v>
      </c>
      <c r="P219" s="4">
        <v>0</v>
      </c>
      <c r="Q219" s="4">
        <v>32000000</v>
      </c>
      <c r="R219" s="4">
        <v>32000000</v>
      </c>
    </row>
    <row r="220" spans="2:18">
      <c r="B220" s="802"/>
      <c r="C220" s="166"/>
      <c r="D220" s="166"/>
      <c r="E220" s="2">
        <v>482</v>
      </c>
      <c r="F220" s="1" t="s">
        <v>433</v>
      </c>
      <c r="G220" s="4">
        <v>1036000</v>
      </c>
      <c r="H220" s="4">
        <v>4036000</v>
      </c>
      <c r="I220" s="4">
        <v>0</v>
      </c>
      <c r="J220" s="4">
        <v>0</v>
      </c>
      <c r="K220" s="4">
        <v>38000000</v>
      </c>
      <c r="L220" s="4">
        <v>33726000</v>
      </c>
      <c r="M220" s="4">
        <v>0</v>
      </c>
      <c r="N220" s="4">
        <v>0</v>
      </c>
      <c r="O220" s="4">
        <v>2000000</v>
      </c>
      <c r="P220" s="4">
        <v>2000000</v>
      </c>
      <c r="Q220" s="4">
        <v>41036000</v>
      </c>
      <c r="R220" s="4">
        <v>39762000</v>
      </c>
    </row>
    <row r="221" spans="2:18">
      <c r="B221" s="802"/>
      <c r="C221" s="166"/>
      <c r="D221" s="166"/>
      <c r="E221" s="2">
        <v>483</v>
      </c>
      <c r="F221" s="1" t="s">
        <v>434</v>
      </c>
      <c r="G221" s="4">
        <v>0</v>
      </c>
      <c r="H221" s="4">
        <v>0</v>
      </c>
      <c r="I221" s="4">
        <v>0</v>
      </c>
      <c r="J221" s="4">
        <v>0</v>
      </c>
      <c r="K221" s="4">
        <v>14500000</v>
      </c>
      <c r="L221" s="4">
        <v>14287000</v>
      </c>
      <c r="M221" s="4">
        <v>0</v>
      </c>
      <c r="N221" s="4">
        <v>0</v>
      </c>
      <c r="O221" s="4">
        <v>0</v>
      </c>
      <c r="P221" s="4">
        <v>0</v>
      </c>
      <c r="Q221" s="4">
        <v>14500000</v>
      </c>
      <c r="R221" s="4">
        <v>14287000</v>
      </c>
    </row>
    <row r="222" spans="2:18">
      <c r="B222" s="802"/>
      <c r="C222" s="166"/>
      <c r="D222" s="166"/>
      <c r="E222" s="2">
        <v>485</v>
      </c>
      <c r="F222" s="1" t="s">
        <v>436</v>
      </c>
      <c r="G222" s="4">
        <v>0</v>
      </c>
      <c r="H222" s="4">
        <v>0</v>
      </c>
      <c r="I222" s="4">
        <v>0</v>
      </c>
      <c r="J222" s="4">
        <v>0</v>
      </c>
      <c r="K222" s="4">
        <v>14000000</v>
      </c>
      <c r="L222" s="4">
        <v>10900000</v>
      </c>
      <c r="M222" s="4">
        <v>0</v>
      </c>
      <c r="N222" s="4">
        <v>0</v>
      </c>
      <c r="O222" s="4">
        <v>3000000</v>
      </c>
      <c r="P222" s="4">
        <v>3000000</v>
      </c>
      <c r="Q222" s="4">
        <v>17000000</v>
      </c>
      <c r="R222" s="4">
        <v>13900000</v>
      </c>
    </row>
    <row r="223" spans="2:18">
      <c r="B223" s="802"/>
      <c r="C223" s="166"/>
      <c r="D223" s="166"/>
      <c r="E223" s="2">
        <v>486</v>
      </c>
      <c r="F223" s="1" t="s">
        <v>437</v>
      </c>
      <c r="G223" s="4">
        <v>0</v>
      </c>
      <c r="H223" s="4">
        <v>0</v>
      </c>
      <c r="I223" s="4">
        <v>0</v>
      </c>
      <c r="J223" s="4">
        <v>0</v>
      </c>
      <c r="K223" s="4">
        <v>500000</v>
      </c>
      <c r="L223" s="4">
        <v>500000</v>
      </c>
      <c r="M223" s="4">
        <v>0</v>
      </c>
      <c r="N223" s="4">
        <v>0</v>
      </c>
      <c r="O223" s="4">
        <v>0</v>
      </c>
      <c r="P223" s="4">
        <v>0</v>
      </c>
      <c r="Q223" s="4">
        <v>500000</v>
      </c>
      <c r="R223" s="4">
        <v>500000</v>
      </c>
    </row>
    <row r="224" spans="2:18">
      <c r="B224" s="802"/>
      <c r="C224" s="162"/>
      <c r="D224" s="162">
        <v>49</v>
      </c>
      <c r="E224" s="99"/>
      <c r="F224" s="99" t="s">
        <v>440</v>
      </c>
      <c r="G224" s="103">
        <v>0</v>
      </c>
      <c r="H224" s="103">
        <v>0</v>
      </c>
      <c r="I224" s="103">
        <v>0</v>
      </c>
      <c r="J224" s="103">
        <v>0</v>
      </c>
      <c r="K224" s="103">
        <f>SUM(K225)</f>
        <v>9000000</v>
      </c>
      <c r="L224" s="103">
        <f>SUM(L225)</f>
        <v>9000000</v>
      </c>
      <c r="M224" s="103">
        <v>0</v>
      </c>
      <c r="N224" s="103">
        <v>0</v>
      </c>
      <c r="O224" s="103">
        <v>0</v>
      </c>
      <c r="P224" s="103">
        <v>0</v>
      </c>
      <c r="Q224" s="103">
        <f>SUM(Q225)</f>
        <v>9000000</v>
      </c>
      <c r="R224" s="103">
        <f>SUM(R225)</f>
        <v>9000000</v>
      </c>
    </row>
    <row r="225" spans="2:18" ht="30">
      <c r="B225" s="802"/>
      <c r="C225" s="166"/>
      <c r="D225" s="166"/>
      <c r="E225" s="2">
        <v>492</v>
      </c>
      <c r="F225" s="14" t="s">
        <v>442</v>
      </c>
      <c r="G225" s="4">
        <v>0</v>
      </c>
      <c r="H225" s="4">
        <v>0</v>
      </c>
      <c r="I225" s="4">
        <v>0</v>
      </c>
      <c r="J225" s="4">
        <v>0</v>
      </c>
      <c r="K225" s="4">
        <v>9000000</v>
      </c>
      <c r="L225" s="4">
        <v>9000000</v>
      </c>
      <c r="M225" s="4">
        <v>0</v>
      </c>
      <c r="N225" s="4">
        <v>0</v>
      </c>
      <c r="O225" s="4">
        <v>0</v>
      </c>
      <c r="P225" s="4">
        <v>0</v>
      </c>
      <c r="Q225" s="4">
        <v>9000000</v>
      </c>
      <c r="R225" s="4">
        <v>9000000</v>
      </c>
    </row>
    <row r="226" spans="2:18" ht="30">
      <c r="B226" s="802"/>
      <c r="C226" s="150"/>
      <c r="D226" s="150">
        <v>42</v>
      </c>
      <c r="E226" s="33"/>
      <c r="F226" s="36" t="s">
        <v>1311</v>
      </c>
      <c r="G226" s="34">
        <f t="shared" ref="G226:L226" si="21">SUM(G227+G230+G238+G241)</f>
        <v>248987000</v>
      </c>
      <c r="H226" s="34">
        <f t="shared" si="21"/>
        <v>253977000</v>
      </c>
      <c r="I226" s="34">
        <f t="shared" si="21"/>
        <v>610000</v>
      </c>
      <c r="J226" s="34">
        <f t="shared" si="21"/>
        <v>610000</v>
      </c>
      <c r="K226" s="34">
        <f t="shared" si="21"/>
        <v>488721000</v>
      </c>
      <c r="L226" s="34">
        <f t="shared" si="21"/>
        <v>450500000</v>
      </c>
      <c r="M226" s="34">
        <v>0</v>
      </c>
      <c r="N226" s="34">
        <v>0</v>
      </c>
      <c r="O226" s="34">
        <f>SUM(O227+O230+O238+O241)</f>
        <v>27040000</v>
      </c>
      <c r="P226" s="34">
        <f>SUM(P227+P230+P238+P241)</f>
        <v>25040000</v>
      </c>
      <c r="Q226" s="34">
        <f>SUM(Q227+Q230+Q238+Q241)</f>
        <v>765358000</v>
      </c>
      <c r="R226" s="34">
        <f>SUM(R227+R230+R238+R241)</f>
        <v>730127000</v>
      </c>
    </row>
    <row r="227" spans="2:18">
      <c r="B227" s="802"/>
      <c r="C227" s="162"/>
      <c r="D227" s="162">
        <v>40</v>
      </c>
      <c r="E227" s="99"/>
      <c r="F227" s="99" t="s">
        <v>391</v>
      </c>
      <c r="G227" s="103">
        <f>SUM(G228:G229)</f>
        <v>223649000</v>
      </c>
      <c r="H227" s="103">
        <f>SUM(H228:H229)</f>
        <v>228938000</v>
      </c>
      <c r="I227" s="103">
        <v>0</v>
      </c>
      <c r="J227" s="103">
        <v>0</v>
      </c>
      <c r="K227" s="103">
        <f>SUM(K228:K229)</f>
        <v>97000000</v>
      </c>
      <c r="L227" s="103">
        <f>SUM(L228:L229)</f>
        <v>107000000</v>
      </c>
      <c r="M227" s="103">
        <v>0</v>
      </c>
      <c r="N227" s="103">
        <v>0</v>
      </c>
      <c r="O227" s="103">
        <v>0</v>
      </c>
      <c r="P227" s="103">
        <v>0</v>
      </c>
      <c r="Q227" s="103">
        <f>SUM(Q228:Q229)</f>
        <v>320649000</v>
      </c>
      <c r="R227" s="103">
        <f>SUM(R228:R229)</f>
        <v>335938000</v>
      </c>
    </row>
    <row r="228" spans="2:18">
      <c r="B228" s="802"/>
      <c r="C228" s="166"/>
      <c r="D228" s="166"/>
      <c r="E228" s="2">
        <v>401</v>
      </c>
      <c r="F228" s="1" t="s">
        <v>399</v>
      </c>
      <c r="G228" s="4">
        <v>163162000</v>
      </c>
      <c r="H228" s="4">
        <v>167051000</v>
      </c>
      <c r="I228" s="4">
        <v>0</v>
      </c>
      <c r="J228" s="4">
        <v>0</v>
      </c>
      <c r="K228" s="4">
        <v>71000000</v>
      </c>
      <c r="L228" s="4">
        <v>78110000</v>
      </c>
      <c r="M228" s="4">
        <v>0</v>
      </c>
      <c r="N228" s="4">
        <v>0</v>
      </c>
      <c r="O228" s="4">
        <v>0</v>
      </c>
      <c r="P228" s="4">
        <v>0</v>
      </c>
      <c r="Q228" s="4">
        <v>234162000</v>
      </c>
      <c r="R228" s="4">
        <v>245161000</v>
      </c>
    </row>
    <row r="229" spans="2:18">
      <c r="B229" s="802"/>
      <c r="C229" s="166"/>
      <c r="D229" s="166"/>
      <c r="E229" s="2">
        <v>402</v>
      </c>
      <c r="F229" s="1" t="s">
        <v>361</v>
      </c>
      <c r="G229" s="4">
        <v>60487000</v>
      </c>
      <c r="H229" s="4">
        <v>61887000</v>
      </c>
      <c r="I229" s="4">
        <v>0</v>
      </c>
      <c r="J229" s="4">
        <v>0</v>
      </c>
      <c r="K229" s="4">
        <v>26000000</v>
      </c>
      <c r="L229" s="4">
        <v>28890000</v>
      </c>
      <c r="M229" s="4">
        <v>0</v>
      </c>
      <c r="N229" s="4">
        <v>0</v>
      </c>
      <c r="O229" s="4">
        <v>0</v>
      </c>
      <c r="P229" s="4">
        <v>0</v>
      </c>
      <c r="Q229" s="4">
        <v>86487000</v>
      </c>
      <c r="R229" s="4">
        <v>90777000</v>
      </c>
    </row>
    <row r="230" spans="2:18">
      <c r="B230" s="802"/>
      <c r="C230" s="162"/>
      <c r="D230" s="162">
        <v>42</v>
      </c>
      <c r="E230" s="99"/>
      <c r="F230" s="99" t="s">
        <v>394</v>
      </c>
      <c r="G230" s="103">
        <f t="shared" ref="G230:L230" si="22">SUM(G231:G237)</f>
        <v>12838000</v>
      </c>
      <c r="H230" s="103">
        <f t="shared" si="22"/>
        <v>12838000</v>
      </c>
      <c r="I230" s="103">
        <f t="shared" si="22"/>
        <v>610000</v>
      </c>
      <c r="J230" s="103">
        <f t="shared" si="22"/>
        <v>610000</v>
      </c>
      <c r="K230" s="103">
        <f t="shared" si="22"/>
        <v>326921000</v>
      </c>
      <c r="L230" s="103">
        <f t="shared" si="22"/>
        <v>277785000</v>
      </c>
      <c r="M230" s="103">
        <v>0</v>
      </c>
      <c r="N230" s="103">
        <v>0</v>
      </c>
      <c r="O230" s="103">
        <f>SUM(O231:O237)</f>
        <v>15740000</v>
      </c>
      <c r="P230" s="103">
        <f>SUM(P231:P237)</f>
        <v>13740000</v>
      </c>
      <c r="Q230" s="103">
        <f>SUM(Q231:Q237)</f>
        <v>356109000</v>
      </c>
      <c r="R230" s="103">
        <f>SUM(R231:R237)</f>
        <v>304973000</v>
      </c>
    </row>
    <row r="231" spans="2:18">
      <c r="B231" s="802"/>
      <c r="C231" s="166"/>
      <c r="D231" s="166"/>
      <c r="E231" s="2">
        <v>420</v>
      </c>
      <c r="F231" s="1" t="s">
        <v>400</v>
      </c>
      <c r="G231" s="4">
        <v>777000</v>
      </c>
      <c r="H231" s="4">
        <v>777000</v>
      </c>
      <c r="I231" s="4">
        <v>0</v>
      </c>
      <c r="J231" s="4">
        <v>0</v>
      </c>
      <c r="K231" s="4">
        <v>20000000</v>
      </c>
      <c r="L231" s="4">
        <v>20000000</v>
      </c>
      <c r="M231" s="4">
        <v>0</v>
      </c>
      <c r="N231" s="4">
        <v>0</v>
      </c>
      <c r="O231" s="4">
        <v>3840000</v>
      </c>
      <c r="P231" s="4">
        <v>3840000</v>
      </c>
      <c r="Q231" s="4">
        <v>24617000</v>
      </c>
      <c r="R231" s="4">
        <v>24617000</v>
      </c>
    </row>
    <row r="232" spans="2:18" ht="30">
      <c r="B232" s="802"/>
      <c r="C232" s="166"/>
      <c r="D232" s="166"/>
      <c r="E232" s="2">
        <v>421</v>
      </c>
      <c r="F232" s="14" t="s">
        <v>401</v>
      </c>
      <c r="G232" s="4">
        <v>10000000</v>
      </c>
      <c r="H232" s="4">
        <v>10000000</v>
      </c>
      <c r="I232" s="4">
        <v>250000</v>
      </c>
      <c r="J232" s="4">
        <v>250000</v>
      </c>
      <c r="K232" s="4">
        <v>50850000</v>
      </c>
      <c r="L232" s="4">
        <v>45580000</v>
      </c>
      <c r="M232" s="4">
        <v>0</v>
      </c>
      <c r="N232" s="4">
        <v>0</v>
      </c>
      <c r="O232" s="4">
        <v>1000000</v>
      </c>
      <c r="P232" s="4">
        <v>1000000</v>
      </c>
      <c r="Q232" s="4">
        <v>62100000</v>
      </c>
      <c r="R232" s="4">
        <v>56830000</v>
      </c>
    </row>
    <row r="233" spans="2:18">
      <c r="B233" s="802"/>
      <c r="C233" s="166"/>
      <c r="D233" s="166"/>
      <c r="E233" s="2">
        <v>423</v>
      </c>
      <c r="F233" s="1" t="s">
        <v>402</v>
      </c>
      <c r="G233" s="4">
        <v>790000</v>
      </c>
      <c r="H233" s="4">
        <v>790000</v>
      </c>
      <c r="I233" s="4">
        <v>100000</v>
      </c>
      <c r="J233" s="4">
        <v>100000</v>
      </c>
      <c r="K233" s="4">
        <v>30392000</v>
      </c>
      <c r="L233" s="4">
        <v>26455000</v>
      </c>
      <c r="M233" s="4">
        <v>0</v>
      </c>
      <c r="N233" s="4">
        <v>0</v>
      </c>
      <c r="O233" s="4">
        <v>1000000</v>
      </c>
      <c r="P233" s="4">
        <v>1000000</v>
      </c>
      <c r="Q233" s="4">
        <v>32282000</v>
      </c>
      <c r="R233" s="4">
        <v>28345000</v>
      </c>
    </row>
    <row r="234" spans="2:18">
      <c r="B234" s="802"/>
      <c r="C234" s="166"/>
      <c r="D234" s="166"/>
      <c r="E234" s="2">
        <v>424</v>
      </c>
      <c r="F234" s="1" t="s">
        <v>403</v>
      </c>
      <c r="G234" s="4">
        <v>255000</v>
      </c>
      <c r="H234" s="4">
        <v>255000</v>
      </c>
      <c r="I234" s="4">
        <v>110000</v>
      </c>
      <c r="J234" s="4">
        <v>110000</v>
      </c>
      <c r="K234" s="4">
        <v>20000000</v>
      </c>
      <c r="L234" s="4">
        <v>18000000</v>
      </c>
      <c r="M234" s="4">
        <v>0</v>
      </c>
      <c r="N234" s="4">
        <v>0</v>
      </c>
      <c r="O234" s="4">
        <v>400000</v>
      </c>
      <c r="P234" s="4">
        <v>400000</v>
      </c>
      <c r="Q234" s="4">
        <v>20765000</v>
      </c>
      <c r="R234" s="4">
        <v>18765000</v>
      </c>
    </row>
    <row r="235" spans="2:18">
      <c r="B235" s="802"/>
      <c r="C235" s="166"/>
      <c r="D235" s="166"/>
      <c r="E235" s="2">
        <v>425</v>
      </c>
      <c r="F235" s="1" t="s">
        <v>404</v>
      </c>
      <c r="G235" s="4">
        <v>350000</v>
      </c>
      <c r="H235" s="4">
        <v>350000</v>
      </c>
      <c r="I235" s="4">
        <v>0</v>
      </c>
      <c r="J235" s="4">
        <v>0</v>
      </c>
      <c r="K235" s="4">
        <v>187695000</v>
      </c>
      <c r="L235" s="4">
        <v>149766000</v>
      </c>
      <c r="M235" s="4">
        <v>0</v>
      </c>
      <c r="N235" s="4">
        <v>0</v>
      </c>
      <c r="O235" s="4">
        <v>8000000</v>
      </c>
      <c r="P235" s="4">
        <v>6000000</v>
      </c>
      <c r="Q235" s="4">
        <v>196045000</v>
      </c>
      <c r="R235" s="4">
        <v>156116000</v>
      </c>
    </row>
    <row r="236" spans="2:18">
      <c r="B236" s="802"/>
      <c r="C236" s="166"/>
      <c r="D236" s="166"/>
      <c r="E236" s="2">
        <v>426</v>
      </c>
      <c r="F236" s="1" t="s">
        <v>405</v>
      </c>
      <c r="G236" s="4">
        <v>666000</v>
      </c>
      <c r="H236" s="4">
        <v>666000</v>
      </c>
      <c r="I236" s="4">
        <v>150000</v>
      </c>
      <c r="J236" s="4">
        <v>150000</v>
      </c>
      <c r="K236" s="4">
        <v>16484000</v>
      </c>
      <c r="L236" s="4">
        <v>16484000</v>
      </c>
      <c r="M236" s="4">
        <v>0</v>
      </c>
      <c r="N236" s="4">
        <v>0</v>
      </c>
      <c r="O236" s="4">
        <v>1500000</v>
      </c>
      <c r="P236" s="4">
        <v>1500000</v>
      </c>
      <c r="Q236" s="4">
        <v>18800000</v>
      </c>
      <c r="R236" s="4">
        <v>18800000</v>
      </c>
    </row>
    <row r="237" spans="2:18">
      <c r="B237" s="802"/>
      <c r="C237" s="166"/>
      <c r="D237" s="166"/>
      <c r="E237" s="2">
        <v>427</v>
      </c>
      <c r="F237" s="1" t="s">
        <v>406</v>
      </c>
      <c r="G237" s="4">
        <v>0</v>
      </c>
      <c r="H237" s="4">
        <v>0</v>
      </c>
      <c r="I237" s="4">
        <v>0</v>
      </c>
      <c r="J237" s="4">
        <v>0</v>
      </c>
      <c r="K237" s="4">
        <v>1500000</v>
      </c>
      <c r="L237" s="4">
        <v>1500000</v>
      </c>
      <c r="M237" s="4">
        <v>0</v>
      </c>
      <c r="N237" s="4">
        <v>0</v>
      </c>
      <c r="O237" s="4">
        <v>0</v>
      </c>
      <c r="P237" s="4">
        <v>0</v>
      </c>
      <c r="Q237" s="4">
        <v>1500000</v>
      </c>
      <c r="R237" s="4">
        <v>1500000</v>
      </c>
    </row>
    <row r="238" spans="2:18">
      <c r="B238" s="802"/>
      <c r="C238" s="162"/>
      <c r="D238" s="162">
        <v>46</v>
      </c>
      <c r="E238" s="99"/>
      <c r="F238" s="99" t="s">
        <v>396</v>
      </c>
      <c r="G238" s="103">
        <f>SUM(G239:G240)</f>
        <v>1500000</v>
      </c>
      <c r="H238" s="103">
        <f>SUM(H239:H240)</f>
        <v>1966000</v>
      </c>
      <c r="I238" s="103">
        <v>0</v>
      </c>
      <c r="J238" s="103">
        <v>0</v>
      </c>
      <c r="K238" s="103">
        <f>SUM(K239:K240)</f>
        <v>500000</v>
      </c>
      <c r="L238" s="103">
        <f>SUM(L239:L240)</f>
        <v>1415000</v>
      </c>
      <c r="M238" s="103">
        <v>0</v>
      </c>
      <c r="N238" s="103">
        <v>0</v>
      </c>
      <c r="O238" s="103">
        <f>SUM(O239:O240)</f>
        <v>3000000</v>
      </c>
      <c r="P238" s="103">
        <f>SUM(P239:P240)</f>
        <v>4480000</v>
      </c>
      <c r="Q238" s="103">
        <f>SUM(Q239:Q240)</f>
        <v>5000000</v>
      </c>
      <c r="R238" s="103">
        <f>SUM(R239:R240)</f>
        <v>7861000</v>
      </c>
    </row>
    <row r="239" spans="2:18">
      <c r="B239" s="802"/>
      <c r="C239" s="166"/>
      <c r="D239" s="166"/>
      <c r="E239" s="2">
        <v>464</v>
      </c>
      <c r="F239" s="1" t="s">
        <v>423</v>
      </c>
      <c r="G239" s="4">
        <v>1500000</v>
      </c>
      <c r="H239" s="4">
        <v>1200000</v>
      </c>
      <c r="I239" s="4">
        <v>0</v>
      </c>
      <c r="J239" s="4">
        <v>0</v>
      </c>
      <c r="K239" s="4">
        <v>500000</v>
      </c>
      <c r="L239" s="4">
        <v>500000</v>
      </c>
      <c r="M239" s="4">
        <v>0</v>
      </c>
      <c r="N239" s="4">
        <v>0</v>
      </c>
      <c r="O239" s="4">
        <v>3000000</v>
      </c>
      <c r="P239" s="4">
        <v>4480000</v>
      </c>
      <c r="Q239" s="4">
        <v>5000000</v>
      </c>
      <c r="R239" s="4">
        <v>6180000</v>
      </c>
    </row>
    <row r="240" spans="2:18">
      <c r="B240" s="802"/>
      <c r="C240" s="166"/>
      <c r="D240" s="166"/>
      <c r="E240" s="2">
        <v>465</v>
      </c>
      <c r="F240" s="1" t="s">
        <v>424</v>
      </c>
      <c r="G240" s="4">
        <v>0</v>
      </c>
      <c r="H240" s="4">
        <v>766000</v>
      </c>
      <c r="I240" s="4">
        <v>0</v>
      </c>
      <c r="J240" s="4">
        <v>0</v>
      </c>
      <c r="K240" s="4">
        <v>0</v>
      </c>
      <c r="L240" s="4">
        <v>915000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1681000</v>
      </c>
    </row>
    <row r="241" spans="2:18">
      <c r="B241" s="802"/>
      <c r="C241" s="162"/>
      <c r="D241" s="162">
        <v>48</v>
      </c>
      <c r="E241" s="99"/>
      <c r="F241" s="99" t="s">
        <v>430</v>
      </c>
      <c r="G241" s="103">
        <f>SUM(G242:G247)</f>
        <v>11000000</v>
      </c>
      <c r="H241" s="103">
        <f>SUM(H242:H247)</f>
        <v>10235000</v>
      </c>
      <c r="I241" s="103">
        <v>0</v>
      </c>
      <c r="J241" s="103">
        <v>0</v>
      </c>
      <c r="K241" s="103">
        <f>SUM(K242:K247)</f>
        <v>64300000</v>
      </c>
      <c r="L241" s="103">
        <f>SUM(L242:L247)</f>
        <v>64300000</v>
      </c>
      <c r="M241" s="103">
        <v>0</v>
      </c>
      <c r="N241" s="103">
        <v>0</v>
      </c>
      <c r="O241" s="103">
        <f>SUM(O242:O247)</f>
        <v>8300000</v>
      </c>
      <c r="P241" s="103">
        <f>SUM(P242:P247)</f>
        <v>6820000</v>
      </c>
      <c r="Q241" s="103">
        <f>SUM(Q242:Q247)</f>
        <v>83600000</v>
      </c>
      <c r="R241" s="103">
        <f>SUM(R242:R247)</f>
        <v>81355000</v>
      </c>
    </row>
    <row r="242" spans="2:18">
      <c r="B242" s="802"/>
      <c r="C242" s="166"/>
      <c r="D242" s="166"/>
      <c r="E242" s="2">
        <v>480</v>
      </c>
      <c r="F242" s="1" t="s">
        <v>431</v>
      </c>
      <c r="G242" s="4">
        <v>3000000</v>
      </c>
      <c r="H242" s="4">
        <v>2235000</v>
      </c>
      <c r="I242" s="4">
        <v>0</v>
      </c>
      <c r="J242" s="4">
        <v>0</v>
      </c>
      <c r="K242" s="4">
        <v>25000000</v>
      </c>
      <c r="L242" s="4">
        <v>25000000</v>
      </c>
      <c r="M242" s="4">
        <v>0</v>
      </c>
      <c r="N242" s="4">
        <v>0</v>
      </c>
      <c r="O242" s="4">
        <v>7400000</v>
      </c>
      <c r="P242" s="4">
        <v>5920000</v>
      </c>
      <c r="Q242" s="4">
        <v>35400000</v>
      </c>
      <c r="R242" s="4">
        <v>33155000</v>
      </c>
    </row>
    <row r="243" spans="2:18">
      <c r="B243" s="802"/>
      <c r="C243" s="166"/>
      <c r="D243" s="166"/>
      <c r="E243" s="2">
        <v>481</v>
      </c>
      <c r="F243" s="1" t="s">
        <v>432</v>
      </c>
      <c r="G243" s="4">
        <v>0</v>
      </c>
      <c r="H243" s="4">
        <v>0</v>
      </c>
      <c r="I243" s="4">
        <v>0</v>
      </c>
      <c r="J243" s="4">
        <v>0</v>
      </c>
      <c r="K243" s="4">
        <v>6000000</v>
      </c>
      <c r="L243" s="4">
        <v>6000000</v>
      </c>
      <c r="M243" s="4">
        <v>0</v>
      </c>
      <c r="N243" s="4">
        <v>0</v>
      </c>
      <c r="O243" s="4">
        <v>0</v>
      </c>
      <c r="P243" s="4">
        <v>0</v>
      </c>
      <c r="Q243" s="4">
        <v>6000000</v>
      </c>
      <c r="R243" s="4">
        <v>6000000</v>
      </c>
    </row>
    <row r="244" spans="2:18">
      <c r="B244" s="802"/>
      <c r="C244" s="166"/>
      <c r="D244" s="166"/>
      <c r="E244" s="2">
        <v>482</v>
      </c>
      <c r="F244" s="1" t="s">
        <v>433</v>
      </c>
      <c r="G244" s="4">
        <v>8000000</v>
      </c>
      <c r="H244" s="4">
        <v>8000000</v>
      </c>
      <c r="I244" s="4">
        <v>0</v>
      </c>
      <c r="J244" s="4">
        <v>0</v>
      </c>
      <c r="K244" s="4">
        <v>25000000</v>
      </c>
      <c r="L244" s="4">
        <v>25000000</v>
      </c>
      <c r="M244" s="4">
        <v>0</v>
      </c>
      <c r="N244" s="4">
        <v>0</v>
      </c>
      <c r="O244" s="4">
        <v>0</v>
      </c>
      <c r="P244" s="4">
        <v>0</v>
      </c>
      <c r="Q244" s="4">
        <v>33000000</v>
      </c>
      <c r="R244" s="4">
        <v>33000000</v>
      </c>
    </row>
    <row r="245" spans="2:18">
      <c r="B245" s="802"/>
      <c r="C245" s="166"/>
      <c r="D245" s="166"/>
      <c r="E245" s="2">
        <v>483</v>
      </c>
      <c r="F245" s="1" t="s">
        <v>434</v>
      </c>
      <c r="G245" s="4">
        <v>0</v>
      </c>
      <c r="H245" s="4">
        <v>0</v>
      </c>
      <c r="I245" s="4">
        <v>0</v>
      </c>
      <c r="J245" s="4">
        <v>0</v>
      </c>
      <c r="K245" s="4">
        <v>5700000</v>
      </c>
      <c r="L245" s="4">
        <v>5700000</v>
      </c>
      <c r="M245" s="4">
        <v>0</v>
      </c>
      <c r="N245" s="4">
        <v>0</v>
      </c>
      <c r="O245" s="4">
        <v>400000</v>
      </c>
      <c r="P245" s="4">
        <v>400000</v>
      </c>
      <c r="Q245" s="4">
        <v>6100000</v>
      </c>
      <c r="R245" s="4">
        <v>6100000</v>
      </c>
    </row>
    <row r="246" spans="2:18">
      <c r="B246" s="802"/>
      <c r="C246" s="166"/>
      <c r="D246" s="166"/>
      <c r="E246" s="2">
        <v>485</v>
      </c>
      <c r="F246" s="1" t="s">
        <v>436</v>
      </c>
      <c r="G246" s="4">
        <v>0</v>
      </c>
      <c r="H246" s="4">
        <v>0</v>
      </c>
      <c r="I246" s="4">
        <v>0</v>
      </c>
      <c r="J246" s="4">
        <v>0</v>
      </c>
      <c r="K246" s="4">
        <v>1800000</v>
      </c>
      <c r="L246" s="4">
        <v>1800000</v>
      </c>
      <c r="M246" s="4">
        <v>0</v>
      </c>
      <c r="N246" s="4">
        <v>0</v>
      </c>
      <c r="O246" s="4">
        <v>500000</v>
      </c>
      <c r="P246" s="4">
        <v>500000</v>
      </c>
      <c r="Q246" s="4">
        <v>2300000</v>
      </c>
      <c r="R246" s="4">
        <v>2300000</v>
      </c>
    </row>
    <row r="247" spans="2:18">
      <c r="B247" s="802"/>
      <c r="C247" s="166"/>
      <c r="D247" s="166"/>
      <c r="E247" s="2">
        <v>486</v>
      </c>
      <c r="F247" s="1" t="s">
        <v>437</v>
      </c>
      <c r="G247" s="4">
        <v>0</v>
      </c>
      <c r="H247" s="4">
        <v>0</v>
      </c>
      <c r="I247" s="4">
        <v>0</v>
      </c>
      <c r="J247" s="4">
        <v>0</v>
      </c>
      <c r="K247" s="4">
        <v>800000</v>
      </c>
      <c r="L247" s="4">
        <v>800000</v>
      </c>
      <c r="M247" s="4">
        <v>0</v>
      </c>
      <c r="N247" s="4">
        <v>0</v>
      </c>
      <c r="O247" s="4">
        <v>0</v>
      </c>
      <c r="P247" s="4">
        <v>0</v>
      </c>
      <c r="Q247" s="4">
        <v>800000</v>
      </c>
      <c r="R247" s="4">
        <v>800000</v>
      </c>
    </row>
    <row r="248" spans="2:18">
      <c r="B248" s="802"/>
      <c r="C248" s="150"/>
      <c r="D248" s="150">
        <v>43</v>
      </c>
      <c r="E248" s="33"/>
      <c r="F248" s="33" t="s">
        <v>1312</v>
      </c>
      <c r="G248" s="34">
        <f>SUM(G249+G252+G259+G262)</f>
        <v>219645000</v>
      </c>
      <c r="H248" s="34">
        <f>SUM(H249+H252+H259+H262)</f>
        <v>252026000</v>
      </c>
      <c r="I248" s="34">
        <v>0</v>
      </c>
      <c r="J248" s="34">
        <v>0</v>
      </c>
      <c r="K248" s="34">
        <f>SUM(K249+K252+K259+K262)</f>
        <v>395009000</v>
      </c>
      <c r="L248" s="34">
        <f>SUM(L249+L252+L259+L262)</f>
        <v>401009000</v>
      </c>
      <c r="M248" s="34">
        <v>0</v>
      </c>
      <c r="N248" s="34">
        <v>0</v>
      </c>
      <c r="O248" s="34">
        <f>SUM(O249+O252+O259+O262)</f>
        <v>57000000</v>
      </c>
      <c r="P248" s="34">
        <f>SUM(P249+P252+P259+P262)</f>
        <v>56850000</v>
      </c>
      <c r="Q248" s="34">
        <f>SUM(Q249+Q252+Q259+Q262)</f>
        <v>671654000</v>
      </c>
      <c r="R248" s="34">
        <f>SUM(R249+R252+R259+R262)</f>
        <v>709885000</v>
      </c>
    </row>
    <row r="249" spans="2:18">
      <c r="B249" s="802"/>
      <c r="C249" s="162"/>
      <c r="D249" s="162">
        <v>40</v>
      </c>
      <c r="E249" s="99"/>
      <c r="F249" s="99" t="s">
        <v>391</v>
      </c>
      <c r="G249" s="103">
        <f>SUM(G250:G251)</f>
        <v>154564000</v>
      </c>
      <c r="H249" s="103">
        <f>SUM(H250:H251)</f>
        <v>187245000</v>
      </c>
      <c r="I249" s="103">
        <v>0</v>
      </c>
      <c r="J249" s="103">
        <v>0</v>
      </c>
      <c r="K249" s="103">
        <f>SUM(K250:K251)</f>
        <v>156000000</v>
      </c>
      <c r="L249" s="103">
        <f>SUM(L250:L251)</f>
        <v>162000000</v>
      </c>
      <c r="M249" s="103">
        <v>0</v>
      </c>
      <c r="N249" s="103">
        <v>0</v>
      </c>
      <c r="O249" s="103">
        <v>0</v>
      </c>
      <c r="P249" s="103">
        <v>0</v>
      </c>
      <c r="Q249" s="103">
        <f>SUM(Q250:Q251)</f>
        <v>310564000</v>
      </c>
      <c r="R249" s="103">
        <f>SUM(R250:R251)</f>
        <v>349245000</v>
      </c>
    </row>
    <row r="250" spans="2:18">
      <c r="B250" s="802"/>
      <c r="C250" s="166"/>
      <c r="D250" s="166"/>
      <c r="E250" s="2">
        <v>401</v>
      </c>
      <c r="F250" s="1" t="s">
        <v>399</v>
      </c>
      <c r="G250" s="4">
        <v>112800000</v>
      </c>
      <c r="H250" s="4">
        <v>136600000</v>
      </c>
      <c r="I250" s="4">
        <v>0</v>
      </c>
      <c r="J250" s="4">
        <v>0</v>
      </c>
      <c r="K250" s="4">
        <v>113880000</v>
      </c>
      <c r="L250" s="4">
        <v>118260000</v>
      </c>
      <c r="M250" s="4">
        <v>0</v>
      </c>
      <c r="N250" s="4">
        <v>0</v>
      </c>
      <c r="O250" s="4">
        <v>0</v>
      </c>
      <c r="P250" s="4">
        <v>0</v>
      </c>
      <c r="Q250" s="4">
        <v>226680000</v>
      </c>
      <c r="R250" s="4">
        <v>254860000</v>
      </c>
    </row>
    <row r="251" spans="2:18">
      <c r="B251" s="802"/>
      <c r="C251" s="166"/>
      <c r="D251" s="166"/>
      <c r="E251" s="2">
        <v>402</v>
      </c>
      <c r="F251" s="1" t="s">
        <v>361</v>
      </c>
      <c r="G251" s="4">
        <v>41764000</v>
      </c>
      <c r="H251" s="4">
        <v>50645000</v>
      </c>
      <c r="I251" s="4">
        <v>0</v>
      </c>
      <c r="J251" s="4">
        <v>0</v>
      </c>
      <c r="K251" s="4">
        <v>42120000</v>
      </c>
      <c r="L251" s="4">
        <v>43740000</v>
      </c>
      <c r="M251" s="4">
        <v>0</v>
      </c>
      <c r="N251" s="4">
        <v>0</v>
      </c>
      <c r="O251" s="4">
        <v>0</v>
      </c>
      <c r="P251" s="4">
        <v>0</v>
      </c>
      <c r="Q251" s="4">
        <v>83884000</v>
      </c>
      <c r="R251" s="4">
        <v>94385000</v>
      </c>
    </row>
    <row r="252" spans="2:18">
      <c r="B252" s="802"/>
      <c r="C252" s="162"/>
      <c r="D252" s="162">
        <v>42</v>
      </c>
      <c r="E252" s="99"/>
      <c r="F252" s="99" t="s">
        <v>394</v>
      </c>
      <c r="G252" s="103">
        <f>SUM(G253:G258)</f>
        <v>13581000</v>
      </c>
      <c r="H252" s="103">
        <f>SUM(H253:H258)</f>
        <v>13581000</v>
      </c>
      <c r="I252" s="103">
        <v>0</v>
      </c>
      <c r="J252" s="103">
        <v>0</v>
      </c>
      <c r="K252" s="103">
        <f>SUM(K253:K258)</f>
        <v>206009000</v>
      </c>
      <c r="L252" s="103">
        <f>SUM(L253:L258)</f>
        <v>199339000</v>
      </c>
      <c r="M252" s="103">
        <v>0</v>
      </c>
      <c r="N252" s="103">
        <v>0</v>
      </c>
      <c r="O252" s="103">
        <f>SUM(O253:O258)</f>
        <v>47000000</v>
      </c>
      <c r="P252" s="103">
        <f>SUM(P253:P258)</f>
        <v>46850000</v>
      </c>
      <c r="Q252" s="103">
        <f>SUM(Q253:Q258)</f>
        <v>266590000</v>
      </c>
      <c r="R252" s="103">
        <f>SUM(R253:R258)</f>
        <v>259770000</v>
      </c>
    </row>
    <row r="253" spans="2:18">
      <c r="B253" s="802"/>
      <c r="C253" s="166"/>
      <c r="D253" s="166"/>
      <c r="E253" s="2">
        <v>420</v>
      </c>
      <c r="F253" s="1" t="s">
        <v>400</v>
      </c>
      <c r="G253" s="4">
        <v>518000</v>
      </c>
      <c r="H253" s="4">
        <v>518000</v>
      </c>
      <c r="I253" s="4">
        <v>0</v>
      </c>
      <c r="J253" s="4">
        <v>0</v>
      </c>
      <c r="K253" s="4">
        <v>5000000</v>
      </c>
      <c r="L253" s="4">
        <v>5000000</v>
      </c>
      <c r="M253" s="4">
        <v>0</v>
      </c>
      <c r="N253" s="4">
        <v>0</v>
      </c>
      <c r="O253" s="4">
        <v>18000000</v>
      </c>
      <c r="P253" s="4">
        <v>18000000</v>
      </c>
      <c r="Q253" s="4">
        <v>23518000</v>
      </c>
      <c r="R253" s="4">
        <v>23518000</v>
      </c>
    </row>
    <row r="254" spans="2:18" ht="30">
      <c r="B254" s="802"/>
      <c r="C254" s="166"/>
      <c r="D254" s="166"/>
      <c r="E254" s="2">
        <v>421</v>
      </c>
      <c r="F254" s="14" t="s">
        <v>401</v>
      </c>
      <c r="G254" s="4">
        <v>7600000</v>
      </c>
      <c r="H254" s="4">
        <v>7600000</v>
      </c>
      <c r="I254" s="4">
        <v>0</v>
      </c>
      <c r="J254" s="4">
        <v>0</v>
      </c>
      <c r="K254" s="4">
        <v>30000000</v>
      </c>
      <c r="L254" s="4">
        <v>30000000</v>
      </c>
      <c r="M254" s="4">
        <v>0</v>
      </c>
      <c r="N254" s="4">
        <v>0</v>
      </c>
      <c r="O254" s="4">
        <v>2000000</v>
      </c>
      <c r="P254" s="4">
        <v>2000000</v>
      </c>
      <c r="Q254" s="4">
        <v>39600000</v>
      </c>
      <c r="R254" s="4">
        <v>39600000</v>
      </c>
    </row>
    <row r="255" spans="2:18">
      <c r="B255" s="802"/>
      <c r="C255" s="166"/>
      <c r="D255" s="166"/>
      <c r="E255" s="2">
        <v>423</v>
      </c>
      <c r="F255" s="1" t="s">
        <v>402</v>
      </c>
      <c r="G255" s="4">
        <v>874000</v>
      </c>
      <c r="H255" s="4">
        <v>874000</v>
      </c>
      <c r="I255" s="4">
        <v>0</v>
      </c>
      <c r="J255" s="4">
        <v>0</v>
      </c>
      <c r="K255" s="4">
        <v>14839000</v>
      </c>
      <c r="L255" s="4">
        <v>14839000</v>
      </c>
      <c r="M255" s="4">
        <v>0</v>
      </c>
      <c r="N255" s="4">
        <v>0</v>
      </c>
      <c r="O255" s="4">
        <v>3000000</v>
      </c>
      <c r="P255" s="4">
        <v>3000000</v>
      </c>
      <c r="Q255" s="4">
        <v>18713000</v>
      </c>
      <c r="R255" s="4">
        <v>18713000</v>
      </c>
    </row>
    <row r="256" spans="2:18">
      <c r="B256" s="802"/>
      <c r="C256" s="166"/>
      <c r="D256" s="166"/>
      <c r="E256" s="2">
        <v>424</v>
      </c>
      <c r="F256" s="1" t="s">
        <v>403</v>
      </c>
      <c r="G256" s="4">
        <v>202000</v>
      </c>
      <c r="H256" s="4">
        <v>202000</v>
      </c>
      <c r="I256" s="4">
        <v>0</v>
      </c>
      <c r="J256" s="4">
        <v>0</v>
      </c>
      <c r="K256" s="4">
        <v>10000000</v>
      </c>
      <c r="L256" s="4">
        <v>10000000</v>
      </c>
      <c r="M256" s="4">
        <v>0</v>
      </c>
      <c r="N256" s="4">
        <v>0</v>
      </c>
      <c r="O256" s="4">
        <v>2000000</v>
      </c>
      <c r="P256" s="4">
        <v>2000000</v>
      </c>
      <c r="Q256" s="4">
        <v>12202000</v>
      </c>
      <c r="R256" s="4">
        <v>12202000</v>
      </c>
    </row>
    <row r="257" spans="2:18">
      <c r="B257" s="802"/>
      <c r="C257" s="166"/>
      <c r="D257" s="166"/>
      <c r="E257" s="2">
        <v>425</v>
      </c>
      <c r="F257" s="1" t="s">
        <v>404</v>
      </c>
      <c r="G257" s="4">
        <v>4330000</v>
      </c>
      <c r="H257" s="4">
        <v>4330000</v>
      </c>
      <c r="I257" s="4">
        <v>0</v>
      </c>
      <c r="J257" s="4">
        <v>0</v>
      </c>
      <c r="K257" s="4">
        <v>139670000</v>
      </c>
      <c r="L257" s="4">
        <v>133000000</v>
      </c>
      <c r="M257" s="4">
        <v>0</v>
      </c>
      <c r="N257" s="4">
        <v>0</v>
      </c>
      <c r="O257" s="4">
        <v>19000000</v>
      </c>
      <c r="P257" s="4">
        <v>18850000</v>
      </c>
      <c r="Q257" s="4">
        <v>163000000</v>
      </c>
      <c r="R257" s="4">
        <v>156180000</v>
      </c>
    </row>
    <row r="258" spans="2:18">
      <c r="B258" s="802"/>
      <c r="C258" s="166"/>
      <c r="D258" s="166"/>
      <c r="E258" s="2">
        <v>426</v>
      </c>
      <c r="F258" s="1" t="s">
        <v>405</v>
      </c>
      <c r="G258" s="4">
        <v>57000</v>
      </c>
      <c r="H258" s="4">
        <v>57000</v>
      </c>
      <c r="I258" s="4">
        <v>0</v>
      </c>
      <c r="J258" s="4">
        <v>0</v>
      </c>
      <c r="K258" s="4">
        <v>6500000</v>
      </c>
      <c r="L258" s="4">
        <v>6500000</v>
      </c>
      <c r="M258" s="4">
        <v>0</v>
      </c>
      <c r="N258" s="4">
        <v>0</v>
      </c>
      <c r="O258" s="4">
        <v>3000000</v>
      </c>
      <c r="P258" s="4">
        <v>3000000</v>
      </c>
      <c r="Q258" s="4">
        <v>9557000</v>
      </c>
      <c r="R258" s="4">
        <v>9557000</v>
      </c>
    </row>
    <row r="259" spans="2:18">
      <c r="B259" s="802"/>
      <c r="C259" s="162"/>
      <c r="D259" s="162">
        <v>46</v>
      </c>
      <c r="E259" s="99"/>
      <c r="F259" s="99" t="s">
        <v>396</v>
      </c>
      <c r="G259" s="103">
        <f>SUM(G260:G261)</f>
        <v>1500000</v>
      </c>
      <c r="H259" s="103">
        <f>SUM(H260:H261)</f>
        <v>1200000</v>
      </c>
      <c r="I259" s="103">
        <v>0</v>
      </c>
      <c r="J259" s="103">
        <v>0</v>
      </c>
      <c r="K259" s="103">
        <v>0</v>
      </c>
      <c r="L259" s="103">
        <f>SUM(L260:L261)</f>
        <v>7136000</v>
      </c>
      <c r="M259" s="103">
        <v>0</v>
      </c>
      <c r="N259" s="103">
        <v>0</v>
      </c>
      <c r="O259" s="103">
        <v>0</v>
      </c>
      <c r="P259" s="103">
        <v>0</v>
      </c>
      <c r="Q259" s="103">
        <f>SUM(Q260:Q261)</f>
        <v>1500000</v>
      </c>
      <c r="R259" s="103">
        <f>SUM(R260:R261)</f>
        <v>8336000</v>
      </c>
    </row>
    <row r="260" spans="2:18">
      <c r="B260" s="802"/>
      <c r="C260" s="166"/>
      <c r="D260" s="166"/>
      <c r="E260" s="2">
        <v>464</v>
      </c>
      <c r="F260" s="1" t="s">
        <v>423</v>
      </c>
      <c r="G260" s="4">
        <v>1500000</v>
      </c>
      <c r="H260" s="4">
        <v>1200000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1500000</v>
      </c>
      <c r="R260" s="4">
        <v>1200000</v>
      </c>
    </row>
    <row r="261" spans="2:18">
      <c r="B261" s="802"/>
      <c r="C261" s="166"/>
      <c r="D261" s="166"/>
      <c r="E261" s="2">
        <v>465</v>
      </c>
      <c r="F261" s="1" t="s">
        <v>424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7136000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7136000</v>
      </c>
    </row>
    <row r="262" spans="2:18">
      <c r="B262" s="802"/>
      <c r="C262" s="162"/>
      <c r="D262" s="162">
        <v>48</v>
      </c>
      <c r="E262" s="99"/>
      <c r="F262" s="99" t="s">
        <v>430</v>
      </c>
      <c r="G262" s="103">
        <f>SUM(G263:G268)</f>
        <v>50000000</v>
      </c>
      <c r="H262" s="103">
        <f>SUM(H263:H268)</f>
        <v>50000000</v>
      </c>
      <c r="I262" s="103">
        <v>0</v>
      </c>
      <c r="J262" s="103">
        <v>0</v>
      </c>
      <c r="K262" s="103">
        <f>SUM(K263:K268)</f>
        <v>33000000</v>
      </c>
      <c r="L262" s="103">
        <f>SUM(L263:L268)</f>
        <v>32534000</v>
      </c>
      <c r="M262" s="103">
        <v>0</v>
      </c>
      <c r="N262" s="103">
        <v>0</v>
      </c>
      <c r="O262" s="103">
        <f>SUM(O263:O268)</f>
        <v>10000000</v>
      </c>
      <c r="P262" s="103">
        <f>SUM(P263:P268)</f>
        <v>10000000</v>
      </c>
      <c r="Q262" s="103">
        <f>SUM(Q263:Q268)</f>
        <v>93000000</v>
      </c>
      <c r="R262" s="103">
        <f>SUM(R263:R268)</f>
        <v>92534000</v>
      </c>
    </row>
    <row r="263" spans="2:18">
      <c r="B263" s="802"/>
      <c r="C263" s="166"/>
      <c r="D263" s="166"/>
      <c r="E263" s="2">
        <v>480</v>
      </c>
      <c r="F263" s="1" t="s">
        <v>431</v>
      </c>
      <c r="G263" s="4">
        <v>0</v>
      </c>
      <c r="H263" s="4">
        <v>0</v>
      </c>
      <c r="I263" s="4">
        <v>0</v>
      </c>
      <c r="J263" s="4">
        <v>0</v>
      </c>
      <c r="K263" s="4">
        <v>5000000</v>
      </c>
      <c r="L263" s="4">
        <v>5000000</v>
      </c>
      <c r="M263" s="4">
        <v>0</v>
      </c>
      <c r="N263" s="4">
        <v>0</v>
      </c>
      <c r="O263" s="4">
        <v>6000000</v>
      </c>
      <c r="P263" s="4">
        <v>6000000</v>
      </c>
      <c r="Q263" s="4">
        <v>11000000</v>
      </c>
      <c r="R263" s="4">
        <v>11000000</v>
      </c>
    </row>
    <row r="264" spans="2:18">
      <c r="B264" s="802"/>
      <c r="C264" s="166"/>
      <c r="D264" s="166"/>
      <c r="E264" s="2">
        <v>481</v>
      </c>
      <c r="F264" s="1" t="s">
        <v>432</v>
      </c>
      <c r="G264" s="4">
        <v>0</v>
      </c>
      <c r="H264" s="4">
        <v>0</v>
      </c>
      <c r="I264" s="4">
        <v>0</v>
      </c>
      <c r="J264" s="4">
        <v>0</v>
      </c>
      <c r="K264" s="4">
        <v>5000000</v>
      </c>
      <c r="L264" s="4">
        <v>5000000</v>
      </c>
      <c r="M264" s="4">
        <v>0</v>
      </c>
      <c r="N264" s="4">
        <v>0</v>
      </c>
      <c r="O264" s="4">
        <v>0</v>
      </c>
      <c r="P264" s="4">
        <v>0</v>
      </c>
      <c r="Q264" s="4">
        <v>5000000</v>
      </c>
      <c r="R264" s="4">
        <v>5000000</v>
      </c>
    </row>
    <row r="265" spans="2:18">
      <c r="B265" s="802"/>
      <c r="C265" s="166"/>
      <c r="D265" s="166"/>
      <c r="E265" s="2">
        <v>482</v>
      </c>
      <c r="F265" s="1" t="s">
        <v>433</v>
      </c>
      <c r="G265" s="4">
        <v>45000000</v>
      </c>
      <c r="H265" s="4">
        <v>45000000</v>
      </c>
      <c r="I265" s="4">
        <v>0</v>
      </c>
      <c r="J265" s="4">
        <v>0</v>
      </c>
      <c r="K265" s="4">
        <v>20000000</v>
      </c>
      <c r="L265" s="4">
        <v>19534000</v>
      </c>
      <c r="M265" s="4">
        <v>0</v>
      </c>
      <c r="N265" s="4">
        <v>0</v>
      </c>
      <c r="O265" s="4">
        <v>0</v>
      </c>
      <c r="P265" s="4">
        <v>0</v>
      </c>
      <c r="Q265" s="4">
        <v>65000000</v>
      </c>
      <c r="R265" s="4">
        <v>64534000</v>
      </c>
    </row>
    <row r="266" spans="2:18">
      <c r="B266" s="802"/>
      <c r="C266" s="166"/>
      <c r="D266" s="166"/>
      <c r="E266" s="2">
        <v>483</v>
      </c>
      <c r="F266" s="1" t="s">
        <v>434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2000000</v>
      </c>
      <c r="P266" s="4">
        <v>2000000</v>
      </c>
      <c r="Q266" s="4">
        <v>2000000</v>
      </c>
      <c r="R266" s="4">
        <v>2000000</v>
      </c>
    </row>
    <row r="267" spans="2:18">
      <c r="B267" s="802"/>
      <c r="C267" s="166"/>
      <c r="D267" s="166"/>
      <c r="E267" s="2">
        <v>485</v>
      </c>
      <c r="F267" s="1" t="s">
        <v>436</v>
      </c>
      <c r="G267" s="4">
        <v>5000000</v>
      </c>
      <c r="H267" s="4">
        <v>5000000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2000000</v>
      </c>
      <c r="P267" s="4">
        <v>2000000</v>
      </c>
      <c r="Q267" s="4">
        <v>7000000</v>
      </c>
      <c r="R267" s="4">
        <v>7000000</v>
      </c>
    </row>
    <row r="268" spans="2:18">
      <c r="B268" s="802"/>
      <c r="C268" s="166"/>
      <c r="D268" s="166"/>
      <c r="E268" s="2">
        <v>486</v>
      </c>
      <c r="F268" s="1" t="s">
        <v>437</v>
      </c>
      <c r="G268" s="4">
        <v>0</v>
      </c>
      <c r="H268" s="4">
        <v>0</v>
      </c>
      <c r="I268" s="4">
        <v>0</v>
      </c>
      <c r="J268" s="4">
        <v>0</v>
      </c>
      <c r="K268" s="4">
        <v>3000000</v>
      </c>
      <c r="L268" s="4">
        <v>3000000</v>
      </c>
      <c r="M268" s="4">
        <v>0</v>
      </c>
      <c r="N268" s="4">
        <v>0</v>
      </c>
      <c r="O268" s="4">
        <v>0</v>
      </c>
      <c r="P268" s="4">
        <v>0</v>
      </c>
      <c r="Q268" s="4">
        <v>3000000</v>
      </c>
      <c r="R268" s="4">
        <v>3000000</v>
      </c>
    </row>
    <row r="269" spans="2:18">
      <c r="B269" s="802"/>
      <c r="C269" s="433"/>
      <c r="D269" s="433">
        <v>44</v>
      </c>
      <c r="E269" s="430"/>
      <c r="F269" s="430" t="s">
        <v>1313</v>
      </c>
      <c r="G269" s="432">
        <f t="shared" ref="G269:L269" si="23">SUM(G270+G273+G280+G283)</f>
        <v>278256000</v>
      </c>
      <c r="H269" s="432">
        <f t="shared" si="23"/>
        <v>271997000</v>
      </c>
      <c r="I269" s="432">
        <f t="shared" si="23"/>
        <v>5400000</v>
      </c>
      <c r="J269" s="432">
        <f t="shared" si="23"/>
        <v>5401000</v>
      </c>
      <c r="K269" s="432">
        <f t="shared" si="23"/>
        <v>342856000</v>
      </c>
      <c r="L269" s="432">
        <f t="shared" si="23"/>
        <v>330200000</v>
      </c>
      <c r="M269" s="432">
        <v>0</v>
      </c>
      <c r="N269" s="432">
        <v>0</v>
      </c>
      <c r="O269" s="432">
        <f>SUM(O270+O273+O280+O283)</f>
        <v>51620000</v>
      </c>
      <c r="P269" s="432">
        <f>SUM(P270+P273+P280+P283)</f>
        <v>48470000</v>
      </c>
      <c r="Q269" s="432">
        <f>SUM(Q270+Q273+Q280+Q283)</f>
        <v>678132000</v>
      </c>
      <c r="R269" s="432">
        <f>SUM(R270+R273+R280+R283)</f>
        <v>656068000</v>
      </c>
    </row>
    <row r="270" spans="2:18">
      <c r="B270" s="802"/>
      <c r="C270" s="162"/>
      <c r="D270" s="162">
        <v>40</v>
      </c>
      <c r="E270" s="99"/>
      <c r="F270" s="99" t="s">
        <v>391</v>
      </c>
      <c r="G270" s="103">
        <f>SUM(G271:G272)</f>
        <v>210700000</v>
      </c>
      <c r="H270" s="103">
        <f>SUM(H271:H272)</f>
        <v>204641000</v>
      </c>
      <c r="I270" s="103">
        <v>0</v>
      </c>
      <c r="J270" s="103">
        <v>0</v>
      </c>
      <c r="K270" s="103">
        <f>SUM(K271:K272)</f>
        <v>91200000</v>
      </c>
      <c r="L270" s="103">
        <f>SUM(L271:L272)</f>
        <v>98200000</v>
      </c>
      <c r="M270" s="103">
        <v>0</v>
      </c>
      <c r="N270" s="103">
        <v>0</v>
      </c>
      <c r="O270" s="103">
        <v>0</v>
      </c>
      <c r="P270" s="103">
        <v>0</v>
      </c>
      <c r="Q270" s="103">
        <f>SUM(Q271:Q272)</f>
        <v>301900000</v>
      </c>
      <c r="R270" s="103">
        <f>SUM(R271:R272)</f>
        <v>302841000</v>
      </c>
    </row>
    <row r="271" spans="2:18">
      <c r="B271" s="802"/>
      <c r="C271" s="166"/>
      <c r="D271" s="166"/>
      <c r="E271" s="2">
        <v>401</v>
      </c>
      <c r="F271" s="1" t="s">
        <v>399</v>
      </c>
      <c r="G271" s="4">
        <v>153860000</v>
      </c>
      <c r="H271" s="4">
        <v>149381000</v>
      </c>
      <c r="I271" s="4">
        <v>0</v>
      </c>
      <c r="J271" s="4">
        <v>0</v>
      </c>
      <c r="K271" s="4">
        <v>66576000</v>
      </c>
      <c r="L271" s="4">
        <v>71686000</v>
      </c>
      <c r="M271" s="4">
        <v>0</v>
      </c>
      <c r="N271" s="4">
        <v>0</v>
      </c>
      <c r="O271" s="4">
        <v>0</v>
      </c>
      <c r="P271" s="4">
        <v>0</v>
      </c>
      <c r="Q271" s="4">
        <v>220436000</v>
      </c>
      <c r="R271" s="4">
        <v>221067000</v>
      </c>
    </row>
    <row r="272" spans="2:18">
      <c r="B272" s="802"/>
      <c r="C272" s="166"/>
      <c r="D272" s="166"/>
      <c r="E272" s="2">
        <v>402</v>
      </c>
      <c r="F272" s="1" t="s">
        <v>361</v>
      </c>
      <c r="G272" s="4">
        <v>56840000</v>
      </c>
      <c r="H272" s="4">
        <v>55260000</v>
      </c>
      <c r="I272" s="4">
        <v>0</v>
      </c>
      <c r="J272" s="4">
        <v>0</v>
      </c>
      <c r="K272" s="4">
        <v>24624000</v>
      </c>
      <c r="L272" s="4">
        <v>26514000</v>
      </c>
      <c r="M272" s="4">
        <v>0</v>
      </c>
      <c r="N272" s="4">
        <v>0</v>
      </c>
      <c r="O272" s="4">
        <v>0</v>
      </c>
      <c r="P272" s="4">
        <v>0</v>
      </c>
      <c r="Q272" s="4">
        <v>81464000</v>
      </c>
      <c r="R272" s="4">
        <v>81774000</v>
      </c>
    </row>
    <row r="273" spans="2:18">
      <c r="B273" s="802"/>
      <c r="C273" s="162"/>
      <c r="D273" s="162">
        <v>42</v>
      </c>
      <c r="E273" s="99"/>
      <c r="F273" s="99" t="s">
        <v>394</v>
      </c>
      <c r="G273" s="103">
        <f t="shared" ref="G273:L273" si="24">SUM(G274:G279)</f>
        <v>15467000</v>
      </c>
      <c r="H273" s="103">
        <f t="shared" si="24"/>
        <v>15467000</v>
      </c>
      <c r="I273" s="103">
        <f t="shared" si="24"/>
        <v>5000000</v>
      </c>
      <c r="J273" s="103">
        <f t="shared" si="24"/>
        <v>4799000</v>
      </c>
      <c r="K273" s="103">
        <f t="shared" si="24"/>
        <v>193156000</v>
      </c>
      <c r="L273" s="103">
        <f t="shared" si="24"/>
        <v>168188000</v>
      </c>
      <c r="M273" s="103">
        <v>0</v>
      </c>
      <c r="N273" s="103">
        <v>0</v>
      </c>
      <c r="O273" s="103">
        <f>SUM(O274:O279)</f>
        <v>20900000</v>
      </c>
      <c r="P273" s="103">
        <f>SUM(P274:P279)</f>
        <v>17750000</v>
      </c>
      <c r="Q273" s="103">
        <f>SUM(Q274:Q279)</f>
        <v>234523000</v>
      </c>
      <c r="R273" s="103">
        <f>SUM(R274:R279)</f>
        <v>206204000</v>
      </c>
    </row>
    <row r="274" spans="2:18">
      <c r="B274" s="802"/>
      <c r="C274" s="166"/>
      <c r="D274" s="166"/>
      <c r="E274" s="2">
        <v>420</v>
      </c>
      <c r="F274" s="1" t="s">
        <v>400</v>
      </c>
      <c r="G274" s="4">
        <v>777000</v>
      </c>
      <c r="H274" s="4">
        <v>777000</v>
      </c>
      <c r="I274" s="4">
        <v>0</v>
      </c>
      <c r="J274" s="4">
        <v>0</v>
      </c>
      <c r="K274" s="4">
        <v>6500000</v>
      </c>
      <c r="L274" s="4">
        <v>6500000</v>
      </c>
      <c r="M274" s="4">
        <v>0</v>
      </c>
      <c r="N274" s="4">
        <v>0</v>
      </c>
      <c r="O274" s="4">
        <v>4800000</v>
      </c>
      <c r="P274" s="4">
        <v>3800000</v>
      </c>
      <c r="Q274" s="4">
        <v>12077000</v>
      </c>
      <c r="R274" s="4">
        <v>11077000</v>
      </c>
    </row>
    <row r="275" spans="2:18" ht="30">
      <c r="B275" s="802"/>
      <c r="C275" s="166"/>
      <c r="D275" s="166"/>
      <c r="E275" s="2">
        <v>421</v>
      </c>
      <c r="F275" s="14" t="s">
        <v>401</v>
      </c>
      <c r="G275" s="4">
        <v>6200000</v>
      </c>
      <c r="H275" s="4">
        <v>6200000</v>
      </c>
      <c r="I275" s="4">
        <v>0</v>
      </c>
      <c r="J275" s="4">
        <v>0</v>
      </c>
      <c r="K275" s="4">
        <v>55000000</v>
      </c>
      <c r="L275" s="4">
        <v>52688000</v>
      </c>
      <c r="M275" s="4">
        <v>0</v>
      </c>
      <c r="N275" s="4">
        <v>0</v>
      </c>
      <c r="O275" s="4">
        <v>800000</v>
      </c>
      <c r="P275" s="4">
        <v>800000</v>
      </c>
      <c r="Q275" s="4">
        <v>62000000</v>
      </c>
      <c r="R275" s="4">
        <v>59688000</v>
      </c>
    </row>
    <row r="276" spans="2:18">
      <c r="B276" s="802"/>
      <c r="C276" s="166"/>
      <c r="D276" s="166"/>
      <c r="E276" s="2">
        <v>423</v>
      </c>
      <c r="F276" s="1" t="s">
        <v>402</v>
      </c>
      <c r="G276" s="4">
        <v>958000</v>
      </c>
      <c r="H276" s="4">
        <v>958000</v>
      </c>
      <c r="I276" s="4">
        <v>0</v>
      </c>
      <c r="J276" s="4">
        <v>0</v>
      </c>
      <c r="K276" s="4">
        <v>23300000</v>
      </c>
      <c r="L276" s="4">
        <v>18000000</v>
      </c>
      <c r="M276" s="4">
        <v>0</v>
      </c>
      <c r="N276" s="4">
        <v>0</v>
      </c>
      <c r="O276" s="4">
        <v>5000000</v>
      </c>
      <c r="P276" s="4">
        <v>4000000</v>
      </c>
      <c r="Q276" s="4">
        <v>29258000</v>
      </c>
      <c r="R276" s="4">
        <v>22958000</v>
      </c>
    </row>
    <row r="277" spans="2:18">
      <c r="B277" s="802"/>
      <c r="C277" s="166"/>
      <c r="D277" s="166"/>
      <c r="E277" s="2">
        <v>424</v>
      </c>
      <c r="F277" s="1" t="s">
        <v>403</v>
      </c>
      <c r="G277" s="4">
        <v>266000</v>
      </c>
      <c r="H277" s="4">
        <v>266000</v>
      </c>
      <c r="I277" s="4">
        <v>2000000</v>
      </c>
      <c r="J277" s="4">
        <v>1799000</v>
      </c>
      <c r="K277" s="4">
        <v>21000000</v>
      </c>
      <c r="L277" s="4">
        <v>19000000</v>
      </c>
      <c r="M277" s="4">
        <v>0</v>
      </c>
      <c r="N277" s="4">
        <v>0</v>
      </c>
      <c r="O277" s="4">
        <v>500000</v>
      </c>
      <c r="P277" s="4">
        <v>500000</v>
      </c>
      <c r="Q277" s="4">
        <v>23766000</v>
      </c>
      <c r="R277" s="4">
        <v>21565000</v>
      </c>
    </row>
    <row r="278" spans="2:18">
      <c r="B278" s="802"/>
      <c r="C278" s="166"/>
      <c r="D278" s="166"/>
      <c r="E278" s="2">
        <v>425</v>
      </c>
      <c r="F278" s="1" t="s">
        <v>404</v>
      </c>
      <c r="G278" s="4">
        <v>7161000</v>
      </c>
      <c r="H278" s="4">
        <v>7161000</v>
      </c>
      <c r="I278" s="4">
        <v>2000000</v>
      </c>
      <c r="J278" s="4">
        <v>2000000</v>
      </c>
      <c r="K278" s="4">
        <v>69556000</v>
      </c>
      <c r="L278" s="4">
        <v>58000000</v>
      </c>
      <c r="M278" s="4">
        <v>0</v>
      </c>
      <c r="N278" s="4">
        <v>0</v>
      </c>
      <c r="O278" s="4">
        <v>8800000</v>
      </c>
      <c r="P278" s="4">
        <v>7650000</v>
      </c>
      <c r="Q278" s="4">
        <v>87517000</v>
      </c>
      <c r="R278" s="4">
        <v>74811000</v>
      </c>
    </row>
    <row r="279" spans="2:18">
      <c r="B279" s="802"/>
      <c r="C279" s="166"/>
      <c r="D279" s="166"/>
      <c r="E279" s="2">
        <v>426</v>
      </c>
      <c r="F279" s="1" t="s">
        <v>405</v>
      </c>
      <c r="G279" s="4">
        <v>105000</v>
      </c>
      <c r="H279" s="4">
        <v>105000</v>
      </c>
      <c r="I279" s="4">
        <v>1000000</v>
      </c>
      <c r="J279" s="4">
        <v>1000000</v>
      </c>
      <c r="K279" s="4">
        <v>17800000</v>
      </c>
      <c r="L279" s="4">
        <v>14000000</v>
      </c>
      <c r="M279" s="4">
        <v>0</v>
      </c>
      <c r="N279" s="4">
        <v>0</v>
      </c>
      <c r="O279" s="4">
        <v>1000000</v>
      </c>
      <c r="P279" s="4">
        <v>1000000</v>
      </c>
      <c r="Q279" s="4">
        <v>19905000</v>
      </c>
      <c r="R279" s="4">
        <v>16105000</v>
      </c>
    </row>
    <row r="280" spans="2:18">
      <c r="B280" s="802"/>
      <c r="C280" s="162"/>
      <c r="D280" s="162">
        <v>46</v>
      </c>
      <c r="E280" s="99"/>
      <c r="F280" s="99" t="s">
        <v>396</v>
      </c>
      <c r="G280" s="103">
        <f>SUM(G281:G282)</f>
        <v>1089000</v>
      </c>
      <c r="H280" s="103">
        <f>SUM(H281:H282)</f>
        <v>889000</v>
      </c>
      <c r="I280" s="103">
        <v>0</v>
      </c>
      <c r="J280" s="103">
        <f>SUM(J281:J282)</f>
        <v>202000</v>
      </c>
      <c r="K280" s="103">
        <f>SUM(K281:K282)</f>
        <v>1000000</v>
      </c>
      <c r="L280" s="103">
        <f>SUM(L281:L282)</f>
        <v>1112000</v>
      </c>
      <c r="M280" s="103">
        <v>0</v>
      </c>
      <c r="N280" s="103">
        <v>0</v>
      </c>
      <c r="O280" s="103">
        <f>SUM(O281:O282)</f>
        <v>3000000</v>
      </c>
      <c r="P280" s="103">
        <f>SUM(P281:P282)</f>
        <v>3000000</v>
      </c>
      <c r="Q280" s="103">
        <f>SUM(Q281:Q282)</f>
        <v>5089000</v>
      </c>
      <c r="R280" s="103">
        <f>SUM(R281:R282)</f>
        <v>5203000</v>
      </c>
    </row>
    <row r="281" spans="2:18">
      <c r="B281" s="802"/>
      <c r="C281" s="166"/>
      <c r="D281" s="166"/>
      <c r="E281" s="2">
        <v>464</v>
      </c>
      <c r="F281" s="1" t="s">
        <v>423</v>
      </c>
      <c r="G281" s="4">
        <v>1089000</v>
      </c>
      <c r="H281" s="4">
        <v>889000</v>
      </c>
      <c r="I281" s="4">
        <v>0</v>
      </c>
      <c r="J281" s="4">
        <v>0</v>
      </c>
      <c r="K281" s="4">
        <v>1000000</v>
      </c>
      <c r="L281" s="4">
        <v>1000000</v>
      </c>
      <c r="M281" s="4">
        <v>0</v>
      </c>
      <c r="N281" s="4">
        <v>0</v>
      </c>
      <c r="O281" s="4">
        <v>3000000</v>
      </c>
      <c r="P281" s="4">
        <v>3000000</v>
      </c>
      <c r="Q281" s="4">
        <v>5089000</v>
      </c>
      <c r="R281" s="4">
        <v>4889000</v>
      </c>
    </row>
    <row r="282" spans="2:18">
      <c r="B282" s="802"/>
      <c r="C282" s="166"/>
      <c r="D282" s="166"/>
      <c r="E282" s="2">
        <v>465</v>
      </c>
      <c r="F282" s="1" t="s">
        <v>424</v>
      </c>
      <c r="G282" s="4">
        <v>0</v>
      </c>
      <c r="H282" s="4">
        <v>0</v>
      </c>
      <c r="I282" s="4">
        <v>0</v>
      </c>
      <c r="J282" s="4">
        <v>202000</v>
      </c>
      <c r="K282" s="4">
        <v>0</v>
      </c>
      <c r="L282" s="4">
        <v>112000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314000</v>
      </c>
    </row>
    <row r="283" spans="2:18">
      <c r="B283" s="802"/>
      <c r="C283" s="162"/>
      <c r="D283" s="162">
        <v>48</v>
      </c>
      <c r="E283" s="99"/>
      <c r="F283" s="99" t="s">
        <v>430</v>
      </c>
      <c r="G283" s="103">
        <f t="shared" ref="G283:L283" si="25">SUM(G284:G289)</f>
        <v>51000000</v>
      </c>
      <c r="H283" s="103">
        <f t="shared" si="25"/>
        <v>51000000</v>
      </c>
      <c r="I283" s="103">
        <f t="shared" si="25"/>
        <v>400000</v>
      </c>
      <c r="J283" s="103">
        <f t="shared" si="25"/>
        <v>400000</v>
      </c>
      <c r="K283" s="103">
        <f t="shared" si="25"/>
        <v>57500000</v>
      </c>
      <c r="L283" s="103">
        <f t="shared" si="25"/>
        <v>62700000</v>
      </c>
      <c r="M283" s="103">
        <v>0</v>
      </c>
      <c r="N283" s="103">
        <v>0</v>
      </c>
      <c r="O283" s="103">
        <f>SUM(O284:O289)</f>
        <v>27720000</v>
      </c>
      <c r="P283" s="103">
        <f>SUM(P284:P289)</f>
        <v>27720000</v>
      </c>
      <c r="Q283" s="103">
        <f>SUM(Q284:Q289)</f>
        <v>136620000</v>
      </c>
      <c r="R283" s="103">
        <f>SUM(R284:R289)</f>
        <v>141820000</v>
      </c>
    </row>
    <row r="284" spans="2:18">
      <c r="B284" s="802"/>
      <c r="C284" s="166"/>
      <c r="D284" s="166"/>
      <c r="E284" s="2">
        <v>480</v>
      </c>
      <c r="F284" s="1" t="s">
        <v>431</v>
      </c>
      <c r="G284" s="4">
        <v>11000000</v>
      </c>
      <c r="H284" s="4">
        <v>11000000</v>
      </c>
      <c r="I284" s="4">
        <v>0</v>
      </c>
      <c r="J284" s="4">
        <v>0</v>
      </c>
      <c r="K284" s="4">
        <v>28500000</v>
      </c>
      <c r="L284" s="4">
        <v>28500000</v>
      </c>
      <c r="M284" s="4">
        <v>0</v>
      </c>
      <c r="N284" s="4">
        <v>0</v>
      </c>
      <c r="O284" s="4">
        <v>16720000</v>
      </c>
      <c r="P284" s="4">
        <v>16720000</v>
      </c>
      <c r="Q284" s="4">
        <v>56220000</v>
      </c>
      <c r="R284" s="4">
        <v>56220000</v>
      </c>
    </row>
    <row r="285" spans="2:18">
      <c r="B285" s="802"/>
      <c r="C285" s="166"/>
      <c r="D285" s="166"/>
      <c r="E285" s="2">
        <v>481</v>
      </c>
      <c r="F285" s="1" t="s">
        <v>432</v>
      </c>
      <c r="G285" s="4">
        <v>20000000</v>
      </c>
      <c r="H285" s="4">
        <v>20000000</v>
      </c>
      <c r="I285" s="4">
        <v>0</v>
      </c>
      <c r="J285" s="4">
        <v>0</v>
      </c>
      <c r="K285" s="4">
        <v>5000000</v>
      </c>
      <c r="L285" s="4">
        <v>4000000</v>
      </c>
      <c r="M285" s="4">
        <v>0</v>
      </c>
      <c r="N285" s="4">
        <v>0</v>
      </c>
      <c r="O285" s="4">
        <v>0</v>
      </c>
      <c r="P285" s="4">
        <v>0</v>
      </c>
      <c r="Q285" s="4">
        <v>25000000</v>
      </c>
      <c r="R285" s="4">
        <v>24000000</v>
      </c>
    </row>
    <row r="286" spans="2:18">
      <c r="B286" s="802"/>
      <c r="C286" s="166"/>
      <c r="D286" s="166"/>
      <c r="E286" s="2">
        <v>482</v>
      </c>
      <c r="F286" s="1" t="s">
        <v>433</v>
      </c>
      <c r="G286" s="4">
        <v>20000000</v>
      </c>
      <c r="H286" s="4">
        <v>20000000</v>
      </c>
      <c r="I286" s="4">
        <v>400000</v>
      </c>
      <c r="J286" s="4">
        <v>400000</v>
      </c>
      <c r="K286" s="4">
        <v>5000000</v>
      </c>
      <c r="L286" s="4">
        <v>15000000</v>
      </c>
      <c r="M286" s="4">
        <v>0</v>
      </c>
      <c r="N286" s="4">
        <v>0</v>
      </c>
      <c r="O286" s="4">
        <v>1000000</v>
      </c>
      <c r="P286" s="4">
        <v>1000000</v>
      </c>
      <c r="Q286" s="4">
        <v>26400000</v>
      </c>
      <c r="R286" s="4">
        <v>36400000</v>
      </c>
    </row>
    <row r="287" spans="2:18">
      <c r="B287" s="802"/>
      <c r="C287" s="166"/>
      <c r="D287" s="166"/>
      <c r="E287" s="2">
        <v>483</v>
      </c>
      <c r="F287" s="1" t="s">
        <v>434</v>
      </c>
      <c r="G287" s="4">
        <v>0</v>
      </c>
      <c r="H287" s="4">
        <v>0</v>
      </c>
      <c r="I287" s="4">
        <v>0</v>
      </c>
      <c r="J287" s="4">
        <v>0</v>
      </c>
      <c r="K287" s="4">
        <v>9000000</v>
      </c>
      <c r="L287" s="4">
        <v>7200000</v>
      </c>
      <c r="M287" s="4">
        <v>0</v>
      </c>
      <c r="N287" s="4">
        <v>0</v>
      </c>
      <c r="O287" s="4">
        <v>9000000</v>
      </c>
      <c r="P287" s="4">
        <v>9000000</v>
      </c>
      <c r="Q287" s="4">
        <v>18000000</v>
      </c>
      <c r="R287" s="4">
        <v>16200000</v>
      </c>
    </row>
    <row r="288" spans="2:18">
      <c r="B288" s="802"/>
      <c r="C288" s="166"/>
      <c r="D288" s="166"/>
      <c r="E288" s="2">
        <v>485</v>
      </c>
      <c r="F288" s="1" t="s">
        <v>436</v>
      </c>
      <c r="G288" s="4">
        <v>0</v>
      </c>
      <c r="H288" s="4">
        <v>0</v>
      </c>
      <c r="I288" s="4">
        <v>0</v>
      </c>
      <c r="J288" s="4">
        <v>0</v>
      </c>
      <c r="K288" s="4">
        <v>5000000</v>
      </c>
      <c r="L288" s="4">
        <v>4000000</v>
      </c>
      <c r="M288" s="4">
        <v>0</v>
      </c>
      <c r="N288" s="4">
        <v>0</v>
      </c>
      <c r="O288" s="4">
        <v>1000000</v>
      </c>
      <c r="P288" s="4">
        <v>1000000</v>
      </c>
      <c r="Q288" s="4">
        <v>6000000</v>
      </c>
      <c r="R288" s="4">
        <v>5000000</v>
      </c>
    </row>
    <row r="289" spans="2:18">
      <c r="B289" s="802"/>
      <c r="C289" s="166"/>
      <c r="D289" s="166"/>
      <c r="E289" s="2">
        <v>486</v>
      </c>
      <c r="F289" s="1" t="s">
        <v>437</v>
      </c>
      <c r="G289" s="4">
        <v>0</v>
      </c>
      <c r="H289" s="4">
        <v>0</v>
      </c>
      <c r="I289" s="4">
        <v>0</v>
      </c>
      <c r="J289" s="4">
        <v>0</v>
      </c>
      <c r="K289" s="4">
        <v>5000000</v>
      </c>
      <c r="L289" s="4">
        <v>4000000</v>
      </c>
      <c r="M289" s="4">
        <v>0</v>
      </c>
      <c r="N289" s="4">
        <v>0</v>
      </c>
      <c r="O289" s="4">
        <v>0</v>
      </c>
      <c r="P289" s="4">
        <v>0</v>
      </c>
      <c r="Q289" s="4">
        <v>5000000</v>
      </c>
      <c r="R289" s="4">
        <v>4000000</v>
      </c>
    </row>
    <row r="290" spans="2:18" ht="30">
      <c r="B290" s="802"/>
      <c r="C290" s="150"/>
      <c r="D290" s="150">
        <v>46</v>
      </c>
      <c r="E290" s="33"/>
      <c r="F290" s="36" t="s">
        <v>1314</v>
      </c>
      <c r="G290" s="34">
        <f>SUM(G291+G294+G301+G304)</f>
        <v>90212000</v>
      </c>
      <c r="H290" s="34">
        <f>SUM(H291+H294+H301+H304)</f>
        <v>103129000</v>
      </c>
      <c r="I290" s="34">
        <v>0</v>
      </c>
      <c r="J290" s="34">
        <v>0</v>
      </c>
      <c r="K290" s="34">
        <f>SUM(K291+K294+K301+K304)</f>
        <v>19568000</v>
      </c>
      <c r="L290" s="34">
        <f>SUM(L291+L294+L301+L304)</f>
        <v>18907000</v>
      </c>
      <c r="M290" s="34">
        <v>0</v>
      </c>
      <c r="N290" s="34">
        <v>0</v>
      </c>
      <c r="O290" s="34">
        <f>SUM(O291+O294+O301+O304)</f>
        <v>23000000</v>
      </c>
      <c r="P290" s="34">
        <f>SUM(P291+P294+P301+P304)</f>
        <v>22000000</v>
      </c>
      <c r="Q290" s="34">
        <f>SUM(Q291+Q294+Q301+Q304)</f>
        <v>132780000</v>
      </c>
      <c r="R290" s="34">
        <f>SUM(R291+R294+R301+R304)</f>
        <v>144036000</v>
      </c>
    </row>
    <row r="291" spans="2:18">
      <c r="B291" s="802"/>
      <c r="C291" s="162"/>
      <c r="D291" s="162">
        <v>40</v>
      </c>
      <c r="E291" s="99"/>
      <c r="F291" s="99" t="s">
        <v>391</v>
      </c>
      <c r="G291" s="103">
        <f>SUM(G292:G293)</f>
        <v>14514000</v>
      </c>
      <c r="H291" s="103">
        <f>SUM(H292:H293)</f>
        <v>14984000</v>
      </c>
      <c r="I291" s="103">
        <v>0</v>
      </c>
      <c r="J291" s="103">
        <v>0</v>
      </c>
      <c r="K291" s="103">
        <f>SUM(K292:K293)</f>
        <v>4818000</v>
      </c>
      <c r="L291" s="103">
        <f>SUM(L292:L293)</f>
        <v>5157000</v>
      </c>
      <c r="M291" s="103">
        <v>0</v>
      </c>
      <c r="N291" s="103">
        <v>0</v>
      </c>
      <c r="O291" s="103">
        <v>0</v>
      </c>
      <c r="P291" s="103">
        <v>0</v>
      </c>
      <c r="Q291" s="103">
        <f>SUM(Q292:Q293)</f>
        <v>19332000</v>
      </c>
      <c r="R291" s="103">
        <f>SUM(R292:R293)</f>
        <v>20141000</v>
      </c>
    </row>
    <row r="292" spans="2:18">
      <c r="B292" s="802"/>
      <c r="C292" s="166"/>
      <c r="D292" s="166"/>
      <c r="E292" s="2">
        <v>401</v>
      </c>
      <c r="F292" s="1" t="s">
        <v>399</v>
      </c>
      <c r="G292" s="4">
        <v>10578000</v>
      </c>
      <c r="H292" s="4">
        <v>10938000</v>
      </c>
      <c r="I292" s="4">
        <v>0</v>
      </c>
      <c r="J292" s="4">
        <v>0</v>
      </c>
      <c r="K292" s="4">
        <v>3179000</v>
      </c>
      <c r="L292" s="4">
        <v>3517000</v>
      </c>
      <c r="M292" s="4">
        <v>0</v>
      </c>
      <c r="N292" s="4">
        <v>0</v>
      </c>
      <c r="O292" s="4">
        <v>0</v>
      </c>
      <c r="P292" s="4">
        <v>0</v>
      </c>
      <c r="Q292" s="4">
        <v>13757000</v>
      </c>
      <c r="R292" s="4">
        <v>14455000</v>
      </c>
    </row>
    <row r="293" spans="2:18">
      <c r="B293" s="802"/>
      <c r="C293" s="166"/>
      <c r="D293" s="166"/>
      <c r="E293" s="2">
        <v>402</v>
      </c>
      <c r="F293" s="1" t="s">
        <v>361</v>
      </c>
      <c r="G293" s="4">
        <v>3936000</v>
      </c>
      <c r="H293" s="4">
        <v>4046000</v>
      </c>
      <c r="I293" s="4">
        <v>0</v>
      </c>
      <c r="J293" s="4">
        <v>0</v>
      </c>
      <c r="K293" s="4">
        <v>1639000</v>
      </c>
      <c r="L293" s="4">
        <v>1640000</v>
      </c>
      <c r="M293" s="4">
        <v>0</v>
      </c>
      <c r="N293" s="4">
        <v>0</v>
      </c>
      <c r="O293" s="4">
        <v>0</v>
      </c>
      <c r="P293" s="4">
        <v>0</v>
      </c>
      <c r="Q293" s="4">
        <v>5575000</v>
      </c>
      <c r="R293" s="4">
        <v>5686000</v>
      </c>
    </row>
    <row r="294" spans="2:18">
      <c r="B294" s="802"/>
      <c r="C294" s="162"/>
      <c r="D294" s="162">
        <v>42</v>
      </c>
      <c r="E294" s="99"/>
      <c r="F294" s="99" t="s">
        <v>394</v>
      </c>
      <c r="G294" s="103">
        <f>SUM(G295:G300)</f>
        <v>45498000</v>
      </c>
      <c r="H294" s="103">
        <f>SUM(H295:H300)</f>
        <v>37204000</v>
      </c>
      <c r="I294" s="103">
        <v>0</v>
      </c>
      <c r="J294" s="103">
        <v>0</v>
      </c>
      <c r="K294" s="103">
        <f>SUM(K295:K300)</f>
        <v>9150000</v>
      </c>
      <c r="L294" s="103">
        <f>SUM(L295:L300)</f>
        <v>8150000</v>
      </c>
      <c r="M294" s="103">
        <v>0</v>
      </c>
      <c r="N294" s="103">
        <v>0</v>
      </c>
      <c r="O294" s="103">
        <f>SUM(O295:O300)</f>
        <v>15000000</v>
      </c>
      <c r="P294" s="103">
        <f>SUM(P295:P300)</f>
        <v>12600000</v>
      </c>
      <c r="Q294" s="103">
        <f>SUM(Q295:Q300)</f>
        <v>69648000</v>
      </c>
      <c r="R294" s="103">
        <f>SUM(R295:R300)</f>
        <v>57954000</v>
      </c>
    </row>
    <row r="295" spans="2:18">
      <c r="B295" s="802"/>
      <c r="C295" s="166"/>
      <c r="D295" s="166"/>
      <c r="E295" s="2">
        <v>420</v>
      </c>
      <c r="F295" s="1" t="s">
        <v>400</v>
      </c>
      <c r="G295" s="4">
        <v>1182000</v>
      </c>
      <c r="H295" s="4">
        <v>1182000</v>
      </c>
      <c r="I295" s="4">
        <v>0</v>
      </c>
      <c r="J295" s="4">
        <v>0</v>
      </c>
      <c r="K295" s="4">
        <v>1000000</v>
      </c>
      <c r="L295" s="4">
        <v>1000000</v>
      </c>
      <c r="M295" s="4">
        <v>0</v>
      </c>
      <c r="N295" s="4">
        <v>0</v>
      </c>
      <c r="O295" s="4">
        <v>2500000</v>
      </c>
      <c r="P295" s="4">
        <v>2500000</v>
      </c>
      <c r="Q295" s="4">
        <v>4682000</v>
      </c>
      <c r="R295" s="4">
        <v>4682000</v>
      </c>
    </row>
    <row r="296" spans="2:18" ht="30">
      <c r="B296" s="802"/>
      <c r="C296" s="166"/>
      <c r="D296" s="166"/>
      <c r="E296" s="2">
        <v>421</v>
      </c>
      <c r="F296" s="14" t="s">
        <v>401</v>
      </c>
      <c r="G296" s="4">
        <v>8000000</v>
      </c>
      <c r="H296" s="4">
        <v>6306000</v>
      </c>
      <c r="I296" s="4">
        <v>0</v>
      </c>
      <c r="J296" s="4">
        <v>0</v>
      </c>
      <c r="K296" s="4">
        <v>1500000</v>
      </c>
      <c r="L296" s="4">
        <v>1500000</v>
      </c>
      <c r="M296" s="4">
        <v>0</v>
      </c>
      <c r="N296" s="4">
        <v>0</v>
      </c>
      <c r="O296" s="4">
        <v>1000000</v>
      </c>
      <c r="P296" s="4">
        <v>1000000</v>
      </c>
      <c r="Q296" s="4">
        <v>10500000</v>
      </c>
      <c r="R296" s="4">
        <v>8806000</v>
      </c>
    </row>
    <row r="297" spans="2:18">
      <c r="B297" s="802"/>
      <c r="C297" s="166"/>
      <c r="D297" s="166"/>
      <c r="E297" s="2">
        <v>423</v>
      </c>
      <c r="F297" s="1" t="s">
        <v>402</v>
      </c>
      <c r="G297" s="4">
        <v>1450000</v>
      </c>
      <c r="H297" s="4">
        <v>1450000</v>
      </c>
      <c r="I297" s="4">
        <v>0</v>
      </c>
      <c r="J297" s="4">
        <v>0</v>
      </c>
      <c r="K297" s="4">
        <v>750000</v>
      </c>
      <c r="L297" s="4">
        <v>750000</v>
      </c>
      <c r="M297" s="4">
        <v>0</v>
      </c>
      <c r="N297" s="4">
        <v>0</v>
      </c>
      <c r="O297" s="4">
        <v>2000000</v>
      </c>
      <c r="P297" s="4">
        <v>2000000</v>
      </c>
      <c r="Q297" s="4">
        <v>4200000</v>
      </c>
      <c r="R297" s="4">
        <v>4200000</v>
      </c>
    </row>
    <row r="298" spans="2:18">
      <c r="B298" s="802"/>
      <c r="C298" s="166"/>
      <c r="D298" s="166"/>
      <c r="E298" s="2">
        <v>424</v>
      </c>
      <c r="F298" s="1" t="s">
        <v>403</v>
      </c>
      <c r="G298" s="4">
        <v>1128000</v>
      </c>
      <c r="H298" s="4">
        <v>1128000</v>
      </c>
      <c r="I298" s="4">
        <v>0</v>
      </c>
      <c r="J298" s="4">
        <v>0</v>
      </c>
      <c r="K298" s="4">
        <v>600000</v>
      </c>
      <c r="L298" s="4">
        <v>600000</v>
      </c>
      <c r="M298" s="4">
        <v>0</v>
      </c>
      <c r="N298" s="4">
        <v>0</v>
      </c>
      <c r="O298" s="4">
        <v>1000000</v>
      </c>
      <c r="P298" s="4">
        <v>1000000</v>
      </c>
      <c r="Q298" s="4">
        <v>2728000</v>
      </c>
      <c r="R298" s="4">
        <v>2728000</v>
      </c>
    </row>
    <row r="299" spans="2:18">
      <c r="B299" s="802"/>
      <c r="C299" s="166"/>
      <c r="D299" s="166"/>
      <c r="E299" s="2">
        <v>425</v>
      </c>
      <c r="F299" s="1" t="s">
        <v>404</v>
      </c>
      <c r="G299" s="4">
        <v>33000000</v>
      </c>
      <c r="H299" s="4">
        <v>26400000</v>
      </c>
      <c r="I299" s="4">
        <v>0</v>
      </c>
      <c r="J299" s="4">
        <v>0</v>
      </c>
      <c r="K299" s="4">
        <v>4500000</v>
      </c>
      <c r="L299" s="4">
        <v>3500000</v>
      </c>
      <c r="M299" s="4">
        <v>0</v>
      </c>
      <c r="N299" s="4">
        <v>0</v>
      </c>
      <c r="O299" s="4">
        <v>7000000</v>
      </c>
      <c r="P299" s="4">
        <v>4600000</v>
      </c>
      <c r="Q299" s="4">
        <v>44500000</v>
      </c>
      <c r="R299" s="4">
        <v>34500000</v>
      </c>
    </row>
    <row r="300" spans="2:18">
      <c r="B300" s="802"/>
      <c r="C300" s="166"/>
      <c r="D300" s="166"/>
      <c r="E300" s="2">
        <v>426</v>
      </c>
      <c r="F300" s="1" t="s">
        <v>405</v>
      </c>
      <c r="G300" s="4">
        <v>738000</v>
      </c>
      <c r="H300" s="4">
        <v>738000</v>
      </c>
      <c r="I300" s="4">
        <v>0</v>
      </c>
      <c r="J300" s="4">
        <v>0</v>
      </c>
      <c r="K300" s="4">
        <v>800000</v>
      </c>
      <c r="L300" s="4">
        <v>800000</v>
      </c>
      <c r="M300" s="4">
        <v>0</v>
      </c>
      <c r="N300" s="4">
        <v>0</v>
      </c>
      <c r="O300" s="4">
        <v>1500000</v>
      </c>
      <c r="P300" s="4">
        <v>1500000</v>
      </c>
      <c r="Q300" s="4">
        <v>3038000</v>
      </c>
      <c r="R300" s="4">
        <v>3038000</v>
      </c>
    </row>
    <row r="301" spans="2:18">
      <c r="B301" s="802"/>
      <c r="C301" s="162"/>
      <c r="D301" s="162">
        <v>46</v>
      </c>
      <c r="E301" s="99"/>
      <c r="F301" s="99" t="s">
        <v>396</v>
      </c>
      <c r="G301" s="103">
        <f>SUM(G302:G303)</f>
        <v>3200000</v>
      </c>
      <c r="H301" s="103">
        <f>SUM(H302:H303)</f>
        <v>2795000</v>
      </c>
      <c r="I301" s="103">
        <v>0</v>
      </c>
      <c r="J301" s="103">
        <v>0</v>
      </c>
      <c r="K301" s="103">
        <v>0</v>
      </c>
      <c r="L301" s="103">
        <v>0</v>
      </c>
      <c r="M301" s="103">
        <v>0</v>
      </c>
      <c r="N301" s="103">
        <v>0</v>
      </c>
      <c r="O301" s="103">
        <v>0</v>
      </c>
      <c r="P301" s="103">
        <f>SUM(P302:P303)</f>
        <v>1400000</v>
      </c>
      <c r="Q301" s="103">
        <f>SUM(Q302:Q303)</f>
        <v>3200000</v>
      </c>
      <c r="R301" s="103">
        <f>SUM(R302:R303)</f>
        <v>4195000</v>
      </c>
    </row>
    <row r="302" spans="2:18">
      <c r="B302" s="802"/>
      <c r="C302" s="166"/>
      <c r="D302" s="166"/>
      <c r="E302" s="2">
        <v>464</v>
      </c>
      <c r="F302" s="1" t="s">
        <v>423</v>
      </c>
      <c r="G302" s="4">
        <v>3200000</v>
      </c>
      <c r="H302" s="4">
        <v>2700000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1400000</v>
      </c>
      <c r="Q302" s="4">
        <v>3200000</v>
      </c>
      <c r="R302" s="4">
        <v>4100000</v>
      </c>
    </row>
    <row r="303" spans="2:18">
      <c r="B303" s="802"/>
      <c r="C303" s="166"/>
      <c r="D303" s="166"/>
      <c r="E303" s="2">
        <v>465</v>
      </c>
      <c r="F303" s="1" t="s">
        <v>424</v>
      </c>
      <c r="G303" s="4">
        <v>0</v>
      </c>
      <c r="H303" s="4">
        <v>95000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95000</v>
      </c>
    </row>
    <row r="304" spans="2:18">
      <c r="B304" s="802"/>
      <c r="C304" s="162"/>
      <c r="D304" s="162">
        <v>48</v>
      </c>
      <c r="E304" s="99"/>
      <c r="F304" s="99" t="s">
        <v>430</v>
      </c>
      <c r="G304" s="103">
        <f>SUM(G305:G308)</f>
        <v>27000000</v>
      </c>
      <c r="H304" s="103">
        <f>SUM(H305:H308)</f>
        <v>48146000</v>
      </c>
      <c r="I304" s="103">
        <v>0</v>
      </c>
      <c r="J304" s="103">
        <v>0</v>
      </c>
      <c r="K304" s="103">
        <f>SUM(K305:K308)</f>
        <v>5600000</v>
      </c>
      <c r="L304" s="103">
        <f>SUM(L305:L308)</f>
        <v>5600000</v>
      </c>
      <c r="M304" s="103">
        <v>0</v>
      </c>
      <c r="N304" s="103">
        <v>0</v>
      </c>
      <c r="O304" s="103">
        <f>SUM(O305:O308)</f>
        <v>8000000</v>
      </c>
      <c r="P304" s="103">
        <f>SUM(P305:P308)</f>
        <v>8000000</v>
      </c>
      <c r="Q304" s="103">
        <f>SUM(Q305:Q308)</f>
        <v>40600000</v>
      </c>
      <c r="R304" s="103">
        <f>SUM(R305:R308)</f>
        <v>61746000</v>
      </c>
    </row>
    <row r="305" spans="2:18">
      <c r="B305" s="802"/>
      <c r="C305" s="166"/>
      <c r="D305" s="166"/>
      <c r="E305" s="2">
        <v>480</v>
      </c>
      <c r="F305" s="1" t="s">
        <v>431</v>
      </c>
      <c r="G305" s="4">
        <v>5000000</v>
      </c>
      <c r="H305" s="4">
        <v>5000000</v>
      </c>
      <c r="I305" s="4">
        <v>0</v>
      </c>
      <c r="J305" s="4">
        <v>0</v>
      </c>
      <c r="K305" s="4">
        <v>2000000</v>
      </c>
      <c r="L305" s="4">
        <v>2000000</v>
      </c>
      <c r="M305" s="4">
        <v>0</v>
      </c>
      <c r="N305" s="4">
        <v>0</v>
      </c>
      <c r="O305" s="4">
        <v>5000000</v>
      </c>
      <c r="P305" s="4">
        <v>5000000</v>
      </c>
      <c r="Q305" s="4">
        <v>12000000</v>
      </c>
      <c r="R305" s="4">
        <v>12000000</v>
      </c>
    </row>
    <row r="306" spans="2:18">
      <c r="B306" s="802"/>
      <c r="C306" s="166"/>
      <c r="D306" s="166"/>
      <c r="E306" s="2">
        <v>481</v>
      </c>
      <c r="F306" s="1" t="s">
        <v>432</v>
      </c>
      <c r="G306" s="4">
        <v>20000000</v>
      </c>
      <c r="H306" s="4">
        <v>41146000</v>
      </c>
      <c r="I306" s="4">
        <v>0</v>
      </c>
      <c r="J306" s="4">
        <v>0</v>
      </c>
      <c r="K306" s="4">
        <v>1000000</v>
      </c>
      <c r="L306" s="4">
        <v>1000000</v>
      </c>
      <c r="M306" s="4">
        <v>0</v>
      </c>
      <c r="N306" s="4">
        <v>0</v>
      </c>
      <c r="O306" s="4">
        <v>0</v>
      </c>
      <c r="P306" s="4">
        <v>0</v>
      </c>
      <c r="Q306" s="4">
        <v>21000000</v>
      </c>
      <c r="R306" s="4">
        <v>42146000</v>
      </c>
    </row>
    <row r="307" spans="2:18">
      <c r="B307" s="802"/>
      <c r="C307" s="166"/>
      <c r="D307" s="166"/>
      <c r="E307" s="2">
        <v>483</v>
      </c>
      <c r="F307" s="1" t="s">
        <v>434</v>
      </c>
      <c r="G307" s="4">
        <v>0</v>
      </c>
      <c r="H307" s="4">
        <v>0</v>
      </c>
      <c r="I307" s="4">
        <v>0</v>
      </c>
      <c r="J307" s="4">
        <v>0</v>
      </c>
      <c r="K307" s="4">
        <v>1600000</v>
      </c>
      <c r="L307" s="4">
        <v>1600000</v>
      </c>
      <c r="M307" s="4">
        <v>0</v>
      </c>
      <c r="N307" s="4">
        <v>0</v>
      </c>
      <c r="O307" s="4">
        <v>2000000</v>
      </c>
      <c r="P307" s="4">
        <v>2000000</v>
      </c>
      <c r="Q307" s="4">
        <v>3600000</v>
      </c>
      <c r="R307" s="4">
        <v>3600000</v>
      </c>
    </row>
    <row r="308" spans="2:18">
      <c r="B308" s="802"/>
      <c r="C308" s="166"/>
      <c r="D308" s="166"/>
      <c r="E308" s="2">
        <v>485</v>
      </c>
      <c r="F308" s="1" t="s">
        <v>436</v>
      </c>
      <c r="G308" s="4">
        <v>2000000</v>
      </c>
      <c r="H308" s="4">
        <v>2000000</v>
      </c>
      <c r="I308" s="4">
        <v>0</v>
      </c>
      <c r="J308" s="4">
        <v>0</v>
      </c>
      <c r="K308" s="4">
        <v>1000000</v>
      </c>
      <c r="L308" s="4">
        <v>1000000</v>
      </c>
      <c r="M308" s="4">
        <v>0</v>
      </c>
      <c r="N308" s="4">
        <v>0</v>
      </c>
      <c r="O308" s="4">
        <v>1000000</v>
      </c>
      <c r="P308" s="4">
        <v>1000000</v>
      </c>
      <c r="Q308" s="4">
        <v>4000000</v>
      </c>
      <c r="R308" s="4">
        <v>4000000</v>
      </c>
    </row>
    <row r="309" spans="2:18" ht="30">
      <c r="B309" s="802"/>
      <c r="C309" s="150"/>
      <c r="D309" s="150">
        <v>47</v>
      </c>
      <c r="E309" s="33"/>
      <c r="F309" s="36" t="s">
        <v>1315</v>
      </c>
      <c r="G309" s="34">
        <f>SUM(G310)</f>
        <v>42001000</v>
      </c>
      <c r="H309" s="34">
        <f>SUM(H310)</f>
        <v>40001000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f>SUM(Q310)</f>
        <v>42001000</v>
      </c>
      <c r="R309" s="34">
        <f>SUM(R310)</f>
        <v>40001000</v>
      </c>
    </row>
    <row r="310" spans="2:18">
      <c r="B310" s="802"/>
      <c r="C310" s="162"/>
      <c r="D310" s="162">
        <v>46</v>
      </c>
      <c r="E310" s="99"/>
      <c r="F310" s="99" t="s">
        <v>396</v>
      </c>
      <c r="G310" s="103">
        <f>SUM(G311)</f>
        <v>42001000</v>
      </c>
      <c r="H310" s="103">
        <f>SUM(H311)</f>
        <v>40001000</v>
      </c>
      <c r="I310" s="103">
        <v>0</v>
      </c>
      <c r="J310" s="103">
        <v>0</v>
      </c>
      <c r="K310" s="103">
        <v>0</v>
      </c>
      <c r="L310" s="103">
        <v>0</v>
      </c>
      <c r="M310" s="103">
        <v>0</v>
      </c>
      <c r="N310" s="103">
        <v>0</v>
      </c>
      <c r="O310" s="103">
        <v>0</v>
      </c>
      <c r="P310" s="103">
        <v>0</v>
      </c>
      <c r="Q310" s="103">
        <f>SUM(Q311)</f>
        <v>42001000</v>
      </c>
      <c r="R310" s="103">
        <f>SUM(R311)</f>
        <v>40001000</v>
      </c>
    </row>
    <row r="311" spans="2:18">
      <c r="B311" s="802"/>
      <c r="C311" s="166"/>
      <c r="D311" s="166"/>
      <c r="E311" s="2">
        <v>464</v>
      </c>
      <c r="F311" s="1" t="s">
        <v>423</v>
      </c>
      <c r="G311" s="4">
        <v>42001000</v>
      </c>
      <c r="H311" s="4">
        <v>40001000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42001000</v>
      </c>
      <c r="R311" s="4">
        <v>40001000</v>
      </c>
    </row>
    <row r="312" spans="2:18" ht="60">
      <c r="B312" s="802"/>
      <c r="C312" s="150"/>
      <c r="D312" s="150">
        <v>48</v>
      </c>
      <c r="E312" s="33"/>
      <c r="F312" s="36" t="s">
        <v>1316</v>
      </c>
      <c r="G312" s="34">
        <f>SUM(G313)</f>
        <v>123000000</v>
      </c>
      <c r="H312" s="34">
        <f>SUM(H313)</f>
        <v>123600000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f>SUM(Q313)</f>
        <v>123000000</v>
      </c>
      <c r="R312" s="34">
        <f>SUM(R313)</f>
        <v>123600000</v>
      </c>
    </row>
    <row r="313" spans="2:18">
      <c r="B313" s="802"/>
      <c r="C313" s="162"/>
      <c r="D313" s="162">
        <v>48</v>
      </c>
      <c r="E313" s="99"/>
      <c r="F313" s="99" t="s">
        <v>430</v>
      </c>
      <c r="G313" s="103">
        <f>SUM(G314:G315)</f>
        <v>123000000</v>
      </c>
      <c r="H313" s="103">
        <f>SUM(H314:H315)</f>
        <v>123600000</v>
      </c>
      <c r="I313" s="103">
        <v>0</v>
      </c>
      <c r="J313" s="103">
        <v>0</v>
      </c>
      <c r="K313" s="103">
        <v>0</v>
      </c>
      <c r="L313" s="103">
        <v>0</v>
      </c>
      <c r="M313" s="103">
        <v>0</v>
      </c>
      <c r="N313" s="103">
        <v>0</v>
      </c>
      <c r="O313" s="103">
        <v>0</v>
      </c>
      <c r="P313" s="103">
        <v>0</v>
      </c>
      <c r="Q313" s="103">
        <f>SUM(Q314:Q315)</f>
        <v>123000000</v>
      </c>
      <c r="R313" s="103">
        <f>SUM(R314:R315)</f>
        <v>123600000</v>
      </c>
    </row>
    <row r="314" spans="2:18">
      <c r="B314" s="802"/>
      <c r="C314" s="166"/>
      <c r="D314" s="166"/>
      <c r="E314" s="2">
        <v>482</v>
      </c>
      <c r="F314" s="1" t="s">
        <v>433</v>
      </c>
      <c r="G314" s="4">
        <v>123000000</v>
      </c>
      <c r="H314" s="4">
        <v>123000000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123000000</v>
      </c>
      <c r="R314" s="4">
        <v>123000000</v>
      </c>
    </row>
    <row r="315" spans="2:18">
      <c r="B315" s="802"/>
      <c r="C315" s="166"/>
      <c r="D315" s="166"/>
      <c r="E315" s="2">
        <v>485</v>
      </c>
      <c r="F315" s="1" t="s">
        <v>436</v>
      </c>
      <c r="G315" s="4">
        <v>0</v>
      </c>
      <c r="H315" s="4">
        <v>600000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600000</v>
      </c>
    </row>
    <row r="316" spans="2:18">
      <c r="B316" s="802"/>
      <c r="C316" s="587">
        <v>5</v>
      </c>
      <c r="D316" s="587"/>
      <c r="E316" s="592"/>
      <c r="F316" s="592" t="s">
        <v>1317</v>
      </c>
      <c r="G316" s="102">
        <f t="shared" ref="G316:L316" si="26">SUM(G317)</f>
        <v>228354000</v>
      </c>
      <c r="H316" s="102">
        <f t="shared" si="26"/>
        <v>232355000</v>
      </c>
      <c r="I316" s="102">
        <f t="shared" si="26"/>
        <v>3000000</v>
      </c>
      <c r="J316" s="102">
        <f t="shared" si="26"/>
        <v>3000000</v>
      </c>
      <c r="K316" s="102">
        <f t="shared" si="26"/>
        <v>46000000</v>
      </c>
      <c r="L316" s="102">
        <f t="shared" si="26"/>
        <v>46001000</v>
      </c>
      <c r="M316" s="102">
        <v>0</v>
      </c>
      <c r="N316" s="102">
        <v>0</v>
      </c>
      <c r="O316" s="102">
        <v>0</v>
      </c>
      <c r="P316" s="102">
        <v>0</v>
      </c>
      <c r="Q316" s="102">
        <f>SUM(Q317)</f>
        <v>277354000</v>
      </c>
      <c r="R316" s="102">
        <f>SUM(R317)</f>
        <v>281356000</v>
      </c>
    </row>
    <row r="317" spans="2:18">
      <c r="B317" s="802"/>
      <c r="C317" s="150"/>
      <c r="D317" s="150">
        <v>50</v>
      </c>
      <c r="E317" s="33"/>
      <c r="F317" s="33" t="s">
        <v>1317</v>
      </c>
      <c r="G317" s="34">
        <f t="shared" ref="G317:L317" si="27">SUM(G318+G320)</f>
        <v>228354000</v>
      </c>
      <c r="H317" s="34">
        <f t="shared" si="27"/>
        <v>232355000</v>
      </c>
      <c r="I317" s="34">
        <f t="shared" si="27"/>
        <v>3000000</v>
      </c>
      <c r="J317" s="34">
        <f t="shared" si="27"/>
        <v>3000000</v>
      </c>
      <c r="K317" s="34">
        <f t="shared" si="27"/>
        <v>46000000</v>
      </c>
      <c r="L317" s="34">
        <f t="shared" si="27"/>
        <v>46001000</v>
      </c>
      <c r="M317" s="34">
        <v>0</v>
      </c>
      <c r="N317" s="34">
        <v>0</v>
      </c>
      <c r="O317" s="34">
        <v>0</v>
      </c>
      <c r="P317" s="34">
        <v>0</v>
      </c>
      <c r="Q317" s="34">
        <f>SUM(Q318+Q320)</f>
        <v>277354000</v>
      </c>
      <c r="R317" s="34">
        <f>SUM(R318+R320)</f>
        <v>281356000</v>
      </c>
    </row>
    <row r="318" spans="2:18">
      <c r="B318" s="802"/>
      <c r="C318" s="162"/>
      <c r="D318" s="162">
        <v>42</v>
      </c>
      <c r="E318" s="99"/>
      <c r="F318" s="99" t="s">
        <v>394</v>
      </c>
      <c r="G318" s="103">
        <f>SUM(G319)</f>
        <v>300000</v>
      </c>
      <c r="H318" s="103">
        <f>SUM(H319)</f>
        <v>300000</v>
      </c>
      <c r="I318" s="103">
        <v>0</v>
      </c>
      <c r="J318" s="103">
        <v>0</v>
      </c>
      <c r="K318" s="103">
        <v>0</v>
      </c>
      <c r="L318" s="103">
        <v>0</v>
      </c>
      <c r="M318" s="103">
        <v>0</v>
      </c>
      <c r="N318" s="103">
        <v>0</v>
      </c>
      <c r="O318" s="103">
        <v>0</v>
      </c>
      <c r="P318" s="103">
        <v>0</v>
      </c>
      <c r="Q318" s="103">
        <f>SUM(Q319)</f>
        <v>300000</v>
      </c>
      <c r="R318" s="103">
        <f>SUM(R319)</f>
        <v>300000</v>
      </c>
    </row>
    <row r="319" spans="2:18">
      <c r="B319" s="802"/>
      <c r="C319" s="166"/>
      <c r="D319" s="166"/>
      <c r="E319" s="2">
        <v>426</v>
      </c>
      <c r="F319" s="1" t="s">
        <v>405</v>
      </c>
      <c r="G319" s="4">
        <v>300000</v>
      </c>
      <c r="H319" s="4">
        <v>300000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300000</v>
      </c>
      <c r="R319" s="4">
        <v>300000</v>
      </c>
    </row>
    <row r="320" spans="2:18">
      <c r="B320" s="802"/>
      <c r="C320" s="162"/>
      <c r="D320" s="162">
        <v>46</v>
      </c>
      <c r="E320" s="99"/>
      <c r="F320" s="99" t="s">
        <v>396</v>
      </c>
      <c r="G320" s="103">
        <f t="shared" ref="G320:L320" si="28">SUM(G321:G322)</f>
        <v>228054000</v>
      </c>
      <c r="H320" s="103">
        <f t="shared" si="28"/>
        <v>232055000</v>
      </c>
      <c r="I320" s="103">
        <f t="shared" si="28"/>
        <v>3000000</v>
      </c>
      <c r="J320" s="103">
        <f t="shared" si="28"/>
        <v>3000000</v>
      </c>
      <c r="K320" s="103">
        <f t="shared" si="28"/>
        <v>46000000</v>
      </c>
      <c r="L320" s="103">
        <f t="shared" si="28"/>
        <v>46001000</v>
      </c>
      <c r="M320" s="103">
        <v>0</v>
      </c>
      <c r="N320" s="103">
        <v>0</v>
      </c>
      <c r="O320" s="103">
        <v>0</v>
      </c>
      <c r="P320" s="103">
        <v>0</v>
      </c>
      <c r="Q320" s="103">
        <f>SUM(Q321:Q322)</f>
        <v>277054000</v>
      </c>
      <c r="R320" s="103">
        <f>SUM(R321:R322)</f>
        <v>281056000</v>
      </c>
    </row>
    <row r="321" spans="2:18">
      <c r="B321" s="802"/>
      <c r="C321" s="166"/>
      <c r="D321" s="166"/>
      <c r="E321" s="2">
        <v>464</v>
      </c>
      <c r="F321" s="1" t="s">
        <v>423</v>
      </c>
      <c r="G321" s="4">
        <v>228054000</v>
      </c>
      <c r="H321" s="4">
        <v>232025000</v>
      </c>
      <c r="I321" s="4">
        <v>3000000</v>
      </c>
      <c r="J321" s="4">
        <v>3000000</v>
      </c>
      <c r="K321" s="4">
        <v>46000000</v>
      </c>
      <c r="L321" s="4">
        <v>45972000</v>
      </c>
      <c r="M321" s="4">
        <v>0</v>
      </c>
      <c r="N321" s="4">
        <v>0</v>
      </c>
      <c r="O321" s="4">
        <v>0</v>
      </c>
      <c r="P321" s="4">
        <v>0</v>
      </c>
      <c r="Q321" s="4">
        <v>277054000</v>
      </c>
      <c r="R321" s="4">
        <v>280997000</v>
      </c>
    </row>
    <row r="322" spans="2:18">
      <c r="B322" s="802"/>
      <c r="C322" s="166"/>
      <c r="D322" s="166"/>
      <c r="E322" s="2">
        <v>465</v>
      </c>
      <c r="F322" s="1" t="s">
        <v>424</v>
      </c>
      <c r="G322" s="4">
        <v>0</v>
      </c>
      <c r="H322" s="4">
        <v>30000</v>
      </c>
      <c r="I322" s="4">
        <v>0</v>
      </c>
      <c r="J322" s="4">
        <v>0</v>
      </c>
      <c r="K322" s="4">
        <v>0</v>
      </c>
      <c r="L322" s="4">
        <v>29000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59000</v>
      </c>
    </row>
    <row r="323" spans="2:18">
      <c r="B323" s="802"/>
      <c r="C323" s="587">
        <v>6</v>
      </c>
      <c r="D323" s="587"/>
      <c r="E323" s="592"/>
      <c r="F323" s="592" t="s">
        <v>1318</v>
      </c>
      <c r="G323" s="102">
        <f t="shared" ref="G323:L323" si="29">SUM(G324)</f>
        <v>426653000</v>
      </c>
      <c r="H323" s="102">
        <f t="shared" si="29"/>
        <v>574653000</v>
      </c>
      <c r="I323" s="102">
        <f t="shared" si="29"/>
        <v>3000000</v>
      </c>
      <c r="J323" s="102">
        <f t="shared" si="29"/>
        <v>3000000</v>
      </c>
      <c r="K323" s="102">
        <f t="shared" si="29"/>
        <v>200000000</v>
      </c>
      <c r="L323" s="102">
        <f t="shared" si="29"/>
        <v>200001000</v>
      </c>
      <c r="M323" s="102">
        <v>0</v>
      </c>
      <c r="N323" s="102">
        <v>0</v>
      </c>
      <c r="O323" s="102">
        <v>0</v>
      </c>
      <c r="P323" s="102">
        <v>0</v>
      </c>
      <c r="Q323" s="102">
        <f>SUM(Q324)</f>
        <v>629653000</v>
      </c>
      <c r="R323" s="102">
        <f>SUM(R324)</f>
        <v>777654000</v>
      </c>
    </row>
    <row r="324" spans="2:18">
      <c r="B324" s="802"/>
      <c r="C324" s="150"/>
      <c r="D324" s="150">
        <v>60</v>
      </c>
      <c r="E324" s="33"/>
      <c r="F324" s="33" t="s">
        <v>1318</v>
      </c>
      <c r="G324" s="34">
        <f>SUM(G325+G330+G333)</f>
        <v>426653000</v>
      </c>
      <c r="H324" s="34">
        <f>SUM(H325+H330+H333)</f>
        <v>574653000</v>
      </c>
      <c r="I324" s="34">
        <f>SUM(I325+I330+I333)</f>
        <v>3000000</v>
      </c>
      <c r="J324" s="34">
        <f>SUM(J325+J330+J333)</f>
        <v>3000000</v>
      </c>
      <c r="K324" s="34">
        <f>SUM(K325+K330)</f>
        <v>200000000</v>
      </c>
      <c r="L324" s="34">
        <f>SUM(L325+L330)</f>
        <v>200001000</v>
      </c>
      <c r="M324" s="34">
        <v>0</v>
      </c>
      <c r="N324" s="34">
        <v>0</v>
      </c>
      <c r="O324" s="34">
        <v>0</v>
      </c>
      <c r="P324" s="34">
        <v>0</v>
      </c>
      <c r="Q324" s="34">
        <f>SUM(Q325+Q330+Q333)</f>
        <v>629653000</v>
      </c>
      <c r="R324" s="34">
        <f>SUM(R325+R330+R333)</f>
        <v>777654000</v>
      </c>
    </row>
    <row r="325" spans="2:18">
      <c r="B325" s="802"/>
      <c r="C325" s="162"/>
      <c r="D325" s="162">
        <v>42</v>
      </c>
      <c r="E325" s="99"/>
      <c r="F325" s="99" t="s">
        <v>394</v>
      </c>
      <c r="G325" s="103">
        <f>SUM(G326:G329)</f>
        <v>12996000</v>
      </c>
      <c r="H325" s="103">
        <f>SUM(H326:H329)</f>
        <v>12996000</v>
      </c>
      <c r="I325" s="103">
        <v>0</v>
      </c>
      <c r="J325" s="103">
        <v>0</v>
      </c>
      <c r="K325" s="103">
        <v>0</v>
      </c>
      <c r="L325" s="103">
        <v>0</v>
      </c>
      <c r="M325" s="103">
        <v>0</v>
      </c>
      <c r="N325" s="103">
        <v>0</v>
      </c>
      <c r="O325" s="103">
        <v>0</v>
      </c>
      <c r="P325" s="103">
        <v>0</v>
      </c>
      <c r="Q325" s="103">
        <f>SUM(Q326:Q329)</f>
        <v>12996000</v>
      </c>
      <c r="R325" s="103">
        <f>SUM(R326:R329)</f>
        <v>12996000</v>
      </c>
    </row>
    <row r="326" spans="2:18">
      <c r="B326" s="802"/>
      <c r="C326" s="166"/>
      <c r="D326" s="166"/>
      <c r="E326" s="2">
        <v>420</v>
      </c>
      <c r="F326" s="1" t="s">
        <v>400</v>
      </c>
      <c r="G326" s="4">
        <v>5996000</v>
      </c>
      <c r="H326" s="4">
        <v>5996000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5996000</v>
      </c>
      <c r="R326" s="4">
        <v>5996000</v>
      </c>
    </row>
    <row r="327" spans="2:18" ht="30">
      <c r="B327" s="802"/>
      <c r="C327" s="166"/>
      <c r="D327" s="166"/>
      <c r="E327" s="2">
        <v>421</v>
      </c>
      <c r="F327" s="14" t="s">
        <v>401</v>
      </c>
      <c r="G327" s="4">
        <v>5000000</v>
      </c>
      <c r="H327" s="4">
        <v>5000000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5000000</v>
      </c>
      <c r="R327" s="4">
        <v>5000000</v>
      </c>
    </row>
    <row r="328" spans="2:18">
      <c r="B328" s="802"/>
      <c r="C328" s="166"/>
      <c r="D328" s="166"/>
      <c r="E328" s="2">
        <v>425</v>
      </c>
      <c r="F328" s="1" t="s">
        <v>404</v>
      </c>
      <c r="G328" s="4">
        <v>1400000</v>
      </c>
      <c r="H328" s="4">
        <v>1400000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1400000</v>
      </c>
      <c r="R328" s="4">
        <v>1400000</v>
      </c>
    </row>
    <row r="329" spans="2:18">
      <c r="B329" s="802"/>
      <c r="C329" s="166"/>
      <c r="D329" s="166"/>
      <c r="E329" s="2">
        <v>426</v>
      </c>
      <c r="F329" s="1" t="s">
        <v>405</v>
      </c>
      <c r="G329" s="4">
        <v>600000</v>
      </c>
      <c r="H329" s="4">
        <v>600000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600000</v>
      </c>
      <c r="R329" s="4">
        <v>600000</v>
      </c>
    </row>
    <row r="330" spans="2:18">
      <c r="B330" s="802"/>
      <c r="C330" s="162"/>
      <c r="D330" s="162">
        <v>46</v>
      </c>
      <c r="E330" s="99"/>
      <c r="F330" s="99" t="s">
        <v>396</v>
      </c>
      <c r="G330" s="103">
        <f t="shared" ref="G330:L330" si="30">SUM(G331:G332)</f>
        <v>408481000</v>
      </c>
      <c r="H330" s="103">
        <f t="shared" si="30"/>
        <v>556481000</v>
      </c>
      <c r="I330" s="103">
        <f t="shared" si="30"/>
        <v>3000000</v>
      </c>
      <c r="J330" s="103">
        <f t="shared" si="30"/>
        <v>3000000</v>
      </c>
      <c r="K330" s="103">
        <f t="shared" si="30"/>
        <v>200000000</v>
      </c>
      <c r="L330" s="103">
        <f t="shared" si="30"/>
        <v>200001000</v>
      </c>
      <c r="M330" s="103">
        <v>0</v>
      </c>
      <c r="N330" s="103">
        <v>0</v>
      </c>
      <c r="O330" s="103">
        <v>0</v>
      </c>
      <c r="P330" s="103">
        <v>0</v>
      </c>
      <c r="Q330" s="103">
        <f>SUM(Q331:Q332)</f>
        <v>611481000</v>
      </c>
      <c r="R330" s="103">
        <f>SUM(R331:R332)</f>
        <v>759482000</v>
      </c>
    </row>
    <row r="331" spans="2:18">
      <c r="B331" s="802"/>
      <c r="C331" s="166"/>
      <c r="D331" s="166"/>
      <c r="E331" s="2">
        <v>464</v>
      </c>
      <c r="F331" s="1" t="s">
        <v>423</v>
      </c>
      <c r="G331" s="4">
        <v>408481000</v>
      </c>
      <c r="H331" s="4">
        <v>545511000</v>
      </c>
      <c r="I331" s="4">
        <v>3000000</v>
      </c>
      <c r="J331" s="4">
        <v>3000000</v>
      </c>
      <c r="K331" s="4">
        <v>200000000</v>
      </c>
      <c r="L331" s="4">
        <v>181528000</v>
      </c>
      <c r="M331" s="4">
        <v>0</v>
      </c>
      <c r="N331" s="4">
        <v>0</v>
      </c>
      <c r="O331" s="4">
        <v>0</v>
      </c>
      <c r="P331" s="4">
        <v>0</v>
      </c>
      <c r="Q331" s="4">
        <v>611481000</v>
      </c>
      <c r="R331" s="4">
        <v>730039000</v>
      </c>
    </row>
    <row r="332" spans="2:18">
      <c r="B332" s="802"/>
      <c r="C332" s="166"/>
      <c r="D332" s="166"/>
      <c r="E332" s="2">
        <v>465</v>
      </c>
      <c r="F332" s="1" t="s">
        <v>424</v>
      </c>
      <c r="G332" s="4">
        <v>0</v>
      </c>
      <c r="H332" s="4">
        <v>10970000</v>
      </c>
      <c r="I332" s="4">
        <v>0</v>
      </c>
      <c r="J332" s="4">
        <v>0</v>
      </c>
      <c r="K332" s="4">
        <v>0</v>
      </c>
      <c r="L332" s="4">
        <v>18473000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29443000</v>
      </c>
    </row>
    <row r="333" spans="2:18">
      <c r="B333" s="802"/>
      <c r="C333" s="162"/>
      <c r="D333" s="162">
        <v>48</v>
      </c>
      <c r="E333" s="99"/>
      <c r="F333" s="99" t="s">
        <v>430</v>
      </c>
      <c r="G333" s="103">
        <f>SUM(G334:G336)</f>
        <v>5176000</v>
      </c>
      <c r="H333" s="103">
        <f>SUM(H334:H336)</f>
        <v>5176000</v>
      </c>
      <c r="I333" s="103">
        <v>0</v>
      </c>
      <c r="J333" s="103">
        <v>0</v>
      </c>
      <c r="K333" s="103">
        <v>0</v>
      </c>
      <c r="L333" s="103">
        <v>0</v>
      </c>
      <c r="M333" s="103">
        <v>0</v>
      </c>
      <c r="N333" s="103">
        <v>0</v>
      </c>
      <c r="O333" s="103">
        <v>0</v>
      </c>
      <c r="P333" s="103">
        <v>0</v>
      </c>
      <c r="Q333" s="103">
        <f>SUM(Q334:Q336)</f>
        <v>5176000</v>
      </c>
      <c r="R333" s="103">
        <f>SUM(R334:R336)</f>
        <v>5176000</v>
      </c>
    </row>
    <row r="334" spans="2:18">
      <c r="B334" s="802"/>
      <c r="C334" s="166"/>
      <c r="D334" s="166"/>
      <c r="E334" s="2">
        <v>480</v>
      </c>
      <c r="F334" s="1" t="s">
        <v>431</v>
      </c>
      <c r="G334" s="4">
        <v>11000</v>
      </c>
      <c r="H334" s="4">
        <v>11000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11000</v>
      </c>
      <c r="R334" s="4">
        <v>11000</v>
      </c>
    </row>
    <row r="335" spans="2:18">
      <c r="B335" s="802"/>
      <c r="C335" s="166"/>
      <c r="D335" s="166"/>
      <c r="E335" s="2">
        <v>483</v>
      </c>
      <c r="F335" s="1" t="s">
        <v>434</v>
      </c>
      <c r="G335" s="4">
        <v>5075000</v>
      </c>
      <c r="H335" s="4">
        <v>5075000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5075000</v>
      </c>
      <c r="R335" s="4">
        <v>5075000</v>
      </c>
    </row>
    <row r="336" spans="2:18">
      <c r="B336" s="802"/>
      <c r="C336" s="166"/>
      <c r="D336" s="166"/>
      <c r="E336" s="2">
        <v>485</v>
      </c>
      <c r="F336" s="1" t="s">
        <v>436</v>
      </c>
      <c r="G336" s="4">
        <v>90000</v>
      </c>
      <c r="H336" s="4">
        <v>90000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90000</v>
      </c>
      <c r="R336" s="4">
        <v>90000</v>
      </c>
    </row>
    <row r="337" spans="2:18">
      <c r="B337" s="802"/>
      <c r="C337" s="587">
        <v>7</v>
      </c>
      <c r="D337" s="587"/>
      <c r="E337" s="592"/>
      <c r="F337" s="592" t="s">
        <v>1319</v>
      </c>
      <c r="G337" s="102">
        <f>SUM(G338+G348+G367+G381+G388)</f>
        <v>718676000</v>
      </c>
      <c r="H337" s="102">
        <f>SUM(H338+H348+H367+H381+H388)</f>
        <v>631302000</v>
      </c>
      <c r="I337" s="102">
        <v>0</v>
      </c>
      <c r="J337" s="102">
        <v>0</v>
      </c>
      <c r="K337" s="102">
        <f>SUM(K338+K348+K367+K381+K388)</f>
        <v>97580000</v>
      </c>
      <c r="L337" s="102">
        <f>SUM(L338+L348+L367+L381+L388)</f>
        <v>97080000</v>
      </c>
      <c r="M337" s="102">
        <v>0</v>
      </c>
      <c r="N337" s="102">
        <v>0</v>
      </c>
      <c r="O337" s="102">
        <f>SUM(O338+O348+O367+O381+O388)</f>
        <v>5787000</v>
      </c>
      <c r="P337" s="102">
        <f>SUM(P338+P348+P367+P381+P388)</f>
        <v>6472000</v>
      </c>
      <c r="Q337" s="102">
        <f>SUM(Q338+Q348+Q367+Q381+Q388)</f>
        <v>822043000</v>
      </c>
      <c r="R337" s="102">
        <f>SUM(R338+R348+R367+R381+R388)</f>
        <v>734854000</v>
      </c>
    </row>
    <row r="338" spans="2:18">
      <c r="B338" s="802"/>
      <c r="C338" s="150"/>
      <c r="D338" s="150">
        <v>71</v>
      </c>
      <c r="E338" s="33"/>
      <c r="F338" s="33" t="s">
        <v>1320</v>
      </c>
      <c r="G338" s="34">
        <f>SUM(G339+G346)</f>
        <v>153354000</v>
      </c>
      <c r="H338" s="34">
        <f>SUM(H339+H346)</f>
        <v>140354000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f>SUM(Q339+Q346)</f>
        <v>153354000</v>
      </c>
      <c r="R338" s="34">
        <f>SUM(R339+R346)</f>
        <v>140354000</v>
      </c>
    </row>
    <row r="339" spans="2:18">
      <c r="B339" s="802"/>
      <c r="C339" s="162"/>
      <c r="D339" s="162">
        <v>42</v>
      </c>
      <c r="E339" s="99"/>
      <c r="F339" s="99" t="s">
        <v>394</v>
      </c>
      <c r="G339" s="103">
        <f>SUM(G340:G345)</f>
        <v>30354000</v>
      </c>
      <c r="H339" s="103">
        <f>SUM(H340:H345)</f>
        <v>30354000</v>
      </c>
      <c r="I339" s="103">
        <v>0</v>
      </c>
      <c r="J339" s="103">
        <v>0</v>
      </c>
      <c r="K339" s="103">
        <v>0</v>
      </c>
      <c r="L339" s="103">
        <v>0</v>
      </c>
      <c r="M339" s="103">
        <v>0</v>
      </c>
      <c r="N339" s="103">
        <v>0</v>
      </c>
      <c r="O339" s="103">
        <v>0</v>
      </c>
      <c r="P339" s="103">
        <v>0</v>
      </c>
      <c r="Q339" s="103">
        <f>SUM(Q340:Q345)</f>
        <v>30354000</v>
      </c>
      <c r="R339" s="103">
        <f>SUM(R340:R345)</f>
        <v>30354000</v>
      </c>
    </row>
    <row r="340" spans="2:18">
      <c r="B340" s="802"/>
      <c r="C340" s="166"/>
      <c r="D340" s="166"/>
      <c r="E340" s="2">
        <v>420</v>
      </c>
      <c r="F340" s="1" t="s">
        <v>400</v>
      </c>
      <c r="G340" s="4">
        <v>3300000</v>
      </c>
      <c r="H340" s="4">
        <v>3300000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3300000</v>
      </c>
      <c r="R340" s="4">
        <v>3300000</v>
      </c>
    </row>
    <row r="341" spans="2:18" ht="30">
      <c r="B341" s="802"/>
      <c r="C341" s="166"/>
      <c r="D341" s="166"/>
      <c r="E341" s="2">
        <v>421</v>
      </c>
      <c r="F341" s="14" t="s">
        <v>401</v>
      </c>
      <c r="G341" s="4">
        <v>3650000</v>
      </c>
      <c r="H341" s="4">
        <v>3650000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3650000</v>
      </c>
      <c r="R341" s="4">
        <v>3650000</v>
      </c>
    </row>
    <row r="342" spans="2:18">
      <c r="B342" s="802"/>
      <c r="C342" s="166"/>
      <c r="D342" s="166"/>
      <c r="E342" s="2">
        <v>423</v>
      </c>
      <c r="F342" s="1" t="s">
        <v>402</v>
      </c>
      <c r="G342" s="4">
        <v>3200000</v>
      </c>
      <c r="H342" s="4">
        <v>3200000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3200000</v>
      </c>
      <c r="R342" s="4">
        <v>3200000</v>
      </c>
    </row>
    <row r="343" spans="2:18">
      <c r="B343" s="802"/>
      <c r="C343" s="166"/>
      <c r="D343" s="166"/>
      <c r="E343" s="2">
        <v>424</v>
      </c>
      <c r="F343" s="1" t="s">
        <v>403</v>
      </c>
      <c r="G343" s="4">
        <v>3000000</v>
      </c>
      <c r="H343" s="4">
        <v>3000000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3000000</v>
      </c>
      <c r="R343" s="4">
        <v>3000000</v>
      </c>
    </row>
    <row r="344" spans="2:18">
      <c r="B344" s="802"/>
      <c r="C344" s="166"/>
      <c r="D344" s="166"/>
      <c r="E344" s="2">
        <v>425</v>
      </c>
      <c r="F344" s="1" t="s">
        <v>404</v>
      </c>
      <c r="G344" s="4">
        <v>14204000</v>
      </c>
      <c r="H344" s="4">
        <v>14204000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14204000</v>
      </c>
      <c r="R344" s="4">
        <v>14204000</v>
      </c>
    </row>
    <row r="345" spans="2:18">
      <c r="B345" s="802"/>
      <c r="C345" s="166"/>
      <c r="D345" s="166"/>
      <c r="E345" s="2">
        <v>426</v>
      </c>
      <c r="F345" s="1" t="s">
        <v>405</v>
      </c>
      <c r="G345" s="4">
        <v>3000000</v>
      </c>
      <c r="H345" s="4">
        <v>3000000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3000000</v>
      </c>
      <c r="R345" s="4">
        <v>3000000</v>
      </c>
    </row>
    <row r="346" spans="2:18">
      <c r="B346" s="802"/>
      <c r="C346" s="162"/>
      <c r="D346" s="162">
        <v>46</v>
      </c>
      <c r="E346" s="99"/>
      <c r="F346" s="99" t="s">
        <v>396</v>
      </c>
      <c r="G346" s="103">
        <f>SUM(G347)</f>
        <v>123000000</v>
      </c>
      <c r="H346" s="103">
        <f>SUM(H347)</f>
        <v>110000000</v>
      </c>
      <c r="I346" s="103">
        <v>0</v>
      </c>
      <c r="J346" s="103">
        <v>0</v>
      </c>
      <c r="K346" s="103">
        <v>0</v>
      </c>
      <c r="L346" s="103">
        <v>0</v>
      </c>
      <c r="M346" s="103">
        <v>0</v>
      </c>
      <c r="N346" s="103">
        <v>0</v>
      </c>
      <c r="O346" s="103">
        <v>0</v>
      </c>
      <c r="P346" s="103">
        <v>0</v>
      </c>
      <c r="Q346" s="103">
        <f>SUM(Q347)</f>
        <v>123000000</v>
      </c>
      <c r="R346" s="103">
        <f>SUM(R347)</f>
        <v>110000000</v>
      </c>
    </row>
    <row r="347" spans="2:18">
      <c r="B347" s="802"/>
      <c r="C347" s="166"/>
      <c r="D347" s="166"/>
      <c r="E347" s="2">
        <v>464</v>
      </c>
      <c r="F347" s="1" t="s">
        <v>423</v>
      </c>
      <c r="G347" s="4">
        <v>123000000</v>
      </c>
      <c r="H347" s="4">
        <v>110000000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123000000</v>
      </c>
      <c r="R347" s="4">
        <v>110000000</v>
      </c>
    </row>
    <row r="348" spans="2:18">
      <c r="B348" s="802"/>
      <c r="C348" s="150"/>
      <c r="D348" s="150">
        <v>72</v>
      </c>
      <c r="E348" s="33"/>
      <c r="F348" s="33" t="s">
        <v>1321</v>
      </c>
      <c r="G348" s="34">
        <f>SUM(G349+G352++G359+G362)</f>
        <v>109842000</v>
      </c>
      <c r="H348" s="34">
        <f>SUM(H349+H352+H359+H362)</f>
        <v>108053000</v>
      </c>
      <c r="I348" s="34">
        <v>0</v>
      </c>
      <c r="J348" s="34">
        <v>0</v>
      </c>
      <c r="K348" s="34">
        <f>SUM(K349+K352+K359+K362)</f>
        <v>97580000</v>
      </c>
      <c r="L348" s="34">
        <f>SUM(L349+L352+L359+L362)</f>
        <v>97080000</v>
      </c>
      <c r="M348" s="34">
        <v>0</v>
      </c>
      <c r="N348" s="34">
        <v>0</v>
      </c>
      <c r="O348" s="34">
        <f>SUM(O349+O352+O359+O362)</f>
        <v>5787000</v>
      </c>
      <c r="P348" s="34">
        <f>SUM(P349+P352+P359+P362)</f>
        <v>6472000</v>
      </c>
      <c r="Q348" s="34">
        <f>SUM(Q349+Q352+Q359+Q362)</f>
        <v>213209000</v>
      </c>
      <c r="R348" s="34">
        <f>SUM(R349+R352+R359+R362)</f>
        <v>211605000</v>
      </c>
    </row>
    <row r="349" spans="2:18">
      <c r="B349" s="802"/>
      <c r="C349" s="162"/>
      <c r="D349" s="162">
        <v>40</v>
      </c>
      <c r="E349" s="99"/>
      <c r="F349" s="99" t="s">
        <v>391</v>
      </c>
      <c r="G349" s="103">
        <f>SUM(G350:G351)</f>
        <v>96040000</v>
      </c>
      <c r="H349" s="103">
        <f>SUM(H350:H351)</f>
        <v>94351000</v>
      </c>
      <c r="I349" s="103">
        <v>0</v>
      </c>
      <c r="J349" s="103">
        <v>0</v>
      </c>
      <c r="K349" s="103">
        <v>0</v>
      </c>
      <c r="L349" s="103">
        <f>SUM(L350:L351)</f>
        <v>2400000</v>
      </c>
      <c r="M349" s="103">
        <v>0</v>
      </c>
      <c r="N349" s="103">
        <v>0</v>
      </c>
      <c r="O349" s="103">
        <v>0</v>
      </c>
      <c r="P349" s="103">
        <v>0</v>
      </c>
      <c r="Q349" s="103">
        <f>SUM(Q350:Q351)</f>
        <v>96040000</v>
      </c>
      <c r="R349" s="103">
        <f>SUM(R350:R351)</f>
        <v>96751000</v>
      </c>
    </row>
    <row r="350" spans="2:18">
      <c r="B350" s="802"/>
      <c r="C350" s="166"/>
      <c r="D350" s="166"/>
      <c r="E350" s="2">
        <v>401</v>
      </c>
      <c r="F350" s="1" t="s">
        <v>399</v>
      </c>
      <c r="G350" s="4">
        <v>69580000</v>
      </c>
      <c r="H350" s="4">
        <v>68855000</v>
      </c>
      <c r="I350" s="4">
        <v>0</v>
      </c>
      <c r="J350" s="4">
        <v>0</v>
      </c>
      <c r="K350" s="4">
        <v>0</v>
      </c>
      <c r="L350" s="4">
        <v>1700000</v>
      </c>
      <c r="M350" s="4">
        <v>0</v>
      </c>
      <c r="N350" s="4">
        <v>0</v>
      </c>
      <c r="O350" s="4">
        <v>0</v>
      </c>
      <c r="P350" s="4">
        <v>0</v>
      </c>
      <c r="Q350" s="4">
        <v>69580000</v>
      </c>
      <c r="R350" s="4">
        <v>70555000</v>
      </c>
    </row>
    <row r="351" spans="2:18">
      <c r="B351" s="802"/>
      <c r="C351" s="166"/>
      <c r="D351" s="166"/>
      <c r="E351" s="2">
        <v>402</v>
      </c>
      <c r="F351" s="1" t="s">
        <v>361</v>
      </c>
      <c r="G351" s="4">
        <v>26460000</v>
      </c>
      <c r="H351" s="4">
        <v>25496000</v>
      </c>
      <c r="I351" s="4">
        <v>0</v>
      </c>
      <c r="J351" s="4">
        <v>0</v>
      </c>
      <c r="K351" s="4">
        <v>0</v>
      </c>
      <c r="L351" s="4">
        <v>700000</v>
      </c>
      <c r="M351" s="4">
        <v>0</v>
      </c>
      <c r="N351" s="4">
        <v>0</v>
      </c>
      <c r="O351" s="4">
        <v>0</v>
      </c>
      <c r="P351" s="4">
        <v>0</v>
      </c>
      <c r="Q351" s="4">
        <v>26460000</v>
      </c>
      <c r="R351" s="4">
        <v>26196000</v>
      </c>
    </row>
    <row r="352" spans="2:18">
      <c r="B352" s="802"/>
      <c r="C352" s="162"/>
      <c r="D352" s="162">
        <v>42</v>
      </c>
      <c r="E352" s="99"/>
      <c r="F352" s="99" t="s">
        <v>394</v>
      </c>
      <c r="G352" s="103">
        <f>SUM(G353:G358)</f>
        <v>13302000</v>
      </c>
      <c r="H352" s="103">
        <f>SUM(H353:H358)</f>
        <v>12992000</v>
      </c>
      <c r="I352" s="103">
        <v>0</v>
      </c>
      <c r="J352" s="103">
        <v>0</v>
      </c>
      <c r="K352" s="103">
        <f>SUM(K353:K358)</f>
        <v>73771000</v>
      </c>
      <c r="L352" s="103">
        <f>SUM(L353:L358)</f>
        <v>70871000</v>
      </c>
      <c r="M352" s="103">
        <v>0</v>
      </c>
      <c r="N352" s="103">
        <v>0</v>
      </c>
      <c r="O352" s="103">
        <f>SUM(O353:O358)</f>
        <v>5787000</v>
      </c>
      <c r="P352" s="103">
        <f>SUM(P353:P358)</f>
        <v>6472000</v>
      </c>
      <c r="Q352" s="103">
        <f>SUM(Q353:Q358)</f>
        <v>92860000</v>
      </c>
      <c r="R352" s="103">
        <f>SUM(R353:R358)</f>
        <v>90335000</v>
      </c>
    </row>
    <row r="353" spans="2:18">
      <c r="B353" s="802"/>
      <c r="C353" s="166"/>
      <c r="D353" s="166"/>
      <c r="E353" s="2">
        <v>420</v>
      </c>
      <c r="F353" s="1" t="s">
        <v>400</v>
      </c>
      <c r="G353" s="4">
        <v>441000</v>
      </c>
      <c r="H353" s="4">
        <v>441000</v>
      </c>
      <c r="I353" s="4">
        <v>0</v>
      </c>
      <c r="J353" s="4">
        <v>0</v>
      </c>
      <c r="K353" s="4">
        <v>8865000</v>
      </c>
      <c r="L353" s="4">
        <v>8865000</v>
      </c>
      <c r="M353" s="4">
        <v>0</v>
      </c>
      <c r="N353" s="4">
        <v>0</v>
      </c>
      <c r="O353" s="4">
        <v>1603000</v>
      </c>
      <c r="P353" s="4">
        <v>1303000</v>
      </c>
      <c r="Q353" s="4">
        <v>10909000</v>
      </c>
      <c r="R353" s="4">
        <v>10609000</v>
      </c>
    </row>
    <row r="354" spans="2:18" ht="30">
      <c r="B354" s="802"/>
      <c r="C354" s="166"/>
      <c r="D354" s="166"/>
      <c r="E354" s="2">
        <v>421</v>
      </c>
      <c r="F354" s="14" t="s">
        <v>401</v>
      </c>
      <c r="G354" s="4">
        <v>10000000</v>
      </c>
      <c r="H354" s="4">
        <v>9690000</v>
      </c>
      <c r="I354" s="4">
        <v>0</v>
      </c>
      <c r="J354" s="4">
        <v>0</v>
      </c>
      <c r="K354" s="4">
        <v>17436000</v>
      </c>
      <c r="L354" s="4">
        <v>17136000</v>
      </c>
      <c r="M354" s="4">
        <v>0</v>
      </c>
      <c r="N354" s="4">
        <v>0</v>
      </c>
      <c r="O354" s="4">
        <v>103000</v>
      </c>
      <c r="P354" s="4">
        <v>103000</v>
      </c>
      <c r="Q354" s="4">
        <v>27539000</v>
      </c>
      <c r="R354" s="4">
        <v>26929000</v>
      </c>
    </row>
    <row r="355" spans="2:18">
      <c r="B355" s="802"/>
      <c r="C355" s="166"/>
      <c r="D355" s="166"/>
      <c r="E355" s="2">
        <v>423</v>
      </c>
      <c r="F355" s="1" t="s">
        <v>402</v>
      </c>
      <c r="G355" s="4">
        <v>929000</v>
      </c>
      <c r="H355" s="4">
        <v>929000</v>
      </c>
      <c r="I355" s="4">
        <v>0</v>
      </c>
      <c r="J355" s="4">
        <v>0</v>
      </c>
      <c r="K355" s="4">
        <v>11478000</v>
      </c>
      <c r="L355" s="4">
        <v>11378000</v>
      </c>
      <c r="M355" s="4">
        <v>0</v>
      </c>
      <c r="N355" s="4">
        <v>0</v>
      </c>
      <c r="O355" s="4">
        <v>252000</v>
      </c>
      <c r="P355" s="4">
        <v>252000</v>
      </c>
      <c r="Q355" s="4">
        <v>12659000</v>
      </c>
      <c r="R355" s="4">
        <v>12559000</v>
      </c>
    </row>
    <row r="356" spans="2:18">
      <c r="B356" s="802"/>
      <c r="C356" s="166"/>
      <c r="D356" s="166"/>
      <c r="E356" s="2">
        <v>424</v>
      </c>
      <c r="F356" s="1" t="s">
        <v>403</v>
      </c>
      <c r="G356" s="4">
        <v>500000</v>
      </c>
      <c r="H356" s="4">
        <v>500000</v>
      </c>
      <c r="I356" s="4">
        <v>0</v>
      </c>
      <c r="J356" s="4">
        <v>0</v>
      </c>
      <c r="K356" s="4">
        <v>12410000</v>
      </c>
      <c r="L356" s="4">
        <v>12110000</v>
      </c>
      <c r="M356" s="4">
        <v>0</v>
      </c>
      <c r="N356" s="4">
        <v>0</v>
      </c>
      <c r="O356" s="4">
        <v>2662000</v>
      </c>
      <c r="P356" s="4">
        <v>2662000</v>
      </c>
      <c r="Q356" s="4">
        <v>15572000</v>
      </c>
      <c r="R356" s="4">
        <v>15272000</v>
      </c>
    </row>
    <row r="357" spans="2:18">
      <c r="B357" s="802"/>
      <c r="C357" s="166"/>
      <c r="D357" s="166"/>
      <c r="E357" s="2">
        <v>425</v>
      </c>
      <c r="F357" s="1" t="s">
        <v>404</v>
      </c>
      <c r="G357" s="4">
        <v>1000000</v>
      </c>
      <c r="H357" s="4">
        <v>1000000</v>
      </c>
      <c r="I357" s="4">
        <v>0</v>
      </c>
      <c r="J357" s="4">
        <v>0</v>
      </c>
      <c r="K357" s="4">
        <v>20566000</v>
      </c>
      <c r="L357" s="4">
        <v>18366000</v>
      </c>
      <c r="M357" s="4">
        <v>0</v>
      </c>
      <c r="N357" s="4">
        <v>0</v>
      </c>
      <c r="O357" s="4">
        <v>1152000</v>
      </c>
      <c r="P357" s="4">
        <v>1837000</v>
      </c>
      <c r="Q357" s="4">
        <v>22718000</v>
      </c>
      <c r="R357" s="4">
        <v>21203000</v>
      </c>
    </row>
    <row r="358" spans="2:18">
      <c r="B358" s="802"/>
      <c r="C358" s="166"/>
      <c r="D358" s="166"/>
      <c r="E358" s="2">
        <v>426</v>
      </c>
      <c r="F358" s="1" t="s">
        <v>405</v>
      </c>
      <c r="G358" s="4">
        <v>432000</v>
      </c>
      <c r="H358" s="4">
        <v>432000</v>
      </c>
      <c r="I358" s="4">
        <v>0</v>
      </c>
      <c r="J358" s="4">
        <v>0</v>
      </c>
      <c r="K358" s="4">
        <v>3016000</v>
      </c>
      <c r="L358" s="4">
        <v>3016000</v>
      </c>
      <c r="M358" s="4">
        <v>0</v>
      </c>
      <c r="N358" s="4">
        <v>0</v>
      </c>
      <c r="O358" s="4">
        <v>15000</v>
      </c>
      <c r="P358" s="4">
        <v>315000</v>
      </c>
      <c r="Q358" s="4">
        <v>3463000</v>
      </c>
      <c r="R358" s="4">
        <v>3763000</v>
      </c>
    </row>
    <row r="359" spans="2:18">
      <c r="B359" s="802"/>
      <c r="C359" s="162"/>
      <c r="D359" s="162">
        <v>46</v>
      </c>
      <c r="E359" s="99"/>
      <c r="F359" s="99" t="s">
        <v>396</v>
      </c>
      <c r="G359" s="103">
        <f>SUM(G360:G361)</f>
        <v>500000</v>
      </c>
      <c r="H359" s="103">
        <f>SUM(H360:H361)</f>
        <v>710000</v>
      </c>
      <c r="I359" s="103">
        <v>0</v>
      </c>
      <c r="J359" s="103">
        <v>0</v>
      </c>
      <c r="K359" s="103">
        <f>SUM(K360:K361)</f>
        <v>7514000</v>
      </c>
      <c r="L359" s="103">
        <f>SUM(L360:L361)</f>
        <v>7514000</v>
      </c>
      <c r="M359" s="103">
        <v>0</v>
      </c>
      <c r="N359" s="103">
        <v>0</v>
      </c>
      <c r="O359" s="103">
        <v>0</v>
      </c>
      <c r="P359" s="103">
        <v>0</v>
      </c>
      <c r="Q359" s="103">
        <f>SUM(Q360:Q361)</f>
        <v>8014000</v>
      </c>
      <c r="R359" s="103">
        <f>SUM(R360:R361)</f>
        <v>8224000</v>
      </c>
    </row>
    <row r="360" spans="2:18">
      <c r="B360" s="802"/>
      <c r="C360" s="166"/>
      <c r="D360" s="166"/>
      <c r="E360" s="2">
        <v>464</v>
      </c>
      <c r="F360" s="1" t="s">
        <v>423</v>
      </c>
      <c r="G360" s="4">
        <v>500000</v>
      </c>
      <c r="H360" s="4">
        <v>400000</v>
      </c>
      <c r="I360" s="4">
        <v>0</v>
      </c>
      <c r="J360" s="4">
        <v>0</v>
      </c>
      <c r="K360" s="4">
        <v>7514000</v>
      </c>
      <c r="L360" s="4">
        <v>7514000</v>
      </c>
      <c r="M360" s="4">
        <v>0</v>
      </c>
      <c r="N360" s="4">
        <v>0</v>
      </c>
      <c r="O360" s="4">
        <v>0</v>
      </c>
      <c r="P360" s="4">
        <v>0</v>
      </c>
      <c r="Q360" s="4">
        <v>8014000</v>
      </c>
      <c r="R360" s="4">
        <v>7914000</v>
      </c>
    </row>
    <row r="361" spans="2:18">
      <c r="B361" s="802"/>
      <c r="C361" s="166"/>
      <c r="D361" s="166"/>
      <c r="E361" s="2">
        <v>465</v>
      </c>
      <c r="F361" s="1" t="s">
        <v>424</v>
      </c>
      <c r="G361" s="4">
        <v>0</v>
      </c>
      <c r="H361" s="4">
        <v>310000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310000</v>
      </c>
    </row>
    <row r="362" spans="2:18">
      <c r="B362" s="802"/>
      <c r="C362" s="162"/>
      <c r="D362" s="162">
        <v>48</v>
      </c>
      <c r="E362" s="99"/>
      <c r="F362" s="99" t="s">
        <v>430</v>
      </c>
      <c r="G362" s="103">
        <v>0</v>
      </c>
      <c r="H362" s="103">
        <v>0</v>
      </c>
      <c r="I362" s="103">
        <v>0</v>
      </c>
      <c r="J362" s="103">
        <v>0</v>
      </c>
      <c r="K362" s="103">
        <f>SUM(K363:K366)</f>
        <v>16295000</v>
      </c>
      <c r="L362" s="103">
        <f>SUM(L363:L366)</f>
        <v>16295000</v>
      </c>
      <c r="M362" s="103">
        <v>0</v>
      </c>
      <c r="N362" s="103">
        <v>0</v>
      </c>
      <c r="O362" s="103">
        <v>0</v>
      </c>
      <c r="P362" s="103">
        <v>0</v>
      </c>
      <c r="Q362" s="103">
        <f>SUM(Q363:Q366)</f>
        <v>16295000</v>
      </c>
      <c r="R362" s="103">
        <f>SUM(R363:R366)</f>
        <v>16295000</v>
      </c>
    </row>
    <row r="363" spans="2:18">
      <c r="B363" s="802"/>
      <c r="C363" s="166"/>
      <c r="D363" s="166"/>
      <c r="E363" s="2">
        <v>480</v>
      </c>
      <c r="F363" s="1" t="s">
        <v>431</v>
      </c>
      <c r="G363" s="4">
        <v>0</v>
      </c>
      <c r="H363" s="4">
        <v>0</v>
      </c>
      <c r="I363" s="4">
        <v>0</v>
      </c>
      <c r="J363" s="4">
        <v>0</v>
      </c>
      <c r="K363" s="4">
        <v>5355000</v>
      </c>
      <c r="L363" s="4">
        <v>5355000</v>
      </c>
      <c r="M363" s="4">
        <v>0</v>
      </c>
      <c r="N363" s="4">
        <v>0</v>
      </c>
      <c r="O363" s="4">
        <v>0</v>
      </c>
      <c r="P363" s="4">
        <v>0</v>
      </c>
      <c r="Q363" s="4">
        <v>5355000</v>
      </c>
      <c r="R363" s="4">
        <v>5355000</v>
      </c>
    </row>
    <row r="364" spans="2:18">
      <c r="B364" s="802"/>
      <c r="C364" s="166"/>
      <c r="D364" s="166"/>
      <c r="E364" s="2">
        <v>481</v>
      </c>
      <c r="F364" s="1" t="s">
        <v>432</v>
      </c>
      <c r="G364" s="4">
        <v>0</v>
      </c>
      <c r="H364" s="4">
        <v>0</v>
      </c>
      <c r="I364" s="4">
        <v>0</v>
      </c>
      <c r="J364" s="4">
        <v>0</v>
      </c>
      <c r="K364" s="4">
        <v>5460000</v>
      </c>
      <c r="L364" s="4">
        <v>5460000</v>
      </c>
      <c r="M364" s="4">
        <v>0</v>
      </c>
      <c r="N364" s="4">
        <v>0</v>
      </c>
      <c r="O364" s="4">
        <v>0</v>
      </c>
      <c r="P364" s="4">
        <v>0</v>
      </c>
      <c r="Q364" s="4">
        <v>5460000</v>
      </c>
      <c r="R364" s="4">
        <v>5460000</v>
      </c>
    </row>
    <row r="365" spans="2:18">
      <c r="B365" s="802"/>
      <c r="C365" s="166"/>
      <c r="D365" s="166"/>
      <c r="E365" s="2">
        <v>482</v>
      </c>
      <c r="F365" s="1" t="s">
        <v>433</v>
      </c>
      <c r="G365" s="4">
        <v>0</v>
      </c>
      <c r="H365" s="4">
        <v>0</v>
      </c>
      <c r="I365" s="4">
        <v>0</v>
      </c>
      <c r="J365" s="4">
        <v>0</v>
      </c>
      <c r="K365" s="4">
        <v>3640000</v>
      </c>
      <c r="L365" s="4">
        <v>3640000</v>
      </c>
      <c r="M365" s="4">
        <v>0</v>
      </c>
      <c r="N365" s="4">
        <v>0</v>
      </c>
      <c r="O365" s="4">
        <v>0</v>
      </c>
      <c r="P365" s="4">
        <v>0</v>
      </c>
      <c r="Q365" s="4">
        <v>3640000</v>
      </c>
      <c r="R365" s="4">
        <v>3640000</v>
      </c>
    </row>
    <row r="366" spans="2:18">
      <c r="B366" s="802"/>
      <c r="C366" s="166"/>
      <c r="D366" s="166"/>
      <c r="E366" s="2">
        <v>483</v>
      </c>
      <c r="F366" s="1" t="s">
        <v>434</v>
      </c>
      <c r="G366" s="4">
        <v>0</v>
      </c>
      <c r="H366" s="4">
        <v>0</v>
      </c>
      <c r="I366" s="4">
        <v>0</v>
      </c>
      <c r="J366" s="4">
        <v>0</v>
      </c>
      <c r="K366" s="4">
        <v>1840000</v>
      </c>
      <c r="L366" s="4">
        <v>1840000</v>
      </c>
      <c r="M366" s="4">
        <v>0</v>
      </c>
      <c r="N366" s="4">
        <v>0</v>
      </c>
      <c r="O366" s="4">
        <v>0</v>
      </c>
      <c r="P366" s="4">
        <v>0</v>
      </c>
      <c r="Q366" s="4">
        <v>1840000</v>
      </c>
      <c r="R366" s="4">
        <v>1840000</v>
      </c>
    </row>
    <row r="367" spans="2:18" ht="30">
      <c r="B367" s="802"/>
      <c r="C367" s="150"/>
      <c r="D367" s="150">
        <v>73</v>
      </c>
      <c r="E367" s="33"/>
      <c r="F367" s="36" t="s">
        <v>1322</v>
      </c>
      <c r="G367" s="34">
        <f>SUM(G368+G371+G379)</f>
        <v>5480000</v>
      </c>
      <c r="H367" s="34">
        <f>SUM(H368+H371+H379)</f>
        <v>2895000</v>
      </c>
      <c r="I367" s="34">
        <v>0</v>
      </c>
      <c r="J367" s="34">
        <v>0</v>
      </c>
      <c r="K367" s="34">
        <v>0</v>
      </c>
      <c r="L367" s="34">
        <v>0</v>
      </c>
      <c r="M367" s="34">
        <v>0</v>
      </c>
      <c r="N367" s="34">
        <v>0</v>
      </c>
      <c r="O367" s="34">
        <v>0</v>
      </c>
      <c r="P367" s="34">
        <v>0</v>
      </c>
      <c r="Q367" s="34">
        <f>SUM(Q368+Q371+Q379)</f>
        <v>5480000</v>
      </c>
      <c r="R367" s="34">
        <f>SUM(R368+R371+R379)</f>
        <v>2895000</v>
      </c>
    </row>
    <row r="368" spans="2:18">
      <c r="B368" s="802"/>
      <c r="C368" s="162"/>
      <c r="D368" s="162">
        <v>40</v>
      </c>
      <c r="E368" s="99"/>
      <c r="F368" s="99" t="s">
        <v>391</v>
      </c>
      <c r="G368" s="103">
        <f>SUM(G369:G370)</f>
        <v>1862000</v>
      </c>
      <c r="H368" s="103">
        <v>0</v>
      </c>
      <c r="I368" s="103">
        <v>0</v>
      </c>
      <c r="J368" s="103">
        <v>0</v>
      </c>
      <c r="K368" s="103">
        <v>0</v>
      </c>
      <c r="L368" s="103">
        <v>0</v>
      </c>
      <c r="M368" s="103">
        <v>0</v>
      </c>
      <c r="N368" s="103">
        <v>0</v>
      </c>
      <c r="O368" s="103">
        <v>0</v>
      </c>
      <c r="P368" s="103">
        <v>0</v>
      </c>
      <c r="Q368" s="103">
        <f>SUM(Q369:Q370)</f>
        <v>1862000</v>
      </c>
      <c r="R368" s="103">
        <v>0</v>
      </c>
    </row>
    <row r="369" spans="2:18">
      <c r="B369" s="802"/>
      <c r="C369" s="166"/>
      <c r="D369" s="166"/>
      <c r="E369" s="2">
        <v>401</v>
      </c>
      <c r="F369" s="1" t="s">
        <v>399</v>
      </c>
      <c r="G369" s="4">
        <v>1372000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1372000</v>
      </c>
      <c r="R369" s="4">
        <v>0</v>
      </c>
    </row>
    <row r="370" spans="2:18">
      <c r="B370" s="802"/>
      <c r="C370" s="166"/>
      <c r="D370" s="166"/>
      <c r="E370" s="2">
        <v>402</v>
      </c>
      <c r="F370" s="1" t="s">
        <v>361</v>
      </c>
      <c r="G370" s="4">
        <v>490000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490000</v>
      </c>
      <c r="R370" s="4">
        <v>0</v>
      </c>
    </row>
    <row r="371" spans="2:18">
      <c r="B371" s="802"/>
      <c r="C371" s="162"/>
      <c r="D371" s="162">
        <v>42</v>
      </c>
      <c r="E371" s="99"/>
      <c r="F371" s="99" t="s">
        <v>394</v>
      </c>
      <c r="G371" s="103">
        <f>SUM(G372:G378)</f>
        <v>2618000</v>
      </c>
      <c r="H371" s="103">
        <f>SUM(H372:H378)</f>
        <v>2095000</v>
      </c>
      <c r="I371" s="103">
        <v>0</v>
      </c>
      <c r="J371" s="103">
        <v>0</v>
      </c>
      <c r="K371" s="103">
        <v>0</v>
      </c>
      <c r="L371" s="103">
        <v>0</v>
      </c>
      <c r="M371" s="103">
        <v>0</v>
      </c>
      <c r="N371" s="103">
        <v>0</v>
      </c>
      <c r="O371" s="103">
        <v>0</v>
      </c>
      <c r="P371" s="103">
        <v>0</v>
      </c>
      <c r="Q371" s="103">
        <f>SUM(Q372:Q378)</f>
        <v>2618000</v>
      </c>
      <c r="R371" s="103">
        <f>SUM(R372:R378)</f>
        <v>2095000</v>
      </c>
    </row>
    <row r="372" spans="2:18">
      <c r="B372" s="802"/>
      <c r="C372" s="166"/>
      <c r="D372" s="166"/>
      <c r="E372" s="2">
        <v>420</v>
      </c>
      <c r="F372" s="1" t="s">
        <v>400</v>
      </c>
      <c r="G372" s="4">
        <v>300000</v>
      </c>
      <c r="H372" s="4">
        <v>240000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300000</v>
      </c>
      <c r="R372" s="4">
        <v>240000</v>
      </c>
    </row>
    <row r="373" spans="2:18" ht="30">
      <c r="B373" s="802"/>
      <c r="C373" s="166"/>
      <c r="D373" s="166"/>
      <c r="E373" s="2">
        <v>421</v>
      </c>
      <c r="F373" s="14" t="s">
        <v>401</v>
      </c>
      <c r="G373" s="4">
        <v>200000</v>
      </c>
      <c r="H373" s="4">
        <v>160000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200000</v>
      </c>
      <c r="R373" s="4">
        <v>160000</v>
      </c>
    </row>
    <row r="374" spans="2:18">
      <c r="B374" s="802"/>
      <c r="C374" s="166"/>
      <c r="D374" s="166"/>
      <c r="E374" s="2">
        <v>423</v>
      </c>
      <c r="F374" s="1" t="s">
        <v>402</v>
      </c>
      <c r="G374" s="4">
        <v>88000</v>
      </c>
      <c r="H374" s="4">
        <v>71000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88000</v>
      </c>
      <c r="R374" s="4">
        <v>71000</v>
      </c>
    </row>
    <row r="375" spans="2:18">
      <c r="B375" s="802"/>
      <c r="C375" s="166"/>
      <c r="D375" s="166"/>
      <c r="E375" s="2">
        <v>424</v>
      </c>
      <c r="F375" s="1" t="s">
        <v>403</v>
      </c>
      <c r="G375" s="4">
        <v>240000</v>
      </c>
      <c r="H375" s="4">
        <v>192000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240000</v>
      </c>
      <c r="R375" s="4">
        <v>192000</v>
      </c>
    </row>
    <row r="376" spans="2:18">
      <c r="B376" s="802"/>
      <c r="C376" s="166"/>
      <c r="D376" s="166"/>
      <c r="E376" s="2">
        <v>425</v>
      </c>
      <c r="F376" s="1" t="s">
        <v>404</v>
      </c>
      <c r="G376" s="4">
        <v>1000000</v>
      </c>
      <c r="H376" s="4">
        <v>800000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1000000</v>
      </c>
      <c r="R376" s="4">
        <v>800000</v>
      </c>
    </row>
    <row r="377" spans="2:18">
      <c r="B377" s="802"/>
      <c r="C377" s="166"/>
      <c r="D377" s="166"/>
      <c r="E377" s="2">
        <v>426</v>
      </c>
      <c r="F377" s="1" t="s">
        <v>405</v>
      </c>
      <c r="G377" s="4">
        <v>640000</v>
      </c>
      <c r="H377" s="4">
        <v>512000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640000</v>
      </c>
      <c r="R377" s="4">
        <v>512000</v>
      </c>
    </row>
    <row r="378" spans="2:18">
      <c r="B378" s="802"/>
      <c r="C378" s="166"/>
      <c r="D378" s="166"/>
      <c r="E378" s="2">
        <v>427</v>
      </c>
      <c r="F378" s="1" t="s">
        <v>406</v>
      </c>
      <c r="G378" s="4">
        <v>150000</v>
      </c>
      <c r="H378" s="4">
        <v>120000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150000</v>
      </c>
      <c r="R378" s="4">
        <v>120000</v>
      </c>
    </row>
    <row r="379" spans="2:18">
      <c r="B379" s="802"/>
      <c r="C379" s="162"/>
      <c r="D379" s="162">
        <v>48</v>
      </c>
      <c r="E379" s="99"/>
      <c r="F379" s="99" t="s">
        <v>430</v>
      </c>
      <c r="G379" s="103">
        <f>SUM(G380)</f>
        <v>1000000</v>
      </c>
      <c r="H379" s="103">
        <f>SUM(H380)</f>
        <v>800000</v>
      </c>
      <c r="I379" s="103">
        <v>0</v>
      </c>
      <c r="J379" s="103">
        <v>0</v>
      </c>
      <c r="K379" s="103">
        <v>0</v>
      </c>
      <c r="L379" s="103">
        <v>0</v>
      </c>
      <c r="M379" s="103">
        <v>0</v>
      </c>
      <c r="N379" s="103">
        <v>0</v>
      </c>
      <c r="O379" s="103">
        <v>0</v>
      </c>
      <c r="P379" s="103">
        <v>0</v>
      </c>
      <c r="Q379" s="103">
        <f>SUM(Q380)</f>
        <v>1000000</v>
      </c>
      <c r="R379" s="103">
        <f>SUM(R380)</f>
        <v>800000</v>
      </c>
    </row>
    <row r="380" spans="2:18">
      <c r="B380" s="802"/>
      <c r="C380" s="166"/>
      <c r="D380" s="166"/>
      <c r="E380" s="2">
        <v>483</v>
      </c>
      <c r="F380" s="1" t="s">
        <v>434</v>
      </c>
      <c r="G380" s="4">
        <v>1000000</v>
      </c>
      <c r="H380" s="4">
        <v>800000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1000000</v>
      </c>
      <c r="R380" s="4">
        <v>800000</v>
      </c>
    </row>
    <row r="381" spans="2:18" ht="30">
      <c r="B381" s="802"/>
      <c r="C381" s="150"/>
      <c r="D381" s="150" t="s">
        <v>783</v>
      </c>
      <c r="E381" s="33"/>
      <c r="F381" s="36" t="s">
        <v>785</v>
      </c>
      <c r="G381" s="34">
        <f>SUM(G382+G384+G386)</f>
        <v>360000000</v>
      </c>
      <c r="H381" s="34">
        <f>SUM(H382+H384+H386)</f>
        <v>308000000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f>SUM(Q382+Q384+Q386)</f>
        <v>360000000</v>
      </c>
      <c r="R381" s="34">
        <f>SUM(R382+R384+R386)</f>
        <v>308000000</v>
      </c>
    </row>
    <row r="382" spans="2:18">
      <c r="B382" s="802"/>
      <c r="C382" s="162"/>
      <c r="D382" s="162">
        <v>42</v>
      </c>
      <c r="E382" s="205"/>
      <c r="F382" s="99" t="s">
        <v>394</v>
      </c>
      <c r="G382" s="103">
        <v>0</v>
      </c>
      <c r="H382" s="103">
        <f>SUM(H383)</f>
        <v>5700000</v>
      </c>
      <c r="I382" s="103">
        <v>0</v>
      </c>
      <c r="J382" s="103">
        <v>0</v>
      </c>
      <c r="K382" s="103">
        <v>0</v>
      </c>
      <c r="L382" s="103">
        <v>0</v>
      </c>
      <c r="M382" s="103">
        <v>0</v>
      </c>
      <c r="N382" s="103">
        <v>0</v>
      </c>
      <c r="O382" s="103">
        <v>0</v>
      </c>
      <c r="P382" s="103">
        <v>0</v>
      </c>
      <c r="Q382" s="103">
        <v>0</v>
      </c>
      <c r="R382" s="103">
        <f>SUM(R383)</f>
        <v>5700000</v>
      </c>
    </row>
    <row r="383" spans="2:18">
      <c r="B383" s="802"/>
      <c r="C383" s="166"/>
      <c r="D383" s="166"/>
      <c r="E383" s="2">
        <v>426</v>
      </c>
      <c r="F383" s="1" t="s">
        <v>405</v>
      </c>
      <c r="G383" s="4">
        <v>0</v>
      </c>
      <c r="H383" s="4">
        <v>5700000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5700000</v>
      </c>
    </row>
    <row r="384" spans="2:18">
      <c r="B384" s="802"/>
      <c r="C384" s="162"/>
      <c r="D384" s="162">
        <v>46</v>
      </c>
      <c r="E384" s="99"/>
      <c r="F384" s="99" t="s">
        <v>396</v>
      </c>
      <c r="G384" s="103">
        <v>0</v>
      </c>
      <c r="H384" s="103">
        <f>SUM(H385)</f>
        <v>3683000</v>
      </c>
      <c r="I384" s="103">
        <v>0</v>
      </c>
      <c r="J384" s="103">
        <v>0</v>
      </c>
      <c r="K384" s="103">
        <v>0</v>
      </c>
      <c r="L384" s="103">
        <v>0</v>
      </c>
      <c r="M384" s="103">
        <v>0</v>
      </c>
      <c r="N384" s="103">
        <v>0</v>
      </c>
      <c r="O384" s="103">
        <v>0</v>
      </c>
      <c r="P384" s="103">
        <v>0</v>
      </c>
      <c r="Q384" s="103">
        <v>0</v>
      </c>
      <c r="R384" s="103">
        <f>SUM(R385)</f>
        <v>3683000</v>
      </c>
    </row>
    <row r="385" spans="2:18">
      <c r="B385" s="802"/>
      <c r="C385" s="166"/>
      <c r="D385" s="166"/>
      <c r="E385" s="2">
        <v>464</v>
      </c>
      <c r="F385" s="1" t="s">
        <v>423</v>
      </c>
      <c r="G385" s="4">
        <v>0</v>
      </c>
      <c r="H385" s="4">
        <v>3683000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3683000</v>
      </c>
    </row>
    <row r="386" spans="2:18">
      <c r="B386" s="802"/>
      <c r="C386" s="162"/>
      <c r="D386" s="162">
        <v>48</v>
      </c>
      <c r="E386" s="99"/>
      <c r="F386" s="99" t="s">
        <v>430</v>
      </c>
      <c r="G386" s="103">
        <f>SUM(G387)</f>
        <v>360000000</v>
      </c>
      <c r="H386" s="103">
        <f>SUM(H387)</f>
        <v>298617000</v>
      </c>
      <c r="I386" s="103">
        <v>0</v>
      </c>
      <c r="J386" s="103">
        <v>0</v>
      </c>
      <c r="K386" s="103">
        <v>0</v>
      </c>
      <c r="L386" s="103">
        <v>0</v>
      </c>
      <c r="M386" s="103">
        <v>0</v>
      </c>
      <c r="N386" s="103">
        <v>0</v>
      </c>
      <c r="O386" s="103">
        <v>0</v>
      </c>
      <c r="P386" s="103">
        <v>0</v>
      </c>
      <c r="Q386" s="103">
        <f>SUM(Q387)</f>
        <v>360000000</v>
      </c>
      <c r="R386" s="103">
        <f>SUM(R387)</f>
        <v>298617000</v>
      </c>
    </row>
    <row r="387" spans="2:18">
      <c r="B387" s="802"/>
      <c r="C387" s="166"/>
      <c r="D387" s="166"/>
      <c r="E387" s="2">
        <v>480</v>
      </c>
      <c r="F387" s="1" t="s">
        <v>431</v>
      </c>
      <c r="G387" s="4">
        <v>360000000</v>
      </c>
      <c r="H387" s="4">
        <v>298617000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360000000</v>
      </c>
      <c r="R387" s="4">
        <v>298617000</v>
      </c>
    </row>
    <row r="388" spans="2:18" ht="30">
      <c r="B388" s="802"/>
      <c r="C388" s="150"/>
      <c r="D388" s="150" t="s">
        <v>784</v>
      </c>
      <c r="E388" s="33"/>
      <c r="F388" s="36" t="s">
        <v>786</v>
      </c>
      <c r="G388" s="34">
        <f>SUM(G389)</f>
        <v>90000000</v>
      </c>
      <c r="H388" s="34">
        <f>SUM(H389)</f>
        <v>72000000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f>SUM(Q389)</f>
        <v>90000000</v>
      </c>
      <c r="R388" s="34">
        <f>SUM(R389)</f>
        <v>72000000</v>
      </c>
    </row>
    <row r="389" spans="2:18">
      <c r="B389" s="802"/>
      <c r="C389" s="162"/>
      <c r="D389" s="162">
        <v>42</v>
      </c>
      <c r="E389" s="99"/>
      <c r="F389" s="99" t="s">
        <v>394</v>
      </c>
      <c r="G389" s="103">
        <f>SUM(G390)</f>
        <v>90000000</v>
      </c>
      <c r="H389" s="103">
        <f>SUM(H390)</f>
        <v>72000000</v>
      </c>
      <c r="I389" s="103">
        <v>0</v>
      </c>
      <c r="J389" s="103">
        <v>0</v>
      </c>
      <c r="K389" s="103">
        <v>0</v>
      </c>
      <c r="L389" s="103">
        <v>0</v>
      </c>
      <c r="M389" s="103">
        <v>0</v>
      </c>
      <c r="N389" s="103">
        <v>0</v>
      </c>
      <c r="O389" s="103">
        <v>0</v>
      </c>
      <c r="P389" s="103">
        <v>0</v>
      </c>
      <c r="Q389" s="103">
        <f>SUM(Q390)</f>
        <v>90000000</v>
      </c>
      <c r="R389" s="103">
        <f>SUM(R390)</f>
        <v>72000000</v>
      </c>
    </row>
    <row r="390" spans="2:18">
      <c r="B390" s="802"/>
      <c r="C390" s="166"/>
      <c r="D390" s="166"/>
      <c r="E390" s="2">
        <v>425</v>
      </c>
      <c r="F390" s="1" t="s">
        <v>404</v>
      </c>
      <c r="G390" s="4">
        <v>90000000</v>
      </c>
      <c r="H390" s="4">
        <v>72000000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90000000</v>
      </c>
      <c r="R390" s="4">
        <v>72000000</v>
      </c>
    </row>
    <row r="391" spans="2:18">
      <c r="B391" s="802"/>
      <c r="C391" s="587" t="s">
        <v>621</v>
      </c>
      <c r="D391" s="587"/>
      <c r="E391" s="592"/>
      <c r="F391" s="592" t="s">
        <v>651</v>
      </c>
      <c r="G391" s="102">
        <f>SUM(G392)</f>
        <v>12823000000</v>
      </c>
      <c r="H391" s="102">
        <f>SUM(H392)</f>
        <v>12863000000</v>
      </c>
      <c r="I391" s="102">
        <v>0</v>
      </c>
      <c r="J391" s="102">
        <v>0</v>
      </c>
      <c r="K391" s="102">
        <v>0</v>
      </c>
      <c r="L391" s="102">
        <v>0</v>
      </c>
      <c r="M391" s="102">
        <v>0</v>
      </c>
      <c r="N391" s="102">
        <v>0</v>
      </c>
      <c r="O391" s="102">
        <v>0</v>
      </c>
      <c r="P391" s="102">
        <v>0</v>
      </c>
      <c r="Q391" s="102">
        <f>SUM(Q392)</f>
        <v>12823000000</v>
      </c>
      <c r="R391" s="102">
        <f>SUM(R392)</f>
        <v>12863000000</v>
      </c>
    </row>
    <row r="392" spans="2:18">
      <c r="B392" s="802"/>
      <c r="C392" s="150"/>
      <c r="D392" s="150" t="s">
        <v>623</v>
      </c>
      <c r="E392" s="33"/>
      <c r="F392" s="33" t="s">
        <v>652</v>
      </c>
      <c r="G392" s="34">
        <f>SUM(G393)</f>
        <v>12823000000</v>
      </c>
      <c r="H392" s="34">
        <f>SUM(H393)</f>
        <v>12863000000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f>SUM(Q393)</f>
        <v>12823000000</v>
      </c>
      <c r="R392" s="34">
        <f>SUM(R393)</f>
        <v>12863000000</v>
      </c>
    </row>
    <row r="393" spans="2:18" ht="30">
      <c r="B393" s="802"/>
      <c r="C393" s="162"/>
      <c r="D393" s="162">
        <v>44</v>
      </c>
      <c r="E393" s="99"/>
      <c r="F393" s="98" t="s">
        <v>422</v>
      </c>
      <c r="G393" s="103">
        <f>SUM(G394:G395)</f>
        <v>12823000000</v>
      </c>
      <c r="H393" s="103">
        <f>SUM(H394:H395)</f>
        <v>12863000000</v>
      </c>
      <c r="I393" s="103">
        <v>0</v>
      </c>
      <c r="J393" s="103">
        <v>0</v>
      </c>
      <c r="K393" s="103">
        <v>0</v>
      </c>
      <c r="L393" s="103">
        <v>0</v>
      </c>
      <c r="M393" s="103">
        <v>0</v>
      </c>
      <c r="N393" s="103">
        <v>0</v>
      </c>
      <c r="O393" s="103">
        <v>0</v>
      </c>
      <c r="P393" s="103">
        <v>0</v>
      </c>
      <c r="Q393" s="103">
        <f>SUM(Q394:Q395)</f>
        <v>12823000000</v>
      </c>
      <c r="R393" s="103">
        <f>SUM(R394:R395)</f>
        <v>12863000000</v>
      </c>
    </row>
    <row r="394" spans="2:18">
      <c r="B394" s="802"/>
      <c r="C394" s="166"/>
      <c r="D394" s="166"/>
      <c r="E394" s="2">
        <v>442</v>
      </c>
      <c r="F394" s="1" t="s">
        <v>408</v>
      </c>
      <c r="G394" s="4">
        <v>3000000</v>
      </c>
      <c r="H394" s="4">
        <v>3000000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3000000</v>
      </c>
      <c r="R394" s="4">
        <v>3000000</v>
      </c>
    </row>
    <row r="395" spans="2:18">
      <c r="B395" s="802"/>
      <c r="C395" s="166"/>
      <c r="D395" s="166"/>
      <c r="E395" s="2">
        <v>443</v>
      </c>
      <c r="F395" s="1" t="s">
        <v>409</v>
      </c>
      <c r="G395" s="4">
        <v>12820000000</v>
      </c>
      <c r="H395" s="4">
        <v>12860000000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12820000000</v>
      </c>
      <c r="R395" s="4">
        <v>12860000000</v>
      </c>
    </row>
    <row r="396" spans="2:18">
      <c r="B396" s="802"/>
      <c r="C396" s="587" t="s">
        <v>640</v>
      </c>
      <c r="D396" s="587"/>
      <c r="E396" s="592"/>
      <c r="F396" s="590" t="s">
        <v>669</v>
      </c>
      <c r="G396" s="102">
        <f t="shared" ref="G396:H398" si="31">SUM(G397)</f>
        <v>259000</v>
      </c>
      <c r="H396" s="102">
        <f t="shared" si="31"/>
        <v>209000</v>
      </c>
      <c r="I396" s="102">
        <v>0</v>
      </c>
      <c r="J396" s="102">
        <v>0</v>
      </c>
      <c r="K396" s="102">
        <v>0</v>
      </c>
      <c r="L396" s="102">
        <v>0</v>
      </c>
      <c r="M396" s="102">
        <v>0</v>
      </c>
      <c r="N396" s="102">
        <v>0</v>
      </c>
      <c r="O396" s="102">
        <v>0</v>
      </c>
      <c r="P396" s="102">
        <v>0</v>
      </c>
      <c r="Q396" s="102">
        <f t="shared" ref="Q396:R398" si="32">SUM(Q397)</f>
        <v>259000</v>
      </c>
      <c r="R396" s="102">
        <f t="shared" si="32"/>
        <v>209000</v>
      </c>
    </row>
    <row r="397" spans="2:18" ht="30">
      <c r="B397" s="802"/>
      <c r="C397" s="150"/>
      <c r="D397" s="150" t="s">
        <v>1205</v>
      </c>
      <c r="E397" s="36" t="s">
        <v>1732</v>
      </c>
      <c r="F397" s="36" t="s">
        <v>670</v>
      </c>
      <c r="G397" s="34">
        <f t="shared" si="31"/>
        <v>259000</v>
      </c>
      <c r="H397" s="34">
        <f t="shared" si="31"/>
        <v>209000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f t="shared" si="32"/>
        <v>259000</v>
      </c>
      <c r="R397" s="34">
        <f t="shared" si="32"/>
        <v>209000</v>
      </c>
    </row>
    <row r="398" spans="2:18">
      <c r="B398" s="802"/>
      <c r="C398" s="162"/>
      <c r="D398" s="162">
        <v>42</v>
      </c>
      <c r="E398" s="99"/>
      <c r="F398" s="99" t="s">
        <v>898</v>
      </c>
      <c r="G398" s="103">
        <f t="shared" si="31"/>
        <v>259000</v>
      </c>
      <c r="H398" s="103">
        <f t="shared" si="31"/>
        <v>209000</v>
      </c>
      <c r="I398" s="103">
        <v>0</v>
      </c>
      <c r="J398" s="103">
        <v>0</v>
      </c>
      <c r="K398" s="103">
        <v>0</v>
      </c>
      <c r="L398" s="103">
        <v>0</v>
      </c>
      <c r="M398" s="103">
        <v>0</v>
      </c>
      <c r="N398" s="103">
        <v>0</v>
      </c>
      <c r="O398" s="103">
        <v>0</v>
      </c>
      <c r="P398" s="103">
        <v>0</v>
      </c>
      <c r="Q398" s="103">
        <f t="shared" si="32"/>
        <v>259000</v>
      </c>
      <c r="R398" s="103">
        <f t="shared" si="32"/>
        <v>209000</v>
      </c>
    </row>
    <row r="399" spans="2:18">
      <c r="B399" s="802"/>
      <c r="C399" s="166"/>
      <c r="D399" s="166"/>
      <c r="E399" s="2">
        <v>425</v>
      </c>
      <c r="F399" s="1" t="s">
        <v>404</v>
      </c>
      <c r="G399" s="4">
        <v>259000</v>
      </c>
      <c r="H399" s="4">
        <v>209000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259000</v>
      </c>
      <c r="R399" s="4">
        <v>209000</v>
      </c>
    </row>
    <row r="400" spans="2:18">
      <c r="B400" s="802"/>
      <c r="C400" s="587" t="s">
        <v>1250</v>
      </c>
      <c r="D400" s="587"/>
      <c r="E400" s="592"/>
      <c r="F400" s="592" t="s">
        <v>672</v>
      </c>
      <c r="G400" s="102">
        <f>SUM(G401+G404)</f>
        <v>43841000</v>
      </c>
      <c r="H400" s="102">
        <f>SUM(H401+H404)</f>
        <v>100841000</v>
      </c>
      <c r="I400" s="102">
        <f>SUM(I401+I404)</f>
        <v>2327000</v>
      </c>
      <c r="J400" s="102">
        <f>SUM(J401+J404)</f>
        <v>2327000</v>
      </c>
      <c r="K400" s="102">
        <v>0</v>
      </c>
      <c r="L400" s="102">
        <v>0</v>
      </c>
      <c r="M400" s="102">
        <v>0</v>
      </c>
      <c r="N400" s="102">
        <v>0</v>
      </c>
      <c r="O400" s="102">
        <v>0</v>
      </c>
      <c r="P400" s="102">
        <f>SUM(P401+P404)</f>
        <v>11348000</v>
      </c>
      <c r="Q400" s="102">
        <f>SUM(Q401+Q404)</f>
        <v>46168000</v>
      </c>
      <c r="R400" s="102">
        <f>SUM(R401+R404)</f>
        <v>114516000</v>
      </c>
    </row>
    <row r="401" spans="2:18" ht="30">
      <c r="B401" s="802"/>
      <c r="C401" s="150"/>
      <c r="D401" s="150" t="s">
        <v>1763</v>
      </c>
      <c r="E401" s="33" t="s">
        <v>1419</v>
      </c>
      <c r="F401" s="36" t="s">
        <v>673</v>
      </c>
      <c r="G401" s="34">
        <f>SUM(G402)</f>
        <v>43841000</v>
      </c>
      <c r="H401" s="34">
        <f>SUM(H402)</f>
        <v>100841000</v>
      </c>
      <c r="I401" s="34">
        <v>0</v>
      </c>
      <c r="J401" s="34">
        <v>0</v>
      </c>
      <c r="K401" s="34">
        <v>0</v>
      </c>
      <c r="L401" s="34">
        <v>0</v>
      </c>
      <c r="M401" s="34">
        <v>0</v>
      </c>
      <c r="N401" s="34">
        <v>0</v>
      </c>
      <c r="O401" s="34">
        <v>0</v>
      </c>
      <c r="P401" s="34">
        <f t="shared" ref="P401:R402" si="33">SUM(P402)</f>
        <v>11348000</v>
      </c>
      <c r="Q401" s="34">
        <f t="shared" si="33"/>
        <v>43841000</v>
      </c>
      <c r="R401" s="34">
        <f t="shared" si="33"/>
        <v>112189000</v>
      </c>
    </row>
    <row r="402" spans="2:18">
      <c r="B402" s="802"/>
      <c r="C402" s="162"/>
      <c r="D402" s="162">
        <v>42</v>
      </c>
      <c r="E402" s="99"/>
      <c r="F402" s="99" t="s">
        <v>394</v>
      </c>
      <c r="G402" s="103">
        <f>SUM(G403)</f>
        <v>43841000</v>
      </c>
      <c r="H402" s="103">
        <f>SUM(H403)</f>
        <v>100841000</v>
      </c>
      <c r="I402" s="103">
        <v>0</v>
      </c>
      <c r="J402" s="103">
        <v>0</v>
      </c>
      <c r="K402" s="103">
        <v>0</v>
      </c>
      <c r="L402" s="103">
        <v>0</v>
      </c>
      <c r="M402" s="103">
        <v>0</v>
      </c>
      <c r="N402" s="103">
        <v>0</v>
      </c>
      <c r="O402" s="103">
        <v>0</v>
      </c>
      <c r="P402" s="103">
        <f t="shared" si="33"/>
        <v>11348000</v>
      </c>
      <c r="Q402" s="103">
        <f t="shared" si="33"/>
        <v>43841000</v>
      </c>
      <c r="R402" s="103">
        <f t="shared" si="33"/>
        <v>112189000</v>
      </c>
    </row>
    <row r="403" spans="2:18">
      <c r="B403" s="802"/>
      <c r="C403" s="166"/>
      <c r="D403" s="166"/>
      <c r="E403" s="2">
        <v>426</v>
      </c>
      <c r="F403" s="1" t="s">
        <v>405</v>
      </c>
      <c r="G403" s="4">
        <v>43841000</v>
      </c>
      <c r="H403" s="4">
        <v>100841000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11348000</v>
      </c>
      <c r="Q403" s="4">
        <v>43841000</v>
      </c>
      <c r="R403" s="4">
        <v>112189000</v>
      </c>
    </row>
    <row r="404" spans="2:18">
      <c r="B404" s="802"/>
      <c r="C404" s="433"/>
      <c r="D404" s="433" t="s">
        <v>647</v>
      </c>
      <c r="E404" s="430"/>
      <c r="F404" s="431" t="s">
        <v>676</v>
      </c>
      <c r="G404" s="432">
        <v>0</v>
      </c>
      <c r="H404" s="432">
        <v>0</v>
      </c>
      <c r="I404" s="432">
        <f>SUM(I405)</f>
        <v>2327000</v>
      </c>
      <c r="J404" s="432">
        <f>SUM(J405)</f>
        <v>2327000</v>
      </c>
      <c r="K404" s="432">
        <v>0</v>
      </c>
      <c r="L404" s="432">
        <v>0</v>
      </c>
      <c r="M404" s="432">
        <v>0</v>
      </c>
      <c r="N404" s="432">
        <v>0</v>
      </c>
      <c r="O404" s="432">
        <v>0</v>
      </c>
      <c r="P404" s="432">
        <v>0</v>
      </c>
      <c r="Q404" s="432">
        <f>SUM(Q405)</f>
        <v>2327000</v>
      </c>
      <c r="R404" s="432">
        <f>SUM(R405)</f>
        <v>2327000</v>
      </c>
    </row>
    <row r="405" spans="2:18">
      <c r="B405" s="802"/>
      <c r="C405" s="162"/>
      <c r="D405" s="162">
        <v>40</v>
      </c>
      <c r="E405" s="99"/>
      <c r="F405" s="99" t="s">
        <v>391</v>
      </c>
      <c r="G405" s="103">
        <v>0</v>
      </c>
      <c r="H405" s="103">
        <v>0</v>
      </c>
      <c r="I405" s="103">
        <f>SUM(I406:I407)</f>
        <v>2327000</v>
      </c>
      <c r="J405" s="103">
        <f>SUM(J406:J407)</f>
        <v>2327000</v>
      </c>
      <c r="K405" s="103">
        <v>0</v>
      </c>
      <c r="L405" s="103">
        <v>0</v>
      </c>
      <c r="M405" s="103">
        <v>0</v>
      </c>
      <c r="N405" s="103">
        <v>0</v>
      </c>
      <c r="O405" s="103">
        <v>0</v>
      </c>
      <c r="P405" s="103">
        <v>0</v>
      </c>
      <c r="Q405" s="103">
        <f>SUM(Q406:Q407)</f>
        <v>2327000</v>
      </c>
      <c r="R405" s="103">
        <f>SUM(R406:R407)</f>
        <v>2327000</v>
      </c>
    </row>
    <row r="406" spans="2:18">
      <c r="B406" s="802"/>
      <c r="C406" s="166"/>
      <c r="D406" s="166"/>
      <c r="E406" s="2">
        <v>401</v>
      </c>
      <c r="F406" s="1" t="s">
        <v>399</v>
      </c>
      <c r="G406" s="4">
        <v>0</v>
      </c>
      <c r="H406" s="4">
        <v>0</v>
      </c>
      <c r="I406" s="4">
        <v>1699000</v>
      </c>
      <c r="J406" s="4">
        <v>1699000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1699000</v>
      </c>
      <c r="R406" s="4">
        <v>1699000</v>
      </c>
    </row>
    <row r="407" spans="2:18">
      <c r="B407" s="802"/>
      <c r="C407" s="166"/>
      <c r="D407" s="166"/>
      <c r="E407" s="2">
        <v>402</v>
      </c>
      <c r="F407" s="1" t="s">
        <v>361</v>
      </c>
      <c r="G407" s="4">
        <v>0</v>
      </c>
      <c r="H407" s="4">
        <v>0</v>
      </c>
      <c r="I407" s="4">
        <v>628000</v>
      </c>
      <c r="J407" s="4">
        <v>628000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628000</v>
      </c>
      <c r="R407" s="4">
        <v>628000</v>
      </c>
    </row>
    <row r="408" spans="2:18">
      <c r="B408" s="802"/>
      <c r="C408" s="587" t="s">
        <v>684</v>
      </c>
      <c r="D408" s="587"/>
      <c r="E408" s="592"/>
      <c r="F408" s="592" t="s">
        <v>695</v>
      </c>
      <c r="G408" s="102">
        <f>SUM(G409+G414+G417+G428+G431+G434+G444+G447)</f>
        <v>410229000</v>
      </c>
      <c r="H408" s="102">
        <f>SUM(H409+H414+H417+H428+H431+H434+H444+H447)</f>
        <v>513229000</v>
      </c>
      <c r="I408" s="102">
        <v>0</v>
      </c>
      <c r="J408" s="102">
        <v>0</v>
      </c>
      <c r="K408" s="102">
        <v>0</v>
      </c>
      <c r="L408" s="102">
        <v>0</v>
      </c>
      <c r="M408" s="102">
        <f>SUM(M409+M414+M417+M428+M431+M434+M444+M447)</f>
        <v>130210000</v>
      </c>
      <c r="N408" s="102">
        <f>SUM(N409+N414+N417+N428+N431+N434+N444+N447)</f>
        <v>314710000</v>
      </c>
      <c r="O408" s="102">
        <v>0</v>
      </c>
      <c r="P408" s="102">
        <v>0</v>
      </c>
      <c r="Q408" s="102">
        <f>SUM(Q409+Q414+Q417+Q428+Q431+Q434+Q444+Q447)</f>
        <v>540439000</v>
      </c>
      <c r="R408" s="102">
        <f>SUM(R409+R414+R417+R428+R431+R434+R444+R447)</f>
        <v>827939000</v>
      </c>
    </row>
    <row r="409" spans="2:18">
      <c r="B409" s="802"/>
      <c r="C409" s="150"/>
      <c r="D409" s="150" t="s">
        <v>685</v>
      </c>
      <c r="E409" s="33"/>
      <c r="F409" s="67" t="s">
        <v>696</v>
      </c>
      <c r="G409" s="34">
        <f>SUM(G410+G412)</f>
        <v>142000000</v>
      </c>
      <c r="H409" s="34">
        <f>SUM(H410+H412)</f>
        <v>142000000</v>
      </c>
      <c r="I409" s="34">
        <v>0</v>
      </c>
      <c r="J409" s="34">
        <v>0</v>
      </c>
      <c r="K409" s="34">
        <v>0</v>
      </c>
      <c r="L409" s="34">
        <v>0</v>
      </c>
      <c r="M409" s="34">
        <v>0</v>
      </c>
      <c r="N409" s="34">
        <v>0</v>
      </c>
      <c r="O409" s="34">
        <v>0</v>
      </c>
      <c r="P409" s="34">
        <v>0</v>
      </c>
      <c r="Q409" s="34">
        <f>SUM(Q410+Q412)</f>
        <v>142000000</v>
      </c>
      <c r="R409" s="34">
        <f>SUM(R410+R412)</f>
        <v>142000000</v>
      </c>
    </row>
    <row r="410" spans="2:18">
      <c r="B410" s="802"/>
      <c r="C410" s="162"/>
      <c r="D410" s="162">
        <v>46</v>
      </c>
      <c r="E410" s="99"/>
      <c r="F410" s="99" t="s">
        <v>396</v>
      </c>
      <c r="G410" s="103">
        <v>0</v>
      </c>
      <c r="H410" s="103">
        <f>SUM(H411)</f>
        <v>11017000</v>
      </c>
      <c r="I410" s="103">
        <v>0</v>
      </c>
      <c r="J410" s="103">
        <v>0</v>
      </c>
      <c r="K410" s="103">
        <v>0</v>
      </c>
      <c r="L410" s="103">
        <v>0</v>
      </c>
      <c r="M410" s="103">
        <v>0</v>
      </c>
      <c r="N410" s="103">
        <v>0</v>
      </c>
      <c r="O410" s="103">
        <v>0</v>
      </c>
      <c r="P410" s="103">
        <v>0</v>
      </c>
      <c r="Q410" s="103">
        <v>0</v>
      </c>
      <c r="R410" s="103">
        <f>SUM(R411)</f>
        <v>11017000</v>
      </c>
    </row>
    <row r="411" spans="2:18">
      <c r="B411" s="802"/>
      <c r="C411" s="166"/>
      <c r="D411" s="166"/>
      <c r="E411" s="2">
        <v>465</v>
      </c>
      <c r="F411" s="1" t="s">
        <v>424</v>
      </c>
      <c r="G411" s="4">
        <v>0</v>
      </c>
      <c r="H411" s="4">
        <v>11017000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11017000</v>
      </c>
    </row>
    <row r="412" spans="2:18">
      <c r="B412" s="802"/>
      <c r="C412" s="162"/>
      <c r="D412" s="162">
        <v>48</v>
      </c>
      <c r="E412" s="99"/>
      <c r="F412" s="99" t="s">
        <v>430</v>
      </c>
      <c r="G412" s="103">
        <f>SUM(G413)</f>
        <v>142000000</v>
      </c>
      <c r="H412" s="103">
        <f>SUM(H413)</f>
        <v>130983000</v>
      </c>
      <c r="I412" s="103">
        <v>0</v>
      </c>
      <c r="J412" s="103">
        <v>0</v>
      </c>
      <c r="K412" s="103">
        <v>0</v>
      </c>
      <c r="L412" s="103">
        <v>0</v>
      </c>
      <c r="M412" s="103">
        <v>0</v>
      </c>
      <c r="N412" s="103">
        <v>0</v>
      </c>
      <c r="O412" s="103">
        <v>0</v>
      </c>
      <c r="P412" s="103">
        <v>0</v>
      </c>
      <c r="Q412" s="103">
        <f>SUM(Q413)</f>
        <v>142000000</v>
      </c>
      <c r="R412" s="103">
        <f>SUM(R413)</f>
        <v>130983000</v>
      </c>
    </row>
    <row r="413" spans="2:18">
      <c r="B413" s="802"/>
      <c r="C413" s="166"/>
      <c r="D413" s="166"/>
      <c r="E413" s="2">
        <v>482</v>
      </c>
      <c r="F413" s="1" t="s">
        <v>433</v>
      </c>
      <c r="G413" s="4">
        <v>142000000</v>
      </c>
      <c r="H413" s="4">
        <v>130983000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142000000</v>
      </c>
      <c r="R413" s="4">
        <v>130983000</v>
      </c>
    </row>
    <row r="414" spans="2:18" ht="30">
      <c r="B414" s="802"/>
      <c r="C414" s="150"/>
      <c r="D414" s="150" t="s">
        <v>686</v>
      </c>
      <c r="E414" s="33"/>
      <c r="F414" s="36" t="s">
        <v>697</v>
      </c>
      <c r="G414" s="34">
        <f>SUM(G415)</f>
        <v>30000000</v>
      </c>
      <c r="H414" s="34">
        <f>SUM(H415)</f>
        <v>25500000</v>
      </c>
      <c r="I414" s="34">
        <v>0</v>
      </c>
      <c r="J414" s="34">
        <v>0</v>
      </c>
      <c r="K414" s="34">
        <v>0</v>
      </c>
      <c r="L414" s="34">
        <v>0</v>
      </c>
      <c r="M414" s="34">
        <v>0</v>
      </c>
      <c r="N414" s="34">
        <v>0</v>
      </c>
      <c r="O414" s="34">
        <v>0</v>
      </c>
      <c r="P414" s="34">
        <v>0</v>
      </c>
      <c r="Q414" s="34">
        <f>SUM(Q415)</f>
        <v>30000000</v>
      </c>
      <c r="R414" s="34">
        <f>SUM(R415)</f>
        <v>25500000</v>
      </c>
    </row>
    <row r="415" spans="2:18">
      <c r="B415" s="802"/>
      <c r="C415" s="162"/>
      <c r="D415" s="162">
        <v>48</v>
      </c>
      <c r="E415" s="99"/>
      <c r="F415" s="99" t="s">
        <v>430</v>
      </c>
      <c r="G415" s="103">
        <f>SUM(G416)</f>
        <v>30000000</v>
      </c>
      <c r="H415" s="103">
        <f>SUM(H416)</f>
        <v>25500000</v>
      </c>
      <c r="I415" s="103">
        <v>0</v>
      </c>
      <c r="J415" s="103">
        <v>0</v>
      </c>
      <c r="K415" s="103">
        <v>0</v>
      </c>
      <c r="L415" s="103">
        <v>0</v>
      </c>
      <c r="M415" s="103">
        <v>0</v>
      </c>
      <c r="N415" s="103">
        <v>0</v>
      </c>
      <c r="O415" s="103">
        <v>0</v>
      </c>
      <c r="P415" s="103">
        <v>0</v>
      </c>
      <c r="Q415" s="103">
        <f>SUM(Q416)</f>
        <v>30000000</v>
      </c>
      <c r="R415" s="103">
        <f>SUM(R416)</f>
        <v>25500000</v>
      </c>
    </row>
    <row r="416" spans="2:18">
      <c r="B416" s="802"/>
      <c r="C416" s="166"/>
      <c r="D416" s="166"/>
      <c r="E416" s="2">
        <v>482</v>
      </c>
      <c r="F416" s="1" t="s">
        <v>433</v>
      </c>
      <c r="G416" s="4">
        <v>30000000</v>
      </c>
      <c r="H416" s="4">
        <v>25500000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30000000</v>
      </c>
      <c r="R416" s="4">
        <v>25500000</v>
      </c>
    </row>
    <row r="417" spans="2:18" ht="30">
      <c r="B417" s="802"/>
      <c r="C417" s="150"/>
      <c r="D417" s="150" t="s">
        <v>687</v>
      </c>
      <c r="E417" s="33"/>
      <c r="F417" s="36" t="s">
        <v>698</v>
      </c>
      <c r="G417" s="34">
        <f>SUM(G418+G425)</f>
        <v>103072000</v>
      </c>
      <c r="H417" s="34">
        <f>SUM(H418+H425)</f>
        <v>103072000</v>
      </c>
      <c r="I417" s="34">
        <v>0</v>
      </c>
      <c r="J417" s="34">
        <v>0</v>
      </c>
      <c r="K417" s="34">
        <v>0</v>
      </c>
      <c r="L417" s="34">
        <v>0</v>
      </c>
      <c r="M417" s="34">
        <f>SUM(M418+M425)</f>
        <v>100000000</v>
      </c>
      <c r="N417" s="34">
        <f>SUM(N418+N425)</f>
        <v>284500000</v>
      </c>
      <c r="O417" s="34">
        <v>0</v>
      </c>
      <c r="P417" s="34">
        <v>0</v>
      </c>
      <c r="Q417" s="34">
        <f>SUM(Q418+Q425)</f>
        <v>203072000</v>
      </c>
      <c r="R417" s="34">
        <f>SUM(R418+R425)</f>
        <v>387572000</v>
      </c>
    </row>
    <row r="418" spans="2:18">
      <c r="B418" s="802"/>
      <c r="C418" s="162"/>
      <c r="D418" s="162">
        <v>42</v>
      </c>
      <c r="E418" s="99"/>
      <c r="F418" s="99" t="s">
        <v>394</v>
      </c>
      <c r="G418" s="103">
        <f>SUM(G419:G424)</f>
        <v>3895000</v>
      </c>
      <c r="H418" s="103">
        <f>SUM(H419:H424)</f>
        <v>3895000</v>
      </c>
      <c r="I418" s="103">
        <v>0</v>
      </c>
      <c r="J418" s="103">
        <v>0</v>
      </c>
      <c r="K418" s="103">
        <v>0</v>
      </c>
      <c r="L418" s="103">
        <v>0</v>
      </c>
      <c r="M418" s="103">
        <f>SUM(M419:M424)</f>
        <v>3000000</v>
      </c>
      <c r="N418" s="103">
        <f>SUM(N419:N424)</f>
        <v>3000000</v>
      </c>
      <c r="O418" s="103">
        <v>0</v>
      </c>
      <c r="P418" s="103">
        <v>0</v>
      </c>
      <c r="Q418" s="103">
        <f>SUM(Q419:Q424)</f>
        <v>6895000</v>
      </c>
      <c r="R418" s="103">
        <f>SUM(R419:R424)</f>
        <v>6895000</v>
      </c>
    </row>
    <row r="419" spans="2:18">
      <c r="B419" s="802"/>
      <c r="C419" s="166"/>
      <c r="D419" s="166"/>
      <c r="E419" s="2">
        <v>420</v>
      </c>
      <c r="F419" s="1" t="s">
        <v>400</v>
      </c>
      <c r="G419" s="4">
        <v>30000</v>
      </c>
      <c r="H419" s="4">
        <v>30000</v>
      </c>
      <c r="I419" s="4">
        <v>0</v>
      </c>
      <c r="J419" s="4">
        <v>0</v>
      </c>
      <c r="K419" s="4">
        <v>0</v>
      </c>
      <c r="L419" s="4">
        <v>0</v>
      </c>
      <c r="M419" s="4">
        <v>100000</v>
      </c>
      <c r="N419" s="4">
        <v>100000</v>
      </c>
      <c r="O419" s="4">
        <v>0</v>
      </c>
      <c r="P419" s="4">
        <v>0</v>
      </c>
      <c r="Q419" s="4">
        <v>130000</v>
      </c>
      <c r="R419" s="4">
        <v>130000</v>
      </c>
    </row>
    <row r="420" spans="2:18" ht="30">
      <c r="B420" s="802"/>
      <c r="C420" s="166"/>
      <c r="D420" s="166"/>
      <c r="E420" s="2">
        <v>421</v>
      </c>
      <c r="F420" s="14" t="s">
        <v>401</v>
      </c>
      <c r="G420" s="4">
        <v>200000</v>
      </c>
      <c r="H420" s="4">
        <v>200000</v>
      </c>
      <c r="I420" s="4">
        <v>0</v>
      </c>
      <c r="J420" s="4">
        <v>0</v>
      </c>
      <c r="K420" s="4">
        <v>0</v>
      </c>
      <c r="L420" s="4">
        <v>0</v>
      </c>
      <c r="M420" s="4">
        <v>400000</v>
      </c>
      <c r="N420" s="4">
        <v>400000</v>
      </c>
      <c r="O420" s="4">
        <v>0</v>
      </c>
      <c r="P420" s="4">
        <v>0</v>
      </c>
      <c r="Q420" s="4">
        <v>600000</v>
      </c>
      <c r="R420" s="4">
        <v>600000</v>
      </c>
    </row>
    <row r="421" spans="2:18">
      <c r="B421" s="802"/>
      <c r="C421" s="166"/>
      <c r="D421" s="166"/>
      <c r="E421" s="2">
        <v>423</v>
      </c>
      <c r="F421" s="1" t="s">
        <v>402</v>
      </c>
      <c r="G421" s="4">
        <v>45000</v>
      </c>
      <c r="H421" s="4">
        <v>45000</v>
      </c>
      <c r="I421" s="4">
        <v>0</v>
      </c>
      <c r="J421" s="4">
        <v>0</v>
      </c>
      <c r="K421" s="4">
        <v>0</v>
      </c>
      <c r="L421" s="4">
        <v>0</v>
      </c>
      <c r="M421" s="4">
        <v>200000</v>
      </c>
      <c r="N421" s="4">
        <v>200000</v>
      </c>
      <c r="O421" s="4">
        <v>0</v>
      </c>
      <c r="P421" s="4">
        <v>0</v>
      </c>
      <c r="Q421" s="4">
        <v>245000</v>
      </c>
      <c r="R421" s="4">
        <v>245000</v>
      </c>
    </row>
    <row r="422" spans="2:18">
      <c r="B422" s="802"/>
      <c r="C422" s="166"/>
      <c r="D422" s="166"/>
      <c r="E422" s="2">
        <v>424</v>
      </c>
      <c r="F422" s="1" t="s">
        <v>403</v>
      </c>
      <c r="G422" s="4">
        <v>20000</v>
      </c>
      <c r="H422" s="4">
        <v>20000</v>
      </c>
      <c r="I422" s="4">
        <v>0</v>
      </c>
      <c r="J422" s="4">
        <v>0</v>
      </c>
      <c r="K422" s="4">
        <v>0</v>
      </c>
      <c r="L422" s="4">
        <v>0</v>
      </c>
      <c r="M422" s="4">
        <v>100000</v>
      </c>
      <c r="N422" s="4">
        <v>100000</v>
      </c>
      <c r="O422" s="4">
        <v>0</v>
      </c>
      <c r="P422" s="4">
        <v>0</v>
      </c>
      <c r="Q422" s="4">
        <v>120000</v>
      </c>
      <c r="R422" s="4">
        <v>120000</v>
      </c>
    </row>
    <row r="423" spans="2:18">
      <c r="B423" s="802"/>
      <c r="C423" s="166"/>
      <c r="D423" s="166"/>
      <c r="E423" s="2">
        <v>425</v>
      </c>
      <c r="F423" s="1" t="s">
        <v>404</v>
      </c>
      <c r="G423" s="4">
        <v>3500000</v>
      </c>
      <c r="H423" s="4">
        <v>3500000</v>
      </c>
      <c r="I423" s="4">
        <v>0</v>
      </c>
      <c r="J423" s="4">
        <v>0</v>
      </c>
      <c r="K423" s="4">
        <v>0</v>
      </c>
      <c r="L423" s="4">
        <v>0</v>
      </c>
      <c r="M423" s="4">
        <v>2000000</v>
      </c>
      <c r="N423" s="4">
        <v>2000000</v>
      </c>
      <c r="O423" s="4">
        <v>0</v>
      </c>
      <c r="P423" s="4">
        <v>0</v>
      </c>
      <c r="Q423" s="4">
        <v>5500000</v>
      </c>
      <c r="R423" s="4">
        <v>5500000</v>
      </c>
    </row>
    <row r="424" spans="2:18">
      <c r="B424" s="802"/>
      <c r="C424" s="166"/>
      <c r="D424" s="166"/>
      <c r="E424" s="2">
        <v>426</v>
      </c>
      <c r="F424" s="1" t="s">
        <v>405</v>
      </c>
      <c r="G424" s="4">
        <v>100000</v>
      </c>
      <c r="H424" s="4">
        <v>100000</v>
      </c>
      <c r="I424" s="4">
        <v>0</v>
      </c>
      <c r="J424" s="4">
        <v>0</v>
      </c>
      <c r="K424" s="4">
        <v>0</v>
      </c>
      <c r="L424" s="4">
        <v>0</v>
      </c>
      <c r="M424" s="4">
        <v>200000</v>
      </c>
      <c r="N424" s="4">
        <v>200000</v>
      </c>
      <c r="O424" s="4">
        <v>0</v>
      </c>
      <c r="P424" s="4">
        <v>0</v>
      </c>
      <c r="Q424" s="4">
        <v>300000</v>
      </c>
      <c r="R424" s="4">
        <v>300000</v>
      </c>
    </row>
    <row r="425" spans="2:18">
      <c r="B425" s="802"/>
      <c r="C425" s="162"/>
      <c r="D425" s="162">
        <v>48</v>
      </c>
      <c r="E425" s="99"/>
      <c r="F425" s="99" t="s">
        <v>430</v>
      </c>
      <c r="G425" s="103">
        <f>SUM(G426:G427)</f>
        <v>99177000</v>
      </c>
      <c r="H425" s="103">
        <f>SUM(H426:H427)</f>
        <v>99177000</v>
      </c>
      <c r="I425" s="103">
        <v>0</v>
      </c>
      <c r="J425" s="103">
        <v>0</v>
      </c>
      <c r="K425" s="103">
        <v>0</v>
      </c>
      <c r="L425" s="103">
        <v>0</v>
      </c>
      <c r="M425" s="103">
        <f>SUM(M426:M427)</f>
        <v>97000000</v>
      </c>
      <c r="N425" s="103">
        <f>SUM(N426:N427)</f>
        <v>281500000</v>
      </c>
      <c r="O425" s="103">
        <v>0</v>
      </c>
      <c r="P425" s="103">
        <v>0</v>
      </c>
      <c r="Q425" s="103">
        <f>SUM(Q426:Q427)</f>
        <v>196177000</v>
      </c>
      <c r="R425" s="103">
        <f>SUM(R426:R427)</f>
        <v>380677000</v>
      </c>
    </row>
    <row r="426" spans="2:18">
      <c r="B426" s="802"/>
      <c r="C426" s="166"/>
      <c r="D426" s="166"/>
      <c r="E426" s="2">
        <v>480</v>
      </c>
      <c r="F426" s="1" t="s">
        <v>431</v>
      </c>
      <c r="G426" s="4">
        <v>500000</v>
      </c>
      <c r="H426" s="4">
        <v>500000</v>
      </c>
      <c r="I426" s="4">
        <v>0</v>
      </c>
      <c r="J426" s="4">
        <v>0</v>
      </c>
      <c r="K426" s="4">
        <v>0</v>
      </c>
      <c r="L426" s="4">
        <v>0</v>
      </c>
      <c r="M426" s="4">
        <v>1000000</v>
      </c>
      <c r="N426" s="4">
        <v>1000000</v>
      </c>
      <c r="O426" s="4">
        <v>0</v>
      </c>
      <c r="P426" s="4">
        <v>0</v>
      </c>
      <c r="Q426" s="4">
        <v>1500000</v>
      </c>
      <c r="R426" s="4">
        <v>1500000</v>
      </c>
    </row>
    <row r="427" spans="2:18">
      <c r="B427" s="802"/>
      <c r="C427" s="166"/>
      <c r="D427" s="166"/>
      <c r="E427" s="2">
        <v>482</v>
      </c>
      <c r="F427" s="1" t="s">
        <v>433</v>
      </c>
      <c r="G427" s="4">
        <v>98677000</v>
      </c>
      <c r="H427" s="4">
        <v>98677000</v>
      </c>
      <c r="I427" s="4">
        <v>0</v>
      </c>
      <c r="J427" s="4">
        <v>0</v>
      </c>
      <c r="K427" s="4">
        <v>0</v>
      </c>
      <c r="L427" s="4">
        <v>0</v>
      </c>
      <c r="M427" s="4">
        <v>96000000</v>
      </c>
      <c r="N427" s="4">
        <v>280500000</v>
      </c>
      <c r="O427" s="4">
        <v>0</v>
      </c>
      <c r="P427" s="4">
        <v>0</v>
      </c>
      <c r="Q427" s="4">
        <v>194677000</v>
      </c>
      <c r="R427" s="4">
        <v>379177000</v>
      </c>
    </row>
    <row r="428" spans="2:18">
      <c r="B428" s="802"/>
      <c r="C428" s="150"/>
      <c r="D428" s="150" t="s">
        <v>688</v>
      </c>
      <c r="E428" s="33"/>
      <c r="F428" s="33" t="s">
        <v>699</v>
      </c>
      <c r="G428" s="34">
        <f>SUM(G429)</f>
        <v>40000000</v>
      </c>
      <c r="H428" s="34">
        <f>SUM(H429)</f>
        <v>40000000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f>SUM(Q429)</f>
        <v>40000000</v>
      </c>
      <c r="R428" s="34">
        <f>SUM(R429)</f>
        <v>40000000</v>
      </c>
    </row>
    <row r="429" spans="2:18">
      <c r="B429" s="802"/>
      <c r="C429" s="162"/>
      <c r="D429" s="162">
        <v>48</v>
      </c>
      <c r="E429" s="99"/>
      <c r="F429" s="99" t="s">
        <v>430</v>
      </c>
      <c r="G429" s="103">
        <f>SUM(G430)</f>
        <v>40000000</v>
      </c>
      <c r="H429" s="103">
        <f>SUM(H430)</f>
        <v>40000000</v>
      </c>
      <c r="I429" s="103">
        <v>0</v>
      </c>
      <c r="J429" s="103">
        <v>0</v>
      </c>
      <c r="K429" s="103">
        <v>0</v>
      </c>
      <c r="L429" s="103">
        <v>0</v>
      </c>
      <c r="M429" s="103">
        <v>0</v>
      </c>
      <c r="N429" s="103">
        <v>0</v>
      </c>
      <c r="O429" s="103">
        <v>0</v>
      </c>
      <c r="P429" s="103">
        <v>0</v>
      </c>
      <c r="Q429" s="103">
        <f>SUM(Q430)</f>
        <v>40000000</v>
      </c>
      <c r="R429" s="103">
        <f>SUM(R430)</f>
        <v>40000000</v>
      </c>
    </row>
    <row r="430" spans="2:18">
      <c r="B430" s="802"/>
      <c r="C430" s="166"/>
      <c r="D430" s="166"/>
      <c r="E430" s="2">
        <v>482</v>
      </c>
      <c r="F430" s="1" t="s">
        <v>433</v>
      </c>
      <c r="G430" s="4">
        <v>40000000</v>
      </c>
      <c r="H430" s="4">
        <v>40000000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40000000</v>
      </c>
      <c r="R430" s="4">
        <v>40000000</v>
      </c>
    </row>
    <row r="431" spans="2:18">
      <c r="B431" s="802"/>
      <c r="C431" s="150"/>
      <c r="D431" s="150" t="s">
        <v>689</v>
      </c>
      <c r="E431" s="33"/>
      <c r="F431" s="36" t="s">
        <v>700</v>
      </c>
      <c r="G431" s="34">
        <f>SUM(G432)</f>
        <v>25000000</v>
      </c>
      <c r="H431" s="34">
        <f>SUM(H432)</f>
        <v>25000000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f>SUM(Q432)</f>
        <v>25000000</v>
      </c>
      <c r="R431" s="34">
        <f>SUM(R432)</f>
        <v>25000000</v>
      </c>
    </row>
    <row r="432" spans="2:18">
      <c r="B432" s="802"/>
      <c r="C432" s="162"/>
      <c r="D432" s="162">
        <v>48</v>
      </c>
      <c r="E432" s="205"/>
      <c r="F432" s="99" t="s">
        <v>430</v>
      </c>
      <c r="G432" s="103">
        <f>SUM(G433)</f>
        <v>25000000</v>
      </c>
      <c r="H432" s="103">
        <f>SUM(H433)</f>
        <v>25000000</v>
      </c>
      <c r="I432" s="103">
        <v>0</v>
      </c>
      <c r="J432" s="103">
        <v>0</v>
      </c>
      <c r="K432" s="103">
        <v>0</v>
      </c>
      <c r="L432" s="103">
        <v>0</v>
      </c>
      <c r="M432" s="103">
        <v>0</v>
      </c>
      <c r="N432" s="103">
        <v>0</v>
      </c>
      <c r="O432" s="103">
        <v>0</v>
      </c>
      <c r="P432" s="103">
        <v>0</v>
      </c>
      <c r="Q432" s="103">
        <f>SUM(Q433)</f>
        <v>25000000</v>
      </c>
      <c r="R432" s="103">
        <f>SUM(R433)</f>
        <v>25000000</v>
      </c>
    </row>
    <row r="433" spans="2:18">
      <c r="B433" s="802"/>
      <c r="C433" s="166"/>
      <c r="D433" s="166"/>
      <c r="E433" s="2">
        <v>482</v>
      </c>
      <c r="F433" s="1" t="s">
        <v>433</v>
      </c>
      <c r="G433" s="4">
        <v>25000000</v>
      </c>
      <c r="H433" s="4">
        <v>25000000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25000000</v>
      </c>
      <c r="R433" s="4">
        <v>25000000</v>
      </c>
    </row>
    <row r="434" spans="2:18" ht="30">
      <c r="B434" s="802"/>
      <c r="C434" s="150"/>
      <c r="D434" s="150" t="s">
        <v>690</v>
      </c>
      <c r="E434" s="33"/>
      <c r="F434" s="36" t="s">
        <v>1334</v>
      </c>
      <c r="G434" s="34">
        <f>SUM(G435+G442)</f>
        <v>21279000</v>
      </c>
      <c r="H434" s="34">
        <f>SUM(H435+H442)</f>
        <v>21279000</v>
      </c>
      <c r="I434" s="34">
        <v>0</v>
      </c>
      <c r="J434" s="34">
        <v>0</v>
      </c>
      <c r="K434" s="34">
        <v>0</v>
      </c>
      <c r="L434" s="34">
        <v>0</v>
      </c>
      <c r="M434" s="34">
        <f>SUM(M435+M442)</f>
        <v>30210000</v>
      </c>
      <c r="N434" s="34">
        <f>SUM(N435+N442)</f>
        <v>30210000</v>
      </c>
      <c r="O434" s="34">
        <v>0</v>
      </c>
      <c r="P434" s="34">
        <v>0</v>
      </c>
      <c r="Q434" s="34">
        <f>SUM(Q435+Q442)</f>
        <v>51489000</v>
      </c>
      <c r="R434" s="34">
        <f>SUM(R435+R442)</f>
        <v>51489000</v>
      </c>
    </row>
    <row r="435" spans="2:18">
      <c r="B435" s="802"/>
      <c r="C435" s="162"/>
      <c r="D435" s="162">
        <v>42</v>
      </c>
      <c r="E435" s="99"/>
      <c r="F435" s="99" t="s">
        <v>394</v>
      </c>
      <c r="G435" s="103">
        <f>SUM(G436:G441)</f>
        <v>1050000</v>
      </c>
      <c r="H435" s="103">
        <f>SUM(H436:H441)</f>
        <v>1050000</v>
      </c>
      <c r="I435" s="103">
        <v>0</v>
      </c>
      <c r="J435" s="103">
        <v>0</v>
      </c>
      <c r="K435" s="103">
        <v>0</v>
      </c>
      <c r="L435" s="103">
        <v>0</v>
      </c>
      <c r="M435" s="103">
        <f>SUM(M436:M441)</f>
        <v>2300000</v>
      </c>
      <c r="N435" s="103">
        <f>SUM(N436:N441)</f>
        <v>2300000</v>
      </c>
      <c r="O435" s="103">
        <v>0</v>
      </c>
      <c r="P435" s="103">
        <v>0</v>
      </c>
      <c r="Q435" s="103">
        <f>SUM(Q436:Q441)</f>
        <v>3350000</v>
      </c>
      <c r="R435" s="103">
        <f>SUM(R436:R441)</f>
        <v>3350000</v>
      </c>
    </row>
    <row r="436" spans="2:18">
      <c r="B436" s="802"/>
      <c r="C436" s="166"/>
      <c r="D436" s="166"/>
      <c r="E436" s="2">
        <v>420</v>
      </c>
      <c r="F436" s="1" t="s">
        <v>400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100000</v>
      </c>
      <c r="N436" s="4">
        <v>100000</v>
      </c>
      <c r="O436" s="4">
        <v>0</v>
      </c>
      <c r="P436" s="4">
        <v>0</v>
      </c>
      <c r="Q436" s="4">
        <v>100000</v>
      </c>
      <c r="R436" s="4">
        <v>100000</v>
      </c>
    </row>
    <row r="437" spans="2:18" ht="30">
      <c r="B437" s="802"/>
      <c r="C437" s="166"/>
      <c r="D437" s="166"/>
      <c r="E437" s="2">
        <v>421</v>
      </c>
      <c r="F437" s="14" t="s">
        <v>401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100000</v>
      </c>
      <c r="N437" s="4">
        <v>100000</v>
      </c>
      <c r="O437" s="4">
        <v>0</v>
      </c>
      <c r="P437" s="4">
        <v>0</v>
      </c>
      <c r="Q437" s="4">
        <v>100000</v>
      </c>
      <c r="R437" s="4">
        <v>100000</v>
      </c>
    </row>
    <row r="438" spans="2:18">
      <c r="B438" s="802"/>
      <c r="C438" s="166"/>
      <c r="D438" s="166"/>
      <c r="E438" s="2">
        <v>423</v>
      </c>
      <c r="F438" s="1" t="s">
        <v>402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50000</v>
      </c>
      <c r="N438" s="4">
        <v>50000</v>
      </c>
      <c r="O438" s="4">
        <v>0</v>
      </c>
      <c r="P438" s="4">
        <v>0</v>
      </c>
      <c r="Q438" s="4">
        <v>50000</v>
      </c>
      <c r="R438" s="4">
        <v>50000</v>
      </c>
    </row>
    <row r="439" spans="2:18">
      <c r="B439" s="802"/>
      <c r="C439" s="166"/>
      <c r="D439" s="166"/>
      <c r="E439" s="2">
        <v>424</v>
      </c>
      <c r="F439" s="1" t="s">
        <v>403</v>
      </c>
      <c r="G439" s="4">
        <v>50000</v>
      </c>
      <c r="H439" s="4">
        <v>50000</v>
      </c>
      <c r="I439" s="4">
        <v>0</v>
      </c>
      <c r="J439" s="4">
        <v>0</v>
      </c>
      <c r="K439" s="4">
        <v>0</v>
      </c>
      <c r="L439" s="4">
        <v>0</v>
      </c>
      <c r="M439" s="4">
        <v>20000</v>
      </c>
      <c r="N439" s="4">
        <v>20000</v>
      </c>
      <c r="O439" s="4">
        <v>0</v>
      </c>
      <c r="P439" s="4">
        <v>0</v>
      </c>
      <c r="Q439" s="4">
        <v>70000</v>
      </c>
      <c r="R439" s="4">
        <v>70000</v>
      </c>
    </row>
    <row r="440" spans="2:18">
      <c r="B440" s="802"/>
      <c r="C440" s="166"/>
      <c r="D440" s="166"/>
      <c r="E440" s="2">
        <v>425</v>
      </c>
      <c r="F440" s="1" t="s">
        <v>404</v>
      </c>
      <c r="G440" s="4">
        <v>1000000</v>
      </c>
      <c r="H440" s="4">
        <v>1000000</v>
      </c>
      <c r="I440" s="4">
        <v>0</v>
      </c>
      <c r="J440" s="4">
        <v>0</v>
      </c>
      <c r="K440" s="4">
        <v>0</v>
      </c>
      <c r="L440" s="4">
        <v>0</v>
      </c>
      <c r="M440" s="4">
        <v>2000000</v>
      </c>
      <c r="N440" s="4">
        <v>2000000</v>
      </c>
      <c r="O440" s="4">
        <v>0</v>
      </c>
      <c r="P440" s="4">
        <v>0</v>
      </c>
      <c r="Q440" s="4">
        <v>3000000</v>
      </c>
      <c r="R440" s="4">
        <v>3000000</v>
      </c>
    </row>
    <row r="441" spans="2:18">
      <c r="B441" s="802"/>
      <c r="C441" s="166"/>
      <c r="D441" s="166"/>
      <c r="E441" s="2">
        <v>426</v>
      </c>
      <c r="F441" s="1" t="s">
        <v>405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30000</v>
      </c>
      <c r="N441" s="4">
        <v>30000</v>
      </c>
      <c r="O441" s="4">
        <v>0</v>
      </c>
      <c r="P441" s="4">
        <v>0</v>
      </c>
      <c r="Q441" s="4">
        <v>30000</v>
      </c>
      <c r="R441" s="4">
        <v>30000</v>
      </c>
    </row>
    <row r="442" spans="2:18">
      <c r="B442" s="802"/>
      <c r="C442" s="162"/>
      <c r="D442" s="162">
        <v>48</v>
      </c>
      <c r="E442" s="205"/>
      <c r="F442" s="99" t="s">
        <v>430</v>
      </c>
      <c r="G442" s="103">
        <f>SUM(G443)</f>
        <v>20229000</v>
      </c>
      <c r="H442" s="103">
        <f>SUM(H443)</f>
        <v>20229000</v>
      </c>
      <c r="I442" s="103">
        <v>0</v>
      </c>
      <c r="J442" s="103">
        <v>0</v>
      </c>
      <c r="K442" s="103">
        <v>0</v>
      </c>
      <c r="L442" s="103">
        <v>0</v>
      </c>
      <c r="M442" s="103">
        <f>SUM(M443)</f>
        <v>27910000</v>
      </c>
      <c r="N442" s="103">
        <f>SUM(N443)</f>
        <v>27910000</v>
      </c>
      <c r="O442" s="103">
        <v>0</v>
      </c>
      <c r="P442" s="103">
        <v>0</v>
      </c>
      <c r="Q442" s="103">
        <f>SUM(Q443)</f>
        <v>48139000</v>
      </c>
      <c r="R442" s="103">
        <f>SUM(R443)</f>
        <v>48139000</v>
      </c>
    </row>
    <row r="443" spans="2:18">
      <c r="B443" s="802"/>
      <c r="C443" s="166"/>
      <c r="D443" s="166"/>
      <c r="E443" s="2">
        <v>482</v>
      </c>
      <c r="F443" s="1" t="s">
        <v>433</v>
      </c>
      <c r="G443" s="4">
        <v>20229000</v>
      </c>
      <c r="H443" s="4">
        <v>20229000</v>
      </c>
      <c r="I443" s="4">
        <v>0</v>
      </c>
      <c r="J443" s="4">
        <v>0</v>
      </c>
      <c r="K443" s="4">
        <v>0</v>
      </c>
      <c r="L443" s="4">
        <v>0</v>
      </c>
      <c r="M443" s="4">
        <v>27910000</v>
      </c>
      <c r="N443" s="4">
        <v>27910000</v>
      </c>
      <c r="O443" s="4">
        <v>0</v>
      </c>
      <c r="P443" s="4">
        <v>0</v>
      </c>
      <c r="Q443" s="4">
        <v>48139000</v>
      </c>
      <c r="R443" s="4">
        <v>48139000</v>
      </c>
    </row>
    <row r="444" spans="2:18">
      <c r="B444" s="802"/>
      <c r="C444" s="150"/>
      <c r="D444" s="150" t="s">
        <v>691</v>
      </c>
      <c r="E444" s="33"/>
      <c r="F444" s="36" t="s">
        <v>702</v>
      </c>
      <c r="G444" s="34">
        <f>SUM(G445)</f>
        <v>2600000</v>
      </c>
      <c r="H444" s="34">
        <f>SUM(H445)</f>
        <v>2100000</v>
      </c>
      <c r="I444" s="34">
        <v>0</v>
      </c>
      <c r="J444" s="34">
        <v>0</v>
      </c>
      <c r="K444" s="34">
        <v>0</v>
      </c>
      <c r="L444" s="34">
        <v>0</v>
      </c>
      <c r="M444" s="34">
        <v>0</v>
      </c>
      <c r="N444" s="34">
        <v>0</v>
      </c>
      <c r="O444" s="34">
        <v>0</v>
      </c>
      <c r="P444" s="34">
        <v>0</v>
      </c>
      <c r="Q444" s="34">
        <f>SUM(Q445)</f>
        <v>2600000</v>
      </c>
      <c r="R444" s="34">
        <f>SUM(R445)</f>
        <v>2100000</v>
      </c>
    </row>
    <row r="445" spans="2:18">
      <c r="B445" s="802"/>
      <c r="C445" s="162"/>
      <c r="D445" s="162">
        <v>48</v>
      </c>
      <c r="E445" s="99"/>
      <c r="F445" s="99" t="s">
        <v>430</v>
      </c>
      <c r="G445" s="103">
        <f>SUM(G446)</f>
        <v>2600000</v>
      </c>
      <c r="H445" s="103">
        <f>SUM(H446)</f>
        <v>2100000</v>
      </c>
      <c r="I445" s="103">
        <v>0</v>
      </c>
      <c r="J445" s="103">
        <v>0</v>
      </c>
      <c r="K445" s="103">
        <v>0</v>
      </c>
      <c r="L445" s="103">
        <v>0</v>
      </c>
      <c r="M445" s="103">
        <v>0</v>
      </c>
      <c r="N445" s="103">
        <v>0</v>
      </c>
      <c r="O445" s="103">
        <v>0</v>
      </c>
      <c r="P445" s="103">
        <v>0</v>
      </c>
      <c r="Q445" s="103">
        <f>SUM(Q446)</f>
        <v>2600000</v>
      </c>
      <c r="R445" s="103">
        <f>SUM(R446)</f>
        <v>2100000</v>
      </c>
    </row>
    <row r="446" spans="2:18">
      <c r="B446" s="802"/>
      <c r="C446" s="166"/>
      <c r="D446" s="166"/>
      <c r="E446" s="2">
        <v>482</v>
      </c>
      <c r="F446" s="1" t="s">
        <v>433</v>
      </c>
      <c r="G446" s="4">
        <v>2600000</v>
      </c>
      <c r="H446" s="4">
        <v>2100000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2600000</v>
      </c>
      <c r="R446" s="4">
        <v>2100000</v>
      </c>
    </row>
    <row r="447" spans="2:18" ht="30">
      <c r="B447" s="802"/>
      <c r="C447" s="150"/>
      <c r="D447" s="150" t="s">
        <v>692</v>
      </c>
      <c r="E447" s="33"/>
      <c r="F447" s="36" t="s">
        <v>703</v>
      </c>
      <c r="G447" s="34">
        <f>SUM(G448)</f>
        <v>46278000</v>
      </c>
      <c r="H447" s="34">
        <f>SUM(H448)</f>
        <v>154278000</v>
      </c>
      <c r="I447" s="34">
        <v>0</v>
      </c>
      <c r="J447" s="34">
        <v>0</v>
      </c>
      <c r="K447" s="34">
        <v>0</v>
      </c>
      <c r="L447" s="34">
        <v>0</v>
      </c>
      <c r="M447" s="34">
        <v>0</v>
      </c>
      <c r="N447" s="34">
        <v>0</v>
      </c>
      <c r="O447" s="34">
        <v>0</v>
      </c>
      <c r="P447" s="34">
        <v>0</v>
      </c>
      <c r="Q447" s="34">
        <f>SUM(Q448)</f>
        <v>46278000</v>
      </c>
      <c r="R447" s="34">
        <f>SUM(R448)</f>
        <v>154278000</v>
      </c>
    </row>
    <row r="448" spans="2:18">
      <c r="B448" s="802"/>
      <c r="C448" s="162"/>
      <c r="D448" s="162">
        <v>48</v>
      </c>
      <c r="E448" s="99"/>
      <c r="F448" s="99" t="s">
        <v>430</v>
      </c>
      <c r="G448" s="103">
        <f>SUM(G449)</f>
        <v>46278000</v>
      </c>
      <c r="H448" s="103">
        <f>SUM(H449)</f>
        <v>154278000</v>
      </c>
      <c r="I448" s="103">
        <v>0</v>
      </c>
      <c r="J448" s="103">
        <v>0</v>
      </c>
      <c r="K448" s="103">
        <v>0</v>
      </c>
      <c r="L448" s="103">
        <v>0</v>
      </c>
      <c r="M448" s="103">
        <v>0</v>
      </c>
      <c r="N448" s="103">
        <v>0</v>
      </c>
      <c r="O448" s="103">
        <v>0</v>
      </c>
      <c r="P448" s="103">
        <v>0</v>
      </c>
      <c r="Q448" s="103">
        <f>SUM(Q449)</f>
        <v>46278000</v>
      </c>
      <c r="R448" s="103">
        <f>SUM(R449)</f>
        <v>154278000</v>
      </c>
    </row>
    <row r="449" spans="2:18" ht="15.75" thickBot="1">
      <c r="B449" s="802"/>
      <c r="C449" s="166"/>
      <c r="D449" s="166"/>
      <c r="E449" s="2">
        <v>482</v>
      </c>
      <c r="F449" s="1" t="s">
        <v>433</v>
      </c>
      <c r="G449" s="4">
        <v>46278000</v>
      </c>
      <c r="H449" s="4">
        <v>154278000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46278000</v>
      </c>
      <c r="R449" s="4">
        <v>154278000</v>
      </c>
    </row>
    <row r="450" spans="2:18" ht="15.75" thickBot="1">
      <c r="B450" s="802"/>
      <c r="C450" s="800" t="s">
        <v>604</v>
      </c>
      <c r="D450" s="801"/>
      <c r="E450" s="766" t="s">
        <v>495</v>
      </c>
      <c r="F450" s="801"/>
      <c r="G450" s="193">
        <f t="shared" ref="G450:R450" si="34">SUM(G408+G400+G396+G391+G337+G323+G316+G194+G138+G107+G82)</f>
        <v>18113082000</v>
      </c>
      <c r="H450" s="164">
        <f t="shared" si="34"/>
        <v>18413806000</v>
      </c>
      <c r="I450" s="164">
        <f t="shared" si="34"/>
        <v>57947000</v>
      </c>
      <c r="J450" s="164">
        <f t="shared" si="34"/>
        <v>57948000</v>
      </c>
      <c r="K450" s="164">
        <f t="shared" si="34"/>
        <v>3763934000</v>
      </c>
      <c r="L450" s="164">
        <f t="shared" si="34"/>
        <v>3599775000</v>
      </c>
      <c r="M450" s="164">
        <f t="shared" si="34"/>
        <v>140585000</v>
      </c>
      <c r="N450" s="164">
        <f t="shared" si="34"/>
        <v>345995000</v>
      </c>
      <c r="O450" s="164">
        <f t="shared" si="34"/>
        <v>404820000</v>
      </c>
      <c r="P450" s="164">
        <f t="shared" si="34"/>
        <v>343285000</v>
      </c>
      <c r="Q450" s="193">
        <f t="shared" si="34"/>
        <v>22480368000</v>
      </c>
      <c r="R450" s="164">
        <f t="shared" si="34"/>
        <v>22760809000</v>
      </c>
    </row>
  </sheetData>
  <mergeCells count="15">
    <mergeCell ref="C450:D450"/>
    <mergeCell ref="B7:B450"/>
    <mergeCell ref="E450:F450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B2:R126"/>
  <sheetViews>
    <sheetView workbookViewId="0">
      <selection activeCell="D2" sqref="D2"/>
    </sheetView>
  </sheetViews>
  <sheetFormatPr defaultRowHeight="15"/>
  <cols>
    <col min="2" max="2" width="12.42578125" customWidth="1"/>
    <col min="3" max="3" width="14" customWidth="1"/>
    <col min="4" max="4" width="14.85546875" customWidth="1"/>
    <col min="5" max="5" width="24.5703125" customWidth="1"/>
    <col min="6" max="6" width="41.7109375" customWidth="1"/>
    <col min="7" max="18" width="18.42578125" customWidth="1"/>
  </cols>
  <sheetData>
    <row r="2" spans="2:18" ht="15" customHeight="1">
      <c r="B2" s="603" t="s">
        <v>1335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40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00" t="s">
        <v>356</v>
      </c>
      <c r="H5" s="400" t="s">
        <v>444</v>
      </c>
      <c r="I5" s="400" t="s">
        <v>358</v>
      </c>
      <c r="J5" s="400" t="s">
        <v>444</v>
      </c>
      <c r="K5" s="400" t="s">
        <v>356</v>
      </c>
      <c r="L5" s="400" t="s">
        <v>444</v>
      </c>
      <c r="M5" s="400" t="s">
        <v>356</v>
      </c>
      <c r="N5" s="400" t="s">
        <v>444</v>
      </c>
      <c r="O5" s="400" t="s">
        <v>356</v>
      </c>
      <c r="P5" s="400" t="s">
        <v>444</v>
      </c>
      <c r="Q5" s="400" t="s">
        <v>356</v>
      </c>
      <c r="R5" s="400" t="s">
        <v>444</v>
      </c>
    </row>
    <row r="6" spans="2:18">
      <c r="B6" s="401">
        <v>16002</v>
      </c>
      <c r="C6" s="786" t="s">
        <v>1335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820</v>
      </c>
      <c r="G7" s="34">
        <f>SUM(G8:G9)</f>
        <v>85508000</v>
      </c>
      <c r="H7" s="34">
        <f>SUM(H8:H9)</f>
        <v>84191000</v>
      </c>
      <c r="I7" s="34">
        <v>0</v>
      </c>
      <c r="J7" s="34">
        <v>0</v>
      </c>
      <c r="K7" s="34">
        <f>SUM(K8:K9)</f>
        <v>3650000</v>
      </c>
      <c r="L7" s="34">
        <f>SUM(L8:L9)</f>
        <v>3650000</v>
      </c>
      <c r="M7" s="34">
        <v>0</v>
      </c>
      <c r="N7" s="34">
        <v>0</v>
      </c>
      <c r="O7" s="34">
        <f>SUM(O8:O9)</f>
        <v>2400000</v>
      </c>
      <c r="P7" s="34">
        <f>SUM(P8:P9)</f>
        <v>2400000</v>
      </c>
      <c r="Q7" s="34">
        <f>SUM(Q8:Q9)</f>
        <v>91558000</v>
      </c>
      <c r="R7" s="34">
        <f>SUM(R8:R9)</f>
        <v>90241000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73608000</v>
      </c>
      <c r="H8" s="4">
        <v>72291000</v>
      </c>
      <c r="I8" s="4">
        <v>0</v>
      </c>
      <c r="J8" s="4">
        <v>0</v>
      </c>
      <c r="K8" s="4">
        <v>3650000</v>
      </c>
      <c r="L8" s="4">
        <v>3650000</v>
      </c>
      <c r="M8" s="4">
        <v>0</v>
      </c>
      <c r="N8" s="4">
        <v>0</v>
      </c>
      <c r="O8" s="4">
        <v>2400000</v>
      </c>
      <c r="P8" s="4">
        <v>2400000</v>
      </c>
      <c r="Q8" s="4">
        <v>79658000</v>
      </c>
      <c r="R8" s="4">
        <v>78341000</v>
      </c>
    </row>
    <row r="9" spans="2:18" ht="30">
      <c r="B9" s="802"/>
      <c r="C9" s="166"/>
      <c r="D9" s="2">
        <v>11</v>
      </c>
      <c r="E9" s="1"/>
      <c r="F9" s="14" t="s">
        <v>1336</v>
      </c>
      <c r="G9" s="4">
        <v>11900000</v>
      </c>
      <c r="H9" s="4">
        <v>11900000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11900000</v>
      </c>
      <c r="R9" s="4">
        <v>11900000</v>
      </c>
    </row>
    <row r="10" spans="2:18" ht="30">
      <c r="B10" s="802"/>
      <c r="C10" s="150">
        <v>2</v>
      </c>
      <c r="D10" s="33"/>
      <c r="E10" s="36"/>
      <c r="F10" s="36" t="s">
        <v>1346</v>
      </c>
      <c r="G10" s="34">
        <f>SUM(G11:G15)</f>
        <v>72560000</v>
      </c>
      <c r="H10" s="34">
        <f>SUM(H11:H15)</f>
        <v>72000000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f>SUM(Q11:Q15)</f>
        <v>72560000</v>
      </c>
      <c r="R10" s="34">
        <f>SUM(R11:R15)</f>
        <v>72000000</v>
      </c>
    </row>
    <row r="11" spans="2:18" ht="30">
      <c r="B11" s="802"/>
      <c r="C11" s="166"/>
      <c r="D11" s="2">
        <v>20</v>
      </c>
      <c r="E11" s="1"/>
      <c r="F11" s="14" t="s">
        <v>1337</v>
      </c>
      <c r="G11" s="4">
        <v>2430000</v>
      </c>
      <c r="H11" s="4">
        <v>2370000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2430000</v>
      </c>
      <c r="R11" s="4">
        <v>2370000</v>
      </c>
    </row>
    <row r="12" spans="2:18" ht="30">
      <c r="B12" s="802"/>
      <c r="C12" s="166"/>
      <c r="D12" s="2">
        <v>22</v>
      </c>
      <c r="E12" s="1"/>
      <c r="F12" s="14" t="s">
        <v>1338</v>
      </c>
      <c r="G12" s="4">
        <v>850000</v>
      </c>
      <c r="H12" s="4">
        <v>850000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850000</v>
      </c>
      <c r="R12" s="4">
        <v>850000</v>
      </c>
    </row>
    <row r="13" spans="2:18" ht="45">
      <c r="B13" s="802"/>
      <c r="C13" s="166"/>
      <c r="D13" s="2">
        <v>23</v>
      </c>
      <c r="E13" s="1"/>
      <c r="F13" s="14" t="s">
        <v>1339</v>
      </c>
      <c r="G13" s="4">
        <v>59000000</v>
      </c>
      <c r="H13" s="4">
        <v>58500000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59000000</v>
      </c>
      <c r="R13" s="4">
        <v>58500000</v>
      </c>
    </row>
    <row r="14" spans="2:18" ht="30">
      <c r="B14" s="802"/>
      <c r="C14" s="166"/>
      <c r="D14" s="2">
        <v>24</v>
      </c>
      <c r="E14" s="1"/>
      <c r="F14" s="14" t="s">
        <v>1340</v>
      </c>
      <c r="G14" s="4">
        <v>1780000</v>
      </c>
      <c r="H14" s="4">
        <v>1780000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1780000</v>
      </c>
      <c r="R14" s="4">
        <v>1780000</v>
      </c>
    </row>
    <row r="15" spans="2:18" ht="45">
      <c r="B15" s="802"/>
      <c r="C15" s="166"/>
      <c r="D15" s="2">
        <v>25</v>
      </c>
      <c r="E15" s="1"/>
      <c r="F15" s="14" t="s">
        <v>1341</v>
      </c>
      <c r="G15" s="4">
        <v>8500000</v>
      </c>
      <c r="H15" s="4">
        <v>8500000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8500000</v>
      </c>
      <c r="R15" s="4">
        <v>8500000</v>
      </c>
    </row>
    <row r="16" spans="2:18" ht="30">
      <c r="B16" s="802"/>
      <c r="C16" s="150">
        <v>3</v>
      </c>
      <c r="D16" s="33"/>
      <c r="E16" s="36"/>
      <c r="F16" s="36" t="s">
        <v>1342</v>
      </c>
      <c r="G16" s="34">
        <f>SUM(G17:G19)</f>
        <v>36833000</v>
      </c>
      <c r="H16" s="34">
        <f>SUM(H17:H19)</f>
        <v>36526000</v>
      </c>
      <c r="I16" s="34">
        <v>0</v>
      </c>
      <c r="J16" s="34">
        <v>0</v>
      </c>
      <c r="K16" s="34">
        <f>SUM(K17:K19)</f>
        <v>2250000</v>
      </c>
      <c r="L16" s="34">
        <f>SUM(L17:L19)</f>
        <v>5650000</v>
      </c>
      <c r="M16" s="34">
        <v>0</v>
      </c>
      <c r="N16" s="34">
        <v>0</v>
      </c>
      <c r="O16" s="34">
        <f>SUM(O17:O19)</f>
        <v>1250000</v>
      </c>
      <c r="P16" s="34">
        <f>SUM(P17:P19)</f>
        <v>1250000</v>
      </c>
      <c r="Q16" s="34">
        <f>SUM(Q17:Q19)</f>
        <v>40333000</v>
      </c>
      <c r="R16" s="34">
        <f>SUM(R17:R19)</f>
        <v>43426000</v>
      </c>
    </row>
    <row r="17" spans="2:18" ht="30">
      <c r="B17" s="802"/>
      <c r="C17" s="166"/>
      <c r="D17" s="2">
        <v>30</v>
      </c>
      <c r="E17" s="1"/>
      <c r="F17" s="14" t="s">
        <v>1342</v>
      </c>
      <c r="G17" s="4">
        <v>27501000</v>
      </c>
      <c r="H17" s="4">
        <v>27424000</v>
      </c>
      <c r="I17" s="4">
        <v>0</v>
      </c>
      <c r="J17" s="4">
        <v>0</v>
      </c>
      <c r="K17" s="4">
        <v>2250000</v>
      </c>
      <c r="L17" s="4">
        <v>5650000</v>
      </c>
      <c r="M17" s="4">
        <v>0</v>
      </c>
      <c r="N17" s="4">
        <v>0</v>
      </c>
      <c r="O17" s="4">
        <v>1250000</v>
      </c>
      <c r="P17" s="4">
        <v>1250000</v>
      </c>
      <c r="Q17" s="4">
        <v>31001000</v>
      </c>
      <c r="R17" s="4">
        <v>34324000</v>
      </c>
    </row>
    <row r="18" spans="2:18" ht="30">
      <c r="B18" s="802"/>
      <c r="C18" s="166"/>
      <c r="D18" s="2">
        <v>31</v>
      </c>
      <c r="E18" s="1"/>
      <c r="F18" s="14" t="s">
        <v>1343</v>
      </c>
      <c r="G18" s="4">
        <v>6133000</v>
      </c>
      <c r="H18" s="4">
        <v>5903000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6133000</v>
      </c>
      <c r="R18" s="4">
        <v>5903000</v>
      </c>
    </row>
    <row r="19" spans="2:18">
      <c r="B19" s="802"/>
      <c r="C19" s="166"/>
      <c r="D19" s="2">
        <v>32</v>
      </c>
      <c r="E19" s="1"/>
      <c r="F19" s="1" t="s">
        <v>1344</v>
      </c>
      <c r="G19" s="4">
        <v>3199000</v>
      </c>
      <c r="H19" s="4">
        <v>3199000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3199000</v>
      </c>
      <c r="R19" s="4">
        <v>3199000</v>
      </c>
    </row>
    <row r="20" spans="2:18" ht="60">
      <c r="B20" s="802"/>
      <c r="C20" s="150">
        <v>4</v>
      </c>
      <c r="D20" s="33"/>
      <c r="E20" s="36"/>
      <c r="F20" s="36" t="s">
        <v>1347</v>
      </c>
      <c r="G20" s="34">
        <f>SUM(G21)</f>
        <v>27142000</v>
      </c>
      <c r="H20" s="34">
        <f>SUM(H21)</f>
        <v>26965000</v>
      </c>
      <c r="I20" s="34">
        <v>0</v>
      </c>
      <c r="J20" s="34">
        <v>0</v>
      </c>
      <c r="K20" s="34">
        <f>SUM(K21)</f>
        <v>350000</v>
      </c>
      <c r="L20" s="34">
        <f>SUM(L21)</f>
        <v>350000</v>
      </c>
      <c r="M20" s="34">
        <v>0</v>
      </c>
      <c r="N20" s="34">
        <v>0</v>
      </c>
      <c r="O20" s="34">
        <f>SUM(O21)</f>
        <v>600000</v>
      </c>
      <c r="P20" s="34">
        <f>SUM(P21)</f>
        <v>600000</v>
      </c>
      <c r="Q20" s="34">
        <f>SUM(Q21)</f>
        <v>28092000</v>
      </c>
      <c r="R20" s="34">
        <f>SUM(R21)</f>
        <v>27915000</v>
      </c>
    </row>
    <row r="21" spans="2:18" ht="60">
      <c r="B21" s="802"/>
      <c r="C21" s="166"/>
      <c r="D21" s="2">
        <v>40</v>
      </c>
      <c r="E21" s="1"/>
      <c r="F21" s="14" t="s">
        <v>1345</v>
      </c>
      <c r="G21" s="4">
        <v>27142000</v>
      </c>
      <c r="H21" s="4">
        <v>26965000</v>
      </c>
      <c r="I21" s="4">
        <v>0</v>
      </c>
      <c r="J21" s="4">
        <v>0</v>
      </c>
      <c r="K21" s="4">
        <v>350000</v>
      </c>
      <c r="L21" s="4">
        <v>350000</v>
      </c>
      <c r="M21" s="4">
        <v>0</v>
      </c>
      <c r="N21" s="4">
        <v>0</v>
      </c>
      <c r="O21" s="4">
        <v>600000</v>
      </c>
      <c r="P21" s="4">
        <v>600000</v>
      </c>
      <c r="Q21" s="4">
        <v>28092000</v>
      </c>
      <c r="R21" s="4">
        <v>27915000</v>
      </c>
    </row>
    <row r="22" spans="2:18" ht="22.5" customHeight="1">
      <c r="B22" s="802"/>
      <c r="C22" s="162"/>
      <c r="D22" s="162">
        <v>40</v>
      </c>
      <c r="E22" s="99"/>
      <c r="F22" s="99" t="s">
        <v>391</v>
      </c>
      <c r="G22" s="103">
        <f>SUM(G23:G24)</f>
        <v>91042000</v>
      </c>
      <c r="H22" s="103">
        <f>SUM(H23:H24)</f>
        <v>88681000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f>SUM(Q23:Q24)</f>
        <v>91042000</v>
      </c>
      <c r="R22" s="103">
        <f>SUM(R23:R24)</f>
        <v>88681000</v>
      </c>
    </row>
    <row r="23" spans="2:18">
      <c r="B23" s="802"/>
      <c r="C23" s="166"/>
      <c r="D23" s="166"/>
      <c r="E23" s="2">
        <v>401</v>
      </c>
      <c r="F23" s="1" t="s">
        <v>399</v>
      </c>
      <c r="G23" s="4">
        <v>66395000</v>
      </c>
      <c r="H23" s="4">
        <v>64626000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66395000</v>
      </c>
      <c r="R23" s="4">
        <v>64626000</v>
      </c>
    </row>
    <row r="24" spans="2:18" ht="15" customHeight="1">
      <c r="B24" s="802"/>
      <c r="C24" s="166"/>
      <c r="D24" s="166"/>
      <c r="E24" s="2">
        <v>402</v>
      </c>
      <c r="F24" s="1" t="s">
        <v>361</v>
      </c>
      <c r="G24" s="4">
        <v>24647000</v>
      </c>
      <c r="H24" s="4">
        <v>24055000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24647000</v>
      </c>
      <c r="R24" s="4">
        <v>24055000</v>
      </c>
    </row>
    <row r="25" spans="2:18">
      <c r="B25" s="802"/>
      <c r="C25" s="162"/>
      <c r="D25" s="162">
        <v>42</v>
      </c>
      <c r="E25" s="99"/>
      <c r="F25" s="99" t="s">
        <v>394</v>
      </c>
      <c r="G25" s="103">
        <f>SUM(G26:G31)</f>
        <v>124762000</v>
      </c>
      <c r="H25" s="103">
        <f>SUM(H26:H31)</f>
        <v>124665000</v>
      </c>
      <c r="I25" s="103">
        <v>0</v>
      </c>
      <c r="J25" s="103">
        <v>0</v>
      </c>
      <c r="K25" s="103">
        <f>SUM(K26:K31)</f>
        <v>5550000</v>
      </c>
      <c r="L25" s="103">
        <f>SUM(L26:L31)</f>
        <v>8750000</v>
      </c>
      <c r="M25" s="103">
        <v>0</v>
      </c>
      <c r="N25" s="103">
        <v>0</v>
      </c>
      <c r="O25" s="103">
        <f>SUM(O26:O31)</f>
        <v>4250000</v>
      </c>
      <c r="P25" s="103">
        <f>SUM(P26:P31)</f>
        <v>4210000</v>
      </c>
      <c r="Q25" s="103">
        <f>SUM(Q26:Q31)</f>
        <v>134562000</v>
      </c>
      <c r="R25" s="103">
        <f>SUM(R26:R31)</f>
        <v>137625000</v>
      </c>
    </row>
    <row r="26" spans="2:18">
      <c r="B26" s="802"/>
      <c r="C26" s="166"/>
      <c r="D26" s="166"/>
      <c r="E26" s="2">
        <v>420</v>
      </c>
      <c r="F26" s="1" t="s">
        <v>400</v>
      </c>
      <c r="G26" s="4">
        <v>1657000</v>
      </c>
      <c r="H26" s="4">
        <v>1657000</v>
      </c>
      <c r="I26" s="4">
        <v>0</v>
      </c>
      <c r="J26" s="4">
        <v>0</v>
      </c>
      <c r="K26" s="4">
        <v>500000</v>
      </c>
      <c r="L26" s="4">
        <v>500000</v>
      </c>
      <c r="M26" s="4">
        <v>0</v>
      </c>
      <c r="N26" s="4">
        <v>0</v>
      </c>
      <c r="O26" s="4">
        <v>250000</v>
      </c>
      <c r="P26" s="4">
        <v>250000</v>
      </c>
      <c r="Q26" s="4">
        <v>2407000</v>
      </c>
      <c r="R26" s="4">
        <v>2407000</v>
      </c>
    </row>
    <row r="27" spans="2:18" ht="15" customHeight="1">
      <c r="B27" s="802"/>
      <c r="C27" s="166"/>
      <c r="D27" s="166"/>
      <c r="E27" s="2">
        <v>421</v>
      </c>
      <c r="F27" s="14" t="s">
        <v>401</v>
      </c>
      <c r="G27" s="4">
        <v>8000000</v>
      </c>
      <c r="H27" s="4">
        <v>9103000</v>
      </c>
      <c r="I27" s="4">
        <v>0</v>
      </c>
      <c r="J27" s="4">
        <v>0</v>
      </c>
      <c r="K27" s="4">
        <v>1000000</v>
      </c>
      <c r="L27" s="4">
        <v>1000000</v>
      </c>
      <c r="M27" s="4">
        <v>0</v>
      </c>
      <c r="N27" s="4">
        <v>0</v>
      </c>
      <c r="O27" s="4">
        <v>0</v>
      </c>
      <c r="P27" s="4">
        <v>0</v>
      </c>
      <c r="Q27" s="4">
        <v>9000000</v>
      </c>
      <c r="R27" s="4">
        <v>10103000</v>
      </c>
    </row>
    <row r="28" spans="2:18">
      <c r="B28" s="802"/>
      <c r="C28" s="166"/>
      <c r="D28" s="166"/>
      <c r="E28" s="2">
        <v>423</v>
      </c>
      <c r="F28" s="1" t="s">
        <v>402</v>
      </c>
      <c r="G28" s="4">
        <v>4060000</v>
      </c>
      <c r="H28" s="4">
        <v>3648000</v>
      </c>
      <c r="I28" s="4">
        <v>0</v>
      </c>
      <c r="J28" s="4">
        <v>0</v>
      </c>
      <c r="K28" s="4">
        <v>800000</v>
      </c>
      <c r="L28" s="4">
        <v>800000</v>
      </c>
      <c r="M28" s="4">
        <v>0</v>
      </c>
      <c r="N28" s="4">
        <v>0</v>
      </c>
      <c r="O28" s="4">
        <v>350000</v>
      </c>
      <c r="P28" s="4">
        <v>350000</v>
      </c>
      <c r="Q28" s="4">
        <v>5210000</v>
      </c>
      <c r="R28" s="4">
        <v>4798000</v>
      </c>
    </row>
    <row r="29" spans="2:18">
      <c r="B29" s="802"/>
      <c r="C29" s="166"/>
      <c r="D29" s="166"/>
      <c r="E29" s="2">
        <v>424</v>
      </c>
      <c r="F29" s="1" t="s">
        <v>403</v>
      </c>
      <c r="G29" s="4">
        <v>1510000</v>
      </c>
      <c r="H29" s="4">
        <v>1650000</v>
      </c>
      <c r="I29" s="4">
        <v>0</v>
      </c>
      <c r="J29" s="4">
        <v>0</v>
      </c>
      <c r="K29" s="4">
        <v>350000</v>
      </c>
      <c r="L29" s="4">
        <v>350000</v>
      </c>
      <c r="M29" s="4">
        <v>0</v>
      </c>
      <c r="N29" s="4">
        <v>0</v>
      </c>
      <c r="O29" s="4">
        <v>0</v>
      </c>
      <c r="P29" s="4">
        <v>0</v>
      </c>
      <c r="Q29" s="4">
        <v>1860000</v>
      </c>
      <c r="R29" s="4">
        <v>2000000</v>
      </c>
    </row>
    <row r="30" spans="2:18">
      <c r="B30" s="802"/>
      <c r="C30" s="166"/>
      <c r="D30" s="166"/>
      <c r="E30" s="2">
        <v>425</v>
      </c>
      <c r="F30" s="1" t="s">
        <v>404</v>
      </c>
      <c r="G30" s="4">
        <v>105935000</v>
      </c>
      <c r="H30" s="4">
        <v>105023000</v>
      </c>
      <c r="I30" s="4">
        <v>0</v>
      </c>
      <c r="J30" s="4">
        <v>0</v>
      </c>
      <c r="K30" s="4">
        <v>2350000</v>
      </c>
      <c r="L30" s="4">
        <v>4550000</v>
      </c>
      <c r="M30" s="4">
        <v>0</v>
      </c>
      <c r="N30" s="4">
        <v>0</v>
      </c>
      <c r="O30" s="4">
        <v>3250000</v>
      </c>
      <c r="P30" s="4">
        <v>3210000</v>
      </c>
      <c r="Q30" s="4">
        <v>111535000</v>
      </c>
      <c r="R30" s="4">
        <v>112783000</v>
      </c>
    </row>
    <row r="31" spans="2:18">
      <c r="B31" s="802"/>
      <c r="C31" s="166"/>
      <c r="D31" s="166"/>
      <c r="E31" s="2">
        <v>426</v>
      </c>
      <c r="F31" s="1" t="s">
        <v>405</v>
      </c>
      <c r="G31" s="4">
        <v>3600000</v>
      </c>
      <c r="H31" s="4">
        <v>3584000</v>
      </c>
      <c r="I31" s="4">
        <v>0</v>
      </c>
      <c r="J31" s="4">
        <v>0</v>
      </c>
      <c r="K31" s="4">
        <v>550000</v>
      </c>
      <c r="L31" s="4">
        <v>1550000</v>
      </c>
      <c r="M31" s="4">
        <v>0</v>
      </c>
      <c r="N31" s="4">
        <v>0</v>
      </c>
      <c r="O31" s="4">
        <v>400000</v>
      </c>
      <c r="P31" s="4">
        <v>400000</v>
      </c>
      <c r="Q31" s="4">
        <v>4550000</v>
      </c>
      <c r="R31" s="4">
        <v>5534000</v>
      </c>
    </row>
    <row r="32" spans="2:18">
      <c r="B32" s="802"/>
      <c r="C32" s="162"/>
      <c r="D32" s="162">
        <v>48</v>
      </c>
      <c r="E32" s="99"/>
      <c r="F32" s="99" t="s">
        <v>430</v>
      </c>
      <c r="G32" s="103">
        <f>SUM(G33:G35)</f>
        <v>6239000</v>
      </c>
      <c r="H32" s="103">
        <f>SUM(H33:H35)</f>
        <v>6336000</v>
      </c>
      <c r="I32" s="103">
        <v>0</v>
      </c>
      <c r="J32" s="103">
        <v>0</v>
      </c>
      <c r="K32" s="103">
        <f>SUM(K33:K35)</f>
        <v>700000</v>
      </c>
      <c r="L32" s="103">
        <f>SUM(L33:L35)</f>
        <v>900000</v>
      </c>
      <c r="M32" s="103">
        <v>0</v>
      </c>
      <c r="N32" s="103">
        <v>0</v>
      </c>
      <c r="O32" s="103">
        <v>0</v>
      </c>
      <c r="P32" s="103">
        <f>SUM(P33:P35)</f>
        <v>40000</v>
      </c>
      <c r="Q32" s="103">
        <f>SUM(Q33:Q35)</f>
        <v>6939000</v>
      </c>
      <c r="R32" s="103">
        <f>SUM(R33:R35)</f>
        <v>7276000</v>
      </c>
    </row>
    <row r="33" spans="2:18">
      <c r="B33" s="802"/>
      <c r="C33" s="166"/>
      <c r="D33" s="166"/>
      <c r="E33" s="2">
        <v>480</v>
      </c>
      <c r="F33" s="1" t="s">
        <v>431</v>
      </c>
      <c r="G33" s="4">
        <v>1445000</v>
      </c>
      <c r="H33" s="4">
        <v>1945000</v>
      </c>
      <c r="I33" s="4">
        <v>0</v>
      </c>
      <c r="J33" s="4">
        <v>0</v>
      </c>
      <c r="K33" s="4">
        <v>150000</v>
      </c>
      <c r="L33" s="4">
        <v>350000</v>
      </c>
      <c r="M33" s="4">
        <v>0</v>
      </c>
      <c r="N33" s="4">
        <v>0</v>
      </c>
      <c r="O33" s="4">
        <v>0</v>
      </c>
      <c r="P33" s="4">
        <v>40000</v>
      </c>
      <c r="Q33" s="4">
        <v>1595000</v>
      </c>
      <c r="R33" s="4">
        <v>2335000</v>
      </c>
    </row>
    <row r="34" spans="2:18">
      <c r="B34" s="802"/>
      <c r="C34" s="166"/>
      <c r="D34" s="166"/>
      <c r="E34" s="2">
        <v>482</v>
      </c>
      <c r="F34" s="1" t="s">
        <v>433</v>
      </c>
      <c r="G34" s="4">
        <v>0</v>
      </c>
      <c r="H34" s="4">
        <v>0</v>
      </c>
      <c r="I34" s="4">
        <v>0</v>
      </c>
      <c r="J34" s="4">
        <v>0</v>
      </c>
      <c r="K34" s="4">
        <v>300000</v>
      </c>
      <c r="L34" s="4">
        <v>300000</v>
      </c>
      <c r="M34" s="4">
        <v>0</v>
      </c>
      <c r="N34" s="4">
        <v>0</v>
      </c>
      <c r="O34" s="4">
        <v>0</v>
      </c>
      <c r="P34" s="4">
        <v>0</v>
      </c>
      <c r="Q34" s="4">
        <v>300000</v>
      </c>
      <c r="R34" s="4">
        <v>300000</v>
      </c>
    </row>
    <row r="35" spans="2:18">
      <c r="B35" s="802"/>
      <c r="C35" s="166"/>
      <c r="D35" s="166"/>
      <c r="E35" s="2">
        <v>485</v>
      </c>
      <c r="F35" s="1" t="s">
        <v>436</v>
      </c>
      <c r="G35" s="4">
        <v>4794000</v>
      </c>
      <c r="H35" s="4">
        <v>4391000</v>
      </c>
      <c r="I35" s="4">
        <v>0</v>
      </c>
      <c r="J35" s="4">
        <v>0</v>
      </c>
      <c r="K35" s="4">
        <v>250000</v>
      </c>
      <c r="L35" s="4">
        <v>250000</v>
      </c>
      <c r="M35" s="4">
        <v>0</v>
      </c>
      <c r="N35" s="4">
        <v>0</v>
      </c>
      <c r="O35" s="4">
        <v>0</v>
      </c>
      <c r="P35" s="4">
        <v>0</v>
      </c>
      <c r="Q35" s="4">
        <v>5044000</v>
      </c>
      <c r="R35" s="4">
        <v>4641000</v>
      </c>
    </row>
    <row r="36" spans="2:18">
      <c r="B36" s="802"/>
      <c r="C36" s="587">
        <v>1</v>
      </c>
      <c r="D36" s="587"/>
      <c r="E36" s="592"/>
      <c r="F36" s="592" t="s">
        <v>820</v>
      </c>
      <c r="G36" s="102">
        <f>SUM(G37+G51)</f>
        <v>85508000</v>
      </c>
      <c r="H36" s="102">
        <f>SUM(H37+H51)</f>
        <v>84191000</v>
      </c>
      <c r="I36" s="102">
        <v>0</v>
      </c>
      <c r="J36" s="102">
        <v>0</v>
      </c>
      <c r="K36" s="102">
        <f>SUM(K37+K51)</f>
        <v>3650000</v>
      </c>
      <c r="L36" s="102">
        <f>SUM(L37+L51)</f>
        <v>3650000</v>
      </c>
      <c r="M36" s="102">
        <v>0</v>
      </c>
      <c r="N36" s="102">
        <v>0</v>
      </c>
      <c r="O36" s="102">
        <f>SUM(O37+O51)</f>
        <v>2400000</v>
      </c>
      <c r="P36" s="102">
        <f>SUM(P37+P51)</f>
        <v>2400000</v>
      </c>
      <c r="Q36" s="102">
        <f>SUM(Q37+Q51)</f>
        <v>91558000</v>
      </c>
      <c r="R36" s="102">
        <f>SUM(R37+R51)</f>
        <v>90241000</v>
      </c>
    </row>
    <row r="37" spans="2:18">
      <c r="B37" s="802"/>
      <c r="C37" s="150"/>
      <c r="D37" s="150">
        <v>10</v>
      </c>
      <c r="E37" s="33"/>
      <c r="F37" s="33" t="s">
        <v>820</v>
      </c>
      <c r="G37" s="34">
        <f>SUM(G38+G41+G48)</f>
        <v>73608000</v>
      </c>
      <c r="H37" s="34">
        <f>SUM(H38+H41+H48)</f>
        <v>72291000</v>
      </c>
      <c r="I37" s="34">
        <v>0</v>
      </c>
      <c r="J37" s="34">
        <v>0</v>
      </c>
      <c r="K37" s="34">
        <f>SUM(K38+K41+K48)</f>
        <v>3650000</v>
      </c>
      <c r="L37" s="34">
        <f>SUM(L38+L41+L48)</f>
        <v>3650000</v>
      </c>
      <c r="M37" s="34">
        <v>0</v>
      </c>
      <c r="N37" s="34">
        <v>0</v>
      </c>
      <c r="O37" s="34">
        <f>SUM(O38+O41+O48)</f>
        <v>2400000</v>
      </c>
      <c r="P37" s="34">
        <f>SUM(P38+P41+P48)</f>
        <v>2400000</v>
      </c>
      <c r="Q37" s="34">
        <f>SUM(Q38+Q41+Q48)</f>
        <v>79658000</v>
      </c>
      <c r="R37" s="34">
        <f>SUM(R38+R41+R48)</f>
        <v>78341000</v>
      </c>
    </row>
    <row r="38" spans="2:18">
      <c r="B38" s="802"/>
      <c r="C38" s="162"/>
      <c r="D38" s="162">
        <v>40</v>
      </c>
      <c r="E38" s="99"/>
      <c r="F38" s="99" t="s">
        <v>391</v>
      </c>
      <c r="G38" s="103">
        <f>SUM(G39:G40)</f>
        <v>63063000</v>
      </c>
      <c r="H38" s="103">
        <f>SUM(H39:H40)</f>
        <v>61186000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SUM(Q39:Q40)</f>
        <v>63063000</v>
      </c>
      <c r="R38" s="103">
        <f>SUM(R39:R40)</f>
        <v>61186000</v>
      </c>
    </row>
    <row r="39" spans="2:18">
      <c r="B39" s="802"/>
      <c r="C39" s="166"/>
      <c r="D39" s="166"/>
      <c r="E39" s="2">
        <v>401</v>
      </c>
      <c r="F39" s="1" t="s">
        <v>1082</v>
      </c>
      <c r="G39" s="4">
        <v>46060000</v>
      </c>
      <c r="H39" s="4">
        <v>44622000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46060000</v>
      </c>
      <c r="R39" s="4">
        <v>44622000</v>
      </c>
    </row>
    <row r="40" spans="2:18">
      <c r="B40" s="802"/>
      <c r="C40" s="166"/>
      <c r="D40" s="166"/>
      <c r="E40" s="593">
        <v>402</v>
      </c>
      <c r="F40" s="1" t="s">
        <v>1195</v>
      </c>
      <c r="G40" s="4">
        <v>17003000</v>
      </c>
      <c r="H40" s="4">
        <v>16564000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17003000</v>
      </c>
      <c r="R40" s="4">
        <v>16564000</v>
      </c>
    </row>
    <row r="41" spans="2:18">
      <c r="B41" s="802"/>
      <c r="C41" s="162"/>
      <c r="D41" s="162">
        <v>42</v>
      </c>
      <c r="E41" s="99"/>
      <c r="F41" s="99" t="s">
        <v>394</v>
      </c>
      <c r="G41" s="103">
        <f>SUM(G42:G47)</f>
        <v>9680000</v>
      </c>
      <c r="H41" s="103">
        <f>SUM(H42:H47)</f>
        <v>9440000</v>
      </c>
      <c r="I41" s="103">
        <v>0</v>
      </c>
      <c r="J41" s="103">
        <v>0</v>
      </c>
      <c r="K41" s="103">
        <f>SUM(K42:K47)</f>
        <v>3550000</v>
      </c>
      <c r="L41" s="103">
        <f>SUM(L42:L47)</f>
        <v>3550000</v>
      </c>
      <c r="M41" s="103">
        <v>0</v>
      </c>
      <c r="N41" s="103">
        <v>0</v>
      </c>
      <c r="O41" s="103">
        <f>SUM(O42:O47)</f>
        <v>2400000</v>
      </c>
      <c r="P41" s="103">
        <f>SUM(P42:P47)</f>
        <v>2360000</v>
      </c>
      <c r="Q41" s="103">
        <f>SUM(Q42:Q47)</f>
        <v>15630000</v>
      </c>
      <c r="R41" s="103">
        <f>SUM(R42:R47)</f>
        <v>15350000</v>
      </c>
    </row>
    <row r="42" spans="2:18">
      <c r="B42" s="802"/>
      <c r="C42" s="166"/>
      <c r="D42" s="166"/>
      <c r="E42" s="2">
        <v>420</v>
      </c>
      <c r="F42" s="1" t="s">
        <v>1153</v>
      </c>
      <c r="G42" s="4">
        <v>230000</v>
      </c>
      <c r="H42" s="4">
        <v>230000</v>
      </c>
      <c r="I42" s="4">
        <v>0</v>
      </c>
      <c r="J42" s="4">
        <v>0</v>
      </c>
      <c r="K42" s="4">
        <v>200000</v>
      </c>
      <c r="L42" s="4">
        <v>200000</v>
      </c>
      <c r="M42" s="4">
        <v>0</v>
      </c>
      <c r="N42" s="4">
        <v>0</v>
      </c>
      <c r="O42" s="4">
        <v>250000</v>
      </c>
      <c r="P42" s="4">
        <v>250000</v>
      </c>
      <c r="Q42" s="4">
        <v>680000</v>
      </c>
      <c r="R42" s="4">
        <v>680000</v>
      </c>
    </row>
    <row r="43" spans="2:18" ht="30">
      <c r="B43" s="802"/>
      <c r="C43" s="166"/>
      <c r="D43" s="166"/>
      <c r="E43" s="593">
        <v>421</v>
      </c>
      <c r="F43" s="14" t="s">
        <v>1348</v>
      </c>
      <c r="G43" s="4">
        <v>5238000</v>
      </c>
      <c r="H43" s="4">
        <v>4198000</v>
      </c>
      <c r="I43" s="4">
        <v>0</v>
      </c>
      <c r="J43" s="4">
        <v>0</v>
      </c>
      <c r="K43" s="4">
        <v>700000</v>
      </c>
      <c r="L43" s="4">
        <v>700000</v>
      </c>
      <c r="M43" s="4">
        <v>0</v>
      </c>
      <c r="N43" s="4">
        <v>0</v>
      </c>
      <c r="O43" s="4">
        <v>0</v>
      </c>
      <c r="P43" s="4">
        <v>0</v>
      </c>
      <c r="Q43" s="4">
        <v>5938000</v>
      </c>
      <c r="R43" s="4">
        <v>4898000</v>
      </c>
    </row>
    <row r="44" spans="2:18">
      <c r="B44" s="802"/>
      <c r="C44" s="166"/>
      <c r="D44" s="166"/>
      <c r="E44" s="2">
        <v>423</v>
      </c>
      <c r="F44" s="1" t="s">
        <v>402</v>
      </c>
      <c r="G44" s="4">
        <v>1000000</v>
      </c>
      <c r="H44" s="4">
        <v>1000000</v>
      </c>
      <c r="I44" s="4">
        <v>0</v>
      </c>
      <c r="J44" s="4">
        <v>0</v>
      </c>
      <c r="K44" s="4">
        <v>400000</v>
      </c>
      <c r="L44" s="4">
        <v>400000</v>
      </c>
      <c r="M44" s="4">
        <v>0</v>
      </c>
      <c r="N44" s="4">
        <v>0</v>
      </c>
      <c r="O44" s="4">
        <v>250000</v>
      </c>
      <c r="P44" s="4">
        <v>250000</v>
      </c>
      <c r="Q44" s="4">
        <v>1650000</v>
      </c>
      <c r="R44" s="4">
        <v>1650000</v>
      </c>
    </row>
    <row r="45" spans="2:18">
      <c r="B45" s="802"/>
      <c r="C45" s="166"/>
      <c r="D45" s="166"/>
      <c r="E45" s="593">
        <v>424</v>
      </c>
      <c r="F45" s="1" t="s">
        <v>1086</v>
      </c>
      <c r="G45" s="4">
        <v>410000</v>
      </c>
      <c r="H45" s="4">
        <v>710000</v>
      </c>
      <c r="I45" s="4">
        <v>0</v>
      </c>
      <c r="J45" s="4">
        <v>0</v>
      </c>
      <c r="K45" s="4">
        <v>200000</v>
      </c>
      <c r="L45" s="4">
        <v>200000</v>
      </c>
      <c r="M45" s="4">
        <v>0</v>
      </c>
      <c r="N45" s="4">
        <v>0</v>
      </c>
      <c r="O45" s="4">
        <v>0</v>
      </c>
      <c r="P45" s="4">
        <v>0</v>
      </c>
      <c r="Q45" s="4">
        <v>610000</v>
      </c>
      <c r="R45" s="4">
        <v>910000</v>
      </c>
    </row>
    <row r="46" spans="2:18">
      <c r="B46" s="802"/>
      <c r="C46" s="166"/>
      <c r="D46" s="166"/>
      <c r="E46" s="2">
        <v>425</v>
      </c>
      <c r="F46" s="1" t="s">
        <v>404</v>
      </c>
      <c r="G46" s="4">
        <v>2500000</v>
      </c>
      <c r="H46" s="4">
        <v>3000000</v>
      </c>
      <c r="I46" s="4">
        <v>0</v>
      </c>
      <c r="J46" s="4">
        <v>0</v>
      </c>
      <c r="K46" s="4">
        <v>1700000</v>
      </c>
      <c r="L46" s="4">
        <v>1700000</v>
      </c>
      <c r="M46" s="4">
        <v>0</v>
      </c>
      <c r="N46" s="4">
        <v>0</v>
      </c>
      <c r="O46" s="4">
        <v>1700000</v>
      </c>
      <c r="P46" s="4">
        <v>1660000</v>
      </c>
      <c r="Q46" s="4">
        <v>5900000</v>
      </c>
      <c r="R46" s="4">
        <v>6360000</v>
      </c>
    </row>
    <row r="47" spans="2:18">
      <c r="B47" s="802"/>
      <c r="C47" s="166"/>
      <c r="D47" s="166"/>
      <c r="E47" s="2">
        <v>426</v>
      </c>
      <c r="F47" s="1" t="s">
        <v>950</v>
      </c>
      <c r="G47" s="4">
        <v>302000</v>
      </c>
      <c r="H47" s="4">
        <v>302000</v>
      </c>
      <c r="I47" s="4">
        <v>0</v>
      </c>
      <c r="J47" s="4">
        <v>0</v>
      </c>
      <c r="K47" s="4">
        <v>350000</v>
      </c>
      <c r="L47" s="4">
        <v>350000</v>
      </c>
      <c r="M47" s="4">
        <v>0</v>
      </c>
      <c r="N47" s="4">
        <v>0</v>
      </c>
      <c r="O47" s="4">
        <v>200000</v>
      </c>
      <c r="P47" s="4">
        <v>200000</v>
      </c>
      <c r="Q47" s="4">
        <v>852000</v>
      </c>
      <c r="R47" s="4">
        <v>852000</v>
      </c>
    </row>
    <row r="48" spans="2:18">
      <c r="B48" s="802"/>
      <c r="C48" s="162"/>
      <c r="D48" s="162">
        <v>48</v>
      </c>
      <c r="E48" s="99"/>
      <c r="F48" s="98" t="s">
        <v>430</v>
      </c>
      <c r="G48" s="103">
        <f>SUM(G49:G50)</f>
        <v>865000</v>
      </c>
      <c r="H48" s="103">
        <f>SUM(H49:H50)</f>
        <v>1665000</v>
      </c>
      <c r="I48" s="103">
        <v>0</v>
      </c>
      <c r="J48" s="103">
        <v>0</v>
      </c>
      <c r="K48" s="103">
        <f>SUM(K49:K50)</f>
        <v>100000</v>
      </c>
      <c r="L48" s="103">
        <f>SUM(L49:L50)</f>
        <v>100000</v>
      </c>
      <c r="M48" s="103">
        <v>0</v>
      </c>
      <c r="N48" s="103">
        <v>0</v>
      </c>
      <c r="O48" s="103">
        <v>0</v>
      </c>
      <c r="P48" s="103">
        <f>SUM(P49:P50)</f>
        <v>40000</v>
      </c>
      <c r="Q48" s="103">
        <f>SUM(Q49:Q50)</f>
        <v>965000</v>
      </c>
      <c r="R48" s="103">
        <f>SUM(R49:R50)</f>
        <v>1805000</v>
      </c>
    </row>
    <row r="49" spans="2:18">
      <c r="B49" s="802"/>
      <c r="C49" s="166"/>
      <c r="D49" s="166"/>
      <c r="E49" s="593">
        <v>480</v>
      </c>
      <c r="F49" s="1" t="s">
        <v>1271</v>
      </c>
      <c r="G49" s="4">
        <v>525000</v>
      </c>
      <c r="H49" s="4">
        <v>1025000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40000</v>
      </c>
      <c r="Q49" s="4">
        <v>525000</v>
      </c>
      <c r="R49" s="4">
        <v>1065000</v>
      </c>
    </row>
    <row r="50" spans="2:18">
      <c r="B50" s="802"/>
      <c r="C50" s="166"/>
      <c r="D50" s="166"/>
      <c r="E50" s="593">
        <v>485</v>
      </c>
      <c r="F50" s="1" t="s">
        <v>1027</v>
      </c>
      <c r="G50" s="4">
        <v>340000</v>
      </c>
      <c r="H50" s="4">
        <v>640000</v>
      </c>
      <c r="I50" s="4">
        <v>0</v>
      </c>
      <c r="J50" s="4">
        <v>0</v>
      </c>
      <c r="K50" s="4">
        <v>100000</v>
      </c>
      <c r="L50" s="4">
        <v>100000</v>
      </c>
      <c r="M50" s="4">
        <v>0</v>
      </c>
      <c r="N50" s="4">
        <v>0</v>
      </c>
      <c r="O50" s="4">
        <v>0</v>
      </c>
      <c r="P50" s="4">
        <v>0</v>
      </c>
      <c r="Q50" s="4">
        <v>440000</v>
      </c>
      <c r="R50" s="4">
        <v>740000</v>
      </c>
    </row>
    <row r="51" spans="2:18" ht="30">
      <c r="B51" s="802"/>
      <c r="C51" s="150"/>
      <c r="D51" s="150">
        <v>11</v>
      </c>
      <c r="E51" s="33"/>
      <c r="F51" s="36" t="s">
        <v>1349</v>
      </c>
      <c r="G51" s="34">
        <f>SUM(G52)</f>
        <v>11900000</v>
      </c>
      <c r="H51" s="34">
        <f>SUM(H52)</f>
        <v>11900000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f>SUM(Q52)</f>
        <v>11900000</v>
      </c>
      <c r="R51" s="34">
        <f>SUM(R52)</f>
        <v>11900000</v>
      </c>
    </row>
    <row r="52" spans="2:18">
      <c r="B52" s="802"/>
      <c r="C52" s="162"/>
      <c r="D52" s="162">
        <v>42</v>
      </c>
      <c r="E52" s="99"/>
      <c r="F52" s="98" t="s">
        <v>394</v>
      </c>
      <c r="G52" s="103">
        <f>SUM(G53)</f>
        <v>11900000</v>
      </c>
      <c r="H52" s="103">
        <f>SUM(H53)</f>
        <v>11900000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SUM(Q53)</f>
        <v>11900000</v>
      </c>
      <c r="R52" s="103">
        <f>SUM(R53)</f>
        <v>11900000</v>
      </c>
    </row>
    <row r="53" spans="2:18">
      <c r="B53" s="802"/>
      <c r="C53" s="166"/>
      <c r="D53" s="166"/>
      <c r="E53" s="2">
        <v>425</v>
      </c>
      <c r="F53" s="1" t="s">
        <v>969</v>
      </c>
      <c r="G53" s="4">
        <v>11900000</v>
      </c>
      <c r="H53" s="4">
        <v>11900000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11900000</v>
      </c>
      <c r="R53" s="4">
        <v>11900000</v>
      </c>
    </row>
    <row r="54" spans="2:18" ht="39" customHeight="1">
      <c r="B54" s="802"/>
      <c r="C54" s="587">
        <v>2</v>
      </c>
      <c r="D54" s="587"/>
      <c r="E54" s="592"/>
      <c r="F54" s="590" t="s">
        <v>1346</v>
      </c>
      <c r="G54" s="102">
        <f>SUM(G55+G63+G69+G73+G78)</f>
        <v>72560000</v>
      </c>
      <c r="H54" s="102">
        <f>SUM(H55+H63+H69+H73+H78)</f>
        <v>72000000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f>SUM(Q55+Q63+Q69+Q73+Q78)</f>
        <v>72560000</v>
      </c>
      <c r="R54" s="102">
        <f>SUM(R55+R63+R69+R73+R78)</f>
        <v>72000000</v>
      </c>
    </row>
    <row r="55" spans="2:18" ht="30">
      <c r="B55" s="802"/>
      <c r="C55" s="150"/>
      <c r="D55" s="150">
        <v>20</v>
      </c>
      <c r="E55" s="33"/>
      <c r="F55" s="36" t="s">
        <v>1337</v>
      </c>
      <c r="G55" s="34">
        <f>SUM(G56)</f>
        <v>2430000</v>
      </c>
      <c r="H55" s="34">
        <f>SUM(H56)</f>
        <v>2370000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f>SUM(Q56)</f>
        <v>2430000</v>
      </c>
      <c r="R55" s="34">
        <f>SUM(R56)</f>
        <v>2370000</v>
      </c>
    </row>
    <row r="56" spans="2:18">
      <c r="B56" s="802"/>
      <c r="C56" s="162"/>
      <c r="D56" s="162">
        <v>42</v>
      </c>
      <c r="E56" s="99"/>
      <c r="F56" s="99" t="s">
        <v>394</v>
      </c>
      <c r="G56" s="103">
        <f>SUM(G57:G62)</f>
        <v>2430000</v>
      </c>
      <c r="H56" s="103">
        <f>SUM(H57:H62)</f>
        <v>2370000</v>
      </c>
      <c r="I56" s="103">
        <v>0</v>
      </c>
      <c r="J56" s="103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3">
        <v>0</v>
      </c>
      <c r="Q56" s="103">
        <f>SUM(Q57:Q62)</f>
        <v>2430000</v>
      </c>
      <c r="R56" s="103">
        <f>SUM(R57:R62)</f>
        <v>2370000</v>
      </c>
    </row>
    <row r="57" spans="2:18">
      <c r="B57" s="802"/>
      <c r="C57" s="166"/>
      <c r="D57" s="166"/>
      <c r="E57" s="2">
        <v>420</v>
      </c>
      <c r="F57" s="1" t="s">
        <v>400</v>
      </c>
      <c r="G57" s="4">
        <v>27000</v>
      </c>
      <c r="H57" s="4">
        <v>27000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27000</v>
      </c>
      <c r="R57" s="4">
        <v>27000</v>
      </c>
    </row>
    <row r="58" spans="2:18" ht="30" customHeight="1">
      <c r="B58" s="802"/>
      <c r="C58" s="166"/>
      <c r="D58" s="166"/>
      <c r="E58" s="593">
        <v>421</v>
      </c>
      <c r="F58" s="14" t="s">
        <v>1239</v>
      </c>
      <c r="G58" s="4">
        <v>700000</v>
      </c>
      <c r="H58" s="4">
        <v>640000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700000</v>
      </c>
      <c r="R58" s="4">
        <v>640000</v>
      </c>
    </row>
    <row r="59" spans="2:18">
      <c r="B59" s="802"/>
      <c r="C59" s="166"/>
      <c r="D59" s="166"/>
      <c r="E59" s="2">
        <v>423</v>
      </c>
      <c r="F59" s="1" t="s">
        <v>1005</v>
      </c>
      <c r="G59" s="4">
        <v>100000</v>
      </c>
      <c r="H59" s="4">
        <v>100000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100000</v>
      </c>
      <c r="R59" s="4">
        <v>100000</v>
      </c>
    </row>
    <row r="60" spans="2:18">
      <c r="B60" s="802"/>
      <c r="C60" s="166"/>
      <c r="D60" s="166"/>
      <c r="E60" s="593">
        <v>424</v>
      </c>
      <c r="F60" s="1" t="s">
        <v>1350</v>
      </c>
      <c r="G60" s="4">
        <v>100000</v>
      </c>
      <c r="H60" s="4">
        <v>100000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100000</v>
      </c>
      <c r="R60" s="4">
        <v>100000</v>
      </c>
    </row>
    <row r="61" spans="2:18">
      <c r="B61" s="802"/>
      <c r="C61" s="166"/>
      <c r="D61" s="166"/>
      <c r="E61" s="2">
        <v>425</v>
      </c>
      <c r="F61" s="1" t="s">
        <v>404</v>
      </c>
      <c r="G61" s="4">
        <v>1453000</v>
      </c>
      <c r="H61" s="4">
        <v>1453000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1453000</v>
      </c>
      <c r="R61" s="4">
        <v>1453000</v>
      </c>
    </row>
    <row r="62" spans="2:18">
      <c r="B62" s="802"/>
      <c r="C62" s="166"/>
      <c r="D62" s="166"/>
      <c r="E62" s="2">
        <v>426</v>
      </c>
      <c r="F62" s="1" t="s">
        <v>950</v>
      </c>
      <c r="G62" s="4">
        <v>50000</v>
      </c>
      <c r="H62" s="4">
        <v>50000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50000</v>
      </c>
      <c r="R62" s="4">
        <v>50000</v>
      </c>
    </row>
    <row r="63" spans="2:18" ht="30">
      <c r="B63" s="802"/>
      <c r="C63" s="150"/>
      <c r="D63" s="150">
        <v>22</v>
      </c>
      <c r="E63" s="33"/>
      <c r="F63" s="36" t="s">
        <v>1351</v>
      </c>
      <c r="G63" s="34">
        <f>SUM(G64)</f>
        <v>850000</v>
      </c>
      <c r="H63" s="34">
        <f>SUM(H64)</f>
        <v>850000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f>SUM(Q64)</f>
        <v>850000</v>
      </c>
      <c r="R63" s="34">
        <f>SUM(R64)</f>
        <v>850000</v>
      </c>
    </row>
    <row r="64" spans="2:18">
      <c r="B64" s="802"/>
      <c r="C64" s="162"/>
      <c r="D64" s="162">
        <v>42</v>
      </c>
      <c r="E64" s="99"/>
      <c r="F64" s="99" t="s">
        <v>394</v>
      </c>
      <c r="G64" s="103">
        <f>SUM(G65:G68)</f>
        <v>850000</v>
      </c>
      <c r="H64" s="103">
        <f>SUM(H65:H68)</f>
        <v>850000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SUM(Q65:Q68)</f>
        <v>850000</v>
      </c>
      <c r="R64" s="103">
        <f>SUM(R65:R68)</f>
        <v>850000</v>
      </c>
    </row>
    <row r="65" spans="2:18">
      <c r="B65" s="802"/>
      <c r="C65" s="166"/>
      <c r="D65" s="166"/>
      <c r="E65" s="2">
        <v>420</v>
      </c>
      <c r="F65" s="1" t="s">
        <v>965</v>
      </c>
      <c r="G65" s="4">
        <v>100000</v>
      </c>
      <c r="H65" s="4">
        <v>100000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100000</v>
      </c>
      <c r="R65" s="4">
        <v>100000</v>
      </c>
    </row>
    <row r="66" spans="2:18" ht="30">
      <c r="B66" s="802"/>
      <c r="C66" s="166"/>
      <c r="D66" s="166"/>
      <c r="E66" s="593">
        <v>421</v>
      </c>
      <c r="F66" s="14" t="s">
        <v>1154</v>
      </c>
      <c r="G66" s="4">
        <v>200000</v>
      </c>
      <c r="H66" s="4">
        <v>200000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200000</v>
      </c>
      <c r="R66" s="4">
        <v>200000</v>
      </c>
    </row>
    <row r="67" spans="2:18">
      <c r="B67" s="802"/>
      <c r="C67" s="166"/>
      <c r="D67" s="166"/>
      <c r="E67" s="593">
        <v>424</v>
      </c>
      <c r="F67" s="1" t="s">
        <v>1352</v>
      </c>
      <c r="G67" s="4">
        <v>50000</v>
      </c>
      <c r="H67" s="4">
        <v>50000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50000</v>
      </c>
      <c r="R67" s="4">
        <v>50000</v>
      </c>
    </row>
    <row r="68" spans="2:18">
      <c r="B68" s="802"/>
      <c r="C68" s="166"/>
      <c r="D68" s="166"/>
      <c r="E68" s="2">
        <v>425</v>
      </c>
      <c r="F68" s="1" t="s">
        <v>404</v>
      </c>
      <c r="G68" s="4">
        <v>500000</v>
      </c>
      <c r="H68" s="4">
        <v>500000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500000</v>
      </c>
      <c r="R68" s="4">
        <v>500000</v>
      </c>
    </row>
    <row r="69" spans="2:18" ht="45">
      <c r="B69" s="802"/>
      <c r="C69" s="150"/>
      <c r="D69" s="150">
        <v>23</v>
      </c>
      <c r="E69" s="36"/>
      <c r="F69" s="36" t="s">
        <v>1353</v>
      </c>
      <c r="G69" s="34">
        <f>SUM(G70)</f>
        <v>59000000</v>
      </c>
      <c r="H69" s="34">
        <f>SUM(H70)</f>
        <v>58500000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f>SUM(Q70)</f>
        <v>59000000</v>
      </c>
      <c r="R69" s="34">
        <f>SUM(R70)</f>
        <v>58500000</v>
      </c>
    </row>
    <row r="70" spans="2:18">
      <c r="B70" s="802"/>
      <c r="C70" s="364"/>
      <c r="D70" s="364">
        <v>42</v>
      </c>
      <c r="E70" s="99"/>
      <c r="F70" s="99" t="s">
        <v>1354</v>
      </c>
      <c r="G70" s="103">
        <f>SUM(G71:G72)</f>
        <v>59000000</v>
      </c>
      <c r="H70" s="103">
        <f>SUM(H71:H72)</f>
        <v>58500000</v>
      </c>
      <c r="I70" s="103">
        <v>0</v>
      </c>
      <c r="J70" s="103">
        <v>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f>SUM(Q71:Q72)</f>
        <v>59000000</v>
      </c>
      <c r="R70" s="103">
        <f>SUM(R71:R72)</f>
        <v>58500000</v>
      </c>
    </row>
    <row r="71" spans="2:18">
      <c r="B71" s="802"/>
      <c r="C71" s="166"/>
      <c r="D71" s="166"/>
      <c r="E71" s="2">
        <v>420</v>
      </c>
      <c r="F71" s="1" t="s">
        <v>400</v>
      </c>
      <c r="G71" s="4">
        <v>1000000</v>
      </c>
      <c r="H71" s="4">
        <v>1000000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1000000</v>
      </c>
      <c r="R71" s="4">
        <v>1000000</v>
      </c>
    </row>
    <row r="72" spans="2:18">
      <c r="B72" s="802"/>
      <c r="C72" s="166"/>
      <c r="D72" s="166"/>
      <c r="E72" s="2">
        <v>425</v>
      </c>
      <c r="F72" s="1" t="s">
        <v>404</v>
      </c>
      <c r="G72" s="4">
        <v>58000000</v>
      </c>
      <c r="H72" s="4">
        <v>57500000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58000000</v>
      </c>
      <c r="R72" s="4">
        <v>57500000</v>
      </c>
    </row>
    <row r="73" spans="2:18" ht="30">
      <c r="B73" s="802"/>
      <c r="C73" s="150"/>
      <c r="D73" s="150">
        <v>24</v>
      </c>
      <c r="E73" s="33"/>
      <c r="F73" s="36" t="s">
        <v>1355</v>
      </c>
      <c r="G73" s="34">
        <f>SUM(G74)</f>
        <v>1780000</v>
      </c>
      <c r="H73" s="34">
        <f>SUM(H74)</f>
        <v>1780000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f>SUM(Q74)</f>
        <v>1780000</v>
      </c>
      <c r="R73" s="34">
        <f>SUM(R74)</f>
        <v>1780000</v>
      </c>
    </row>
    <row r="74" spans="2:18">
      <c r="B74" s="802"/>
      <c r="C74" s="162"/>
      <c r="D74" s="162">
        <v>42</v>
      </c>
      <c r="E74" s="99"/>
      <c r="F74" s="99" t="s">
        <v>1356</v>
      </c>
      <c r="G74" s="103">
        <f>SUM(G75:G77)</f>
        <v>1780000</v>
      </c>
      <c r="H74" s="103">
        <f>SUM(H75:H77)</f>
        <v>1780000</v>
      </c>
      <c r="I74" s="103">
        <v>0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v>0</v>
      </c>
      <c r="P74" s="103">
        <v>0</v>
      </c>
      <c r="Q74" s="103">
        <f>SUM(Q75:Q77)</f>
        <v>1780000</v>
      </c>
      <c r="R74" s="103">
        <f>SUM(R75:R77)</f>
        <v>1780000</v>
      </c>
    </row>
    <row r="75" spans="2:18">
      <c r="B75" s="802"/>
      <c r="C75" s="166"/>
      <c r="D75" s="166"/>
      <c r="E75" s="2">
        <v>420</v>
      </c>
      <c r="F75" s="1" t="s">
        <v>965</v>
      </c>
      <c r="G75" s="4">
        <v>80000</v>
      </c>
      <c r="H75" s="4">
        <v>80000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80000</v>
      </c>
      <c r="R75" s="4">
        <v>80000</v>
      </c>
    </row>
    <row r="76" spans="2:18">
      <c r="B76" s="802"/>
      <c r="C76" s="166"/>
      <c r="D76" s="166"/>
      <c r="E76" s="2">
        <v>423</v>
      </c>
      <c r="F76" s="1" t="s">
        <v>402</v>
      </c>
      <c r="G76" s="4">
        <v>200000</v>
      </c>
      <c r="H76" s="4">
        <v>200000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200000</v>
      </c>
      <c r="R76" s="4">
        <v>200000</v>
      </c>
    </row>
    <row r="77" spans="2:18">
      <c r="B77" s="802"/>
      <c r="C77" s="166"/>
      <c r="D77" s="166"/>
      <c r="E77" s="2">
        <v>425</v>
      </c>
      <c r="F77" s="1" t="s">
        <v>404</v>
      </c>
      <c r="G77" s="4">
        <v>1500000</v>
      </c>
      <c r="H77" s="4">
        <v>1500000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1500000</v>
      </c>
      <c r="R77" s="4">
        <v>1500000</v>
      </c>
    </row>
    <row r="78" spans="2:18" ht="45">
      <c r="B78" s="802"/>
      <c r="C78" s="150"/>
      <c r="D78" s="150"/>
      <c r="E78" s="36">
        <v>25</v>
      </c>
      <c r="F78" s="36" t="s">
        <v>1357</v>
      </c>
      <c r="G78" s="34">
        <f>SUM(G79)</f>
        <v>8500000</v>
      </c>
      <c r="H78" s="34">
        <f>SUM(H79)</f>
        <v>8500000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f>SUM(Q79)</f>
        <v>8500000</v>
      </c>
      <c r="R78" s="34">
        <f>SUM(R79)</f>
        <v>8500000</v>
      </c>
    </row>
    <row r="79" spans="2:18">
      <c r="B79" s="802"/>
      <c r="C79" s="162"/>
      <c r="D79" s="162">
        <v>42</v>
      </c>
      <c r="E79" s="98"/>
      <c r="F79" s="99" t="s">
        <v>1015</v>
      </c>
      <c r="G79" s="103">
        <f>SUM(G80)</f>
        <v>8500000</v>
      </c>
      <c r="H79" s="103">
        <f>SUM(H80)</f>
        <v>8500000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03">
        <f>SUM(Q80)</f>
        <v>8500000</v>
      </c>
      <c r="R79" s="103">
        <f>SUM(R80)</f>
        <v>8500000</v>
      </c>
    </row>
    <row r="80" spans="2:18">
      <c r="B80" s="802"/>
      <c r="C80" s="166"/>
      <c r="D80" s="166"/>
      <c r="E80" s="2">
        <v>425</v>
      </c>
      <c r="F80" s="1" t="s">
        <v>897</v>
      </c>
      <c r="G80" s="4">
        <v>8500000</v>
      </c>
      <c r="H80" s="4">
        <v>8500000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8500000</v>
      </c>
      <c r="R80" s="4">
        <v>8500000</v>
      </c>
    </row>
    <row r="81" spans="2:18" ht="30">
      <c r="B81" s="802"/>
      <c r="C81" s="588">
        <v>3</v>
      </c>
      <c r="D81" s="588"/>
      <c r="E81" s="592"/>
      <c r="F81" s="590" t="s">
        <v>1764</v>
      </c>
      <c r="G81" s="102">
        <f>SUM(G82+G97+G108)</f>
        <v>36833000</v>
      </c>
      <c r="H81" s="102">
        <f>SUM(H82+H97+H108)</f>
        <v>36526000</v>
      </c>
      <c r="I81" s="102">
        <v>0</v>
      </c>
      <c r="J81" s="102">
        <v>0</v>
      </c>
      <c r="K81" s="102">
        <f>SUM(K82+K97+K108)</f>
        <v>2250000</v>
      </c>
      <c r="L81" s="102">
        <f>SUM(L82+L97+L108)</f>
        <v>5650000</v>
      </c>
      <c r="M81" s="102">
        <v>0</v>
      </c>
      <c r="N81" s="102">
        <v>0</v>
      </c>
      <c r="O81" s="102">
        <f>SUM(O82+O97+O108)</f>
        <v>1250000</v>
      </c>
      <c r="P81" s="102">
        <f>SUM(P82+P97+P108)</f>
        <v>1250000</v>
      </c>
      <c r="Q81" s="102">
        <f>SUM(Q82+Q97+Q108)</f>
        <v>40333000</v>
      </c>
      <c r="R81" s="102">
        <f>SUM(R82+R97+R108)</f>
        <v>43426000</v>
      </c>
    </row>
    <row r="82" spans="2:18" ht="30">
      <c r="B82" s="802"/>
      <c r="C82" s="150"/>
      <c r="D82" s="150">
        <v>30</v>
      </c>
      <c r="E82" s="33"/>
      <c r="F82" s="36" t="s">
        <v>1358</v>
      </c>
      <c r="G82" s="34">
        <f>SUM(G83+G86+G93)</f>
        <v>27501000</v>
      </c>
      <c r="H82" s="34">
        <f>SUM(H83+H86+H93)</f>
        <v>27424000</v>
      </c>
      <c r="I82" s="34">
        <v>0</v>
      </c>
      <c r="J82" s="34">
        <v>0</v>
      </c>
      <c r="K82" s="34">
        <f>SUM(K83+K86+K93)</f>
        <v>2250000</v>
      </c>
      <c r="L82" s="34">
        <f>SUM(L83+L86+L93)</f>
        <v>5650000</v>
      </c>
      <c r="M82" s="34">
        <v>0</v>
      </c>
      <c r="N82" s="34">
        <v>0</v>
      </c>
      <c r="O82" s="34">
        <f>SUM(O83+O86+O93)</f>
        <v>1250000</v>
      </c>
      <c r="P82" s="34">
        <f>SUM(P83+P86+P93)</f>
        <v>1250000</v>
      </c>
      <c r="Q82" s="34">
        <f>SUM(Q83+Q86+Q93)</f>
        <v>31001000</v>
      </c>
      <c r="R82" s="34">
        <f>SUM(R83+R86+R93)</f>
        <v>34324000</v>
      </c>
    </row>
    <row r="83" spans="2:18">
      <c r="B83" s="802"/>
      <c r="C83" s="162"/>
      <c r="D83" s="162">
        <v>40</v>
      </c>
      <c r="E83" s="99"/>
      <c r="F83" s="99" t="s">
        <v>391</v>
      </c>
      <c r="G83" s="103">
        <f>SUM(G84:G85)</f>
        <v>14357000</v>
      </c>
      <c r="H83" s="103">
        <f>SUM(H84:H85)</f>
        <v>14050000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f>SUM(Q84:Q85)</f>
        <v>14357000</v>
      </c>
      <c r="R83" s="103">
        <f>SUM(R84:R85)</f>
        <v>14050000</v>
      </c>
    </row>
    <row r="84" spans="2:18">
      <c r="B84" s="802"/>
      <c r="C84" s="166"/>
      <c r="D84" s="166"/>
      <c r="E84" s="2">
        <v>401</v>
      </c>
      <c r="F84" s="1" t="s">
        <v>399</v>
      </c>
      <c r="G84" s="4">
        <v>10437000</v>
      </c>
      <c r="H84" s="4">
        <v>10207000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10437000</v>
      </c>
      <c r="R84" s="4">
        <v>10207000</v>
      </c>
    </row>
    <row r="85" spans="2:18">
      <c r="B85" s="802"/>
      <c r="C85" s="166"/>
      <c r="D85" s="166"/>
      <c r="E85" s="593">
        <v>402</v>
      </c>
      <c r="F85" s="1" t="s">
        <v>893</v>
      </c>
      <c r="G85" s="4">
        <v>3920000</v>
      </c>
      <c r="H85" s="4">
        <v>3843000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3920000</v>
      </c>
      <c r="R85" s="4">
        <v>3843000</v>
      </c>
    </row>
    <row r="86" spans="2:18">
      <c r="B86" s="802"/>
      <c r="C86" s="162"/>
      <c r="D86" s="162">
        <v>42</v>
      </c>
      <c r="E86" s="99"/>
      <c r="F86" s="99" t="s">
        <v>394</v>
      </c>
      <c r="G86" s="103">
        <f>SUM(G87:G92)</f>
        <v>9390000</v>
      </c>
      <c r="H86" s="103">
        <f>SUM(H87:H92)</f>
        <v>10323000</v>
      </c>
      <c r="I86" s="103">
        <v>0</v>
      </c>
      <c r="J86" s="103">
        <v>0</v>
      </c>
      <c r="K86" s="103">
        <f>SUM(K87:K92)</f>
        <v>1650000</v>
      </c>
      <c r="L86" s="103">
        <f>SUM(L87:L92)</f>
        <v>4850000</v>
      </c>
      <c r="M86" s="103">
        <v>0</v>
      </c>
      <c r="N86" s="103">
        <v>0</v>
      </c>
      <c r="O86" s="103">
        <f>SUM(O87:O92)</f>
        <v>1250000</v>
      </c>
      <c r="P86" s="103">
        <f>SUM(P87:P92)</f>
        <v>1250000</v>
      </c>
      <c r="Q86" s="103">
        <f>SUM(Q87:Q92)</f>
        <v>12290000</v>
      </c>
      <c r="R86" s="103">
        <f>SUM(R87:R92)</f>
        <v>16423000</v>
      </c>
    </row>
    <row r="87" spans="2:18">
      <c r="B87" s="802"/>
      <c r="C87" s="141"/>
      <c r="D87" s="141"/>
      <c r="E87" s="2">
        <v>420</v>
      </c>
      <c r="F87" s="1" t="s">
        <v>400</v>
      </c>
      <c r="G87" s="4">
        <v>80000</v>
      </c>
      <c r="H87" s="4">
        <v>80000</v>
      </c>
      <c r="I87" s="4">
        <v>0</v>
      </c>
      <c r="J87" s="4">
        <v>0</v>
      </c>
      <c r="K87" s="4">
        <v>300000</v>
      </c>
      <c r="L87" s="4">
        <v>300000</v>
      </c>
      <c r="M87" s="4">
        <v>0</v>
      </c>
      <c r="N87" s="4">
        <v>0</v>
      </c>
      <c r="O87" s="4">
        <v>0</v>
      </c>
      <c r="P87" s="4">
        <v>0</v>
      </c>
      <c r="Q87" s="4">
        <v>380000</v>
      </c>
      <c r="R87" s="4">
        <v>380000</v>
      </c>
    </row>
    <row r="88" spans="2:18" ht="30">
      <c r="B88" s="802"/>
      <c r="C88" s="141"/>
      <c r="D88" s="141"/>
      <c r="E88" s="593">
        <v>421</v>
      </c>
      <c r="F88" s="14" t="s">
        <v>1348</v>
      </c>
      <c r="G88" s="4">
        <v>1200000</v>
      </c>
      <c r="H88" s="4">
        <v>1903000</v>
      </c>
      <c r="I88" s="4">
        <v>0</v>
      </c>
      <c r="J88" s="4">
        <v>0</v>
      </c>
      <c r="K88" s="4">
        <v>300000</v>
      </c>
      <c r="L88" s="4">
        <v>300000</v>
      </c>
      <c r="M88" s="4">
        <v>0</v>
      </c>
      <c r="N88" s="4">
        <v>0</v>
      </c>
      <c r="O88" s="4">
        <v>0</v>
      </c>
      <c r="P88" s="4">
        <v>0</v>
      </c>
      <c r="Q88" s="4">
        <v>1500000</v>
      </c>
      <c r="R88" s="4">
        <v>2203000</v>
      </c>
    </row>
    <row r="89" spans="2:18">
      <c r="B89" s="802"/>
      <c r="C89" s="141"/>
      <c r="D89" s="141"/>
      <c r="E89" s="2">
        <v>423</v>
      </c>
      <c r="F89" s="1" t="s">
        <v>402</v>
      </c>
      <c r="G89" s="4">
        <v>1060000</v>
      </c>
      <c r="H89" s="4">
        <v>848000</v>
      </c>
      <c r="I89" s="4">
        <v>0</v>
      </c>
      <c r="J89" s="4">
        <v>0</v>
      </c>
      <c r="K89" s="4">
        <v>300000</v>
      </c>
      <c r="L89" s="4">
        <v>300000</v>
      </c>
      <c r="M89" s="4">
        <v>0</v>
      </c>
      <c r="N89" s="4">
        <v>0</v>
      </c>
      <c r="O89" s="4">
        <v>0</v>
      </c>
      <c r="P89" s="4">
        <v>0</v>
      </c>
      <c r="Q89" s="4">
        <v>1360000</v>
      </c>
      <c r="R89" s="4">
        <v>1148000</v>
      </c>
    </row>
    <row r="90" spans="2:18">
      <c r="B90" s="802"/>
      <c r="C90" s="141"/>
      <c r="D90" s="141"/>
      <c r="E90" s="593">
        <v>424</v>
      </c>
      <c r="F90" s="1" t="s">
        <v>1016</v>
      </c>
      <c r="G90" s="4">
        <v>650000</v>
      </c>
      <c r="H90" s="4">
        <v>520000</v>
      </c>
      <c r="I90" s="4">
        <v>0</v>
      </c>
      <c r="J90" s="4">
        <v>0</v>
      </c>
      <c r="K90" s="4">
        <v>150000</v>
      </c>
      <c r="L90" s="4">
        <v>150000</v>
      </c>
      <c r="M90" s="4">
        <v>0</v>
      </c>
      <c r="N90" s="4">
        <v>0</v>
      </c>
      <c r="O90" s="4">
        <v>0</v>
      </c>
      <c r="P90" s="4">
        <v>0</v>
      </c>
      <c r="Q90" s="4">
        <v>800000</v>
      </c>
      <c r="R90" s="4">
        <v>670000</v>
      </c>
    </row>
    <row r="91" spans="2:18">
      <c r="B91" s="802"/>
      <c r="C91" s="141"/>
      <c r="D91" s="141"/>
      <c r="E91" s="2">
        <v>425</v>
      </c>
      <c r="F91" s="1" t="s">
        <v>404</v>
      </c>
      <c r="G91" s="4">
        <v>6150000</v>
      </c>
      <c r="H91" s="4">
        <v>6722000</v>
      </c>
      <c r="I91" s="4">
        <v>0</v>
      </c>
      <c r="J91" s="4">
        <v>0</v>
      </c>
      <c r="K91" s="4">
        <v>500000</v>
      </c>
      <c r="L91" s="4">
        <v>2700000</v>
      </c>
      <c r="M91" s="4">
        <v>0</v>
      </c>
      <c r="N91" s="4">
        <v>0</v>
      </c>
      <c r="O91" s="4">
        <v>1150000</v>
      </c>
      <c r="P91" s="4">
        <v>1150000</v>
      </c>
      <c r="Q91" s="4">
        <v>7800000</v>
      </c>
      <c r="R91" s="4">
        <v>10572000</v>
      </c>
    </row>
    <row r="92" spans="2:18">
      <c r="B92" s="802"/>
      <c r="C92" s="141"/>
      <c r="D92" s="141"/>
      <c r="E92" s="2">
        <v>426</v>
      </c>
      <c r="F92" s="1" t="s">
        <v>405</v>
      </c>
      <c r="G92" s="4">
        <v>250000</v>
      </c>
      <c r="H92" s="4">
        <v>250000</v>
      </c>
      <c r="I92" s="4">
        <v>0</v>
      </c>
      <c r="J92" s="4">
        <v>0</v>
      </c>
      <c r="K92" s="4">
        <v>100000</v>
      </c>
      <c r="L92" s="4">
        <v>1100000</v>
      </c>
      <c r="M92" s="4">
        <v>0</v>
      </c>
      <c r="N92" s="4">
        <v>0</v>
      </c>
      <c r="O92" s="4">
        <v>100000</v>
      </c>
      <c r="P92" s="4">
        <v>100000</v>
      </c>
      <c r="Q92" s="4">
        <v>450000</v>
      </c>
      <c r="R92" s="4">
        <v>1450000</v>
      </c>
    </row>
    <row r="93" spans="2:18">
      <c r="B93" s="802"/>
      <c r="C93" s="162"/>
      <c r="D93" s="162">
        <v>48</v>
      </c>
      <c r="E93" s="99"/>
      <c r="F93" s="99" t="s">
        <v>430</v>
      </c>
      <c r="G93" s="103">
        <f>SUM(G94:G96)</f>
        <v>3754000</v>
      </c>
      <c r="H93" s="103">
        <f>SUM(H94:H96)</f>
        <v>3051000</v>
      </c>
      <c r="I93" s="103">
        <v>0</v>
      </c>
      <c r="J93" s="103">
        <v>0</v>
      </c>
      <c r="K93" s="103">
        <f>SUM(K94:K96)</f>
        <v>600000</v>
      </c>
      <c r="L93" s="103">
        <f>SUM(L94:L96)</f>
        <v>800000</v>
      </c>
      <c r="M93" s="103">
        <v>0</v>
      </c>
      <c r="N93" s="103">
        <v>0</v>
      </c>
      <c r="O93" s="103">
        <v>0</v>
      </c>
      <c r="P93" s="103">
        <v>0</v>
      </c>
      <c r="Q93" s="103">
        <f>SUM(Q94:Q96)</f>
        <v>4354000</v>
      </c>
      <c r="R93" s="103">
        <f>SUM(R94:R96)</f>
        <v>3851000</v>
      </c>
    </row>
    <row r="94" spans="2:18">
      <c r="B94" s="802"/>
      <c r="C94" s="166"/>
      <c r="D94" s="166"/>
      <c r="E94" s="2">
        <v>480</v>
      </c>
      <c r="F94" s="1" t="s">
        <v>1271</v>
      </c>
      <c r="G94" s="4">
        <v>240000</v>
      </c>
      <c r="H94" s="4">
        <v>240000</v>
      </c>
      <c r="I94" s="4">
        <v>0</v>
      </c>
      <c r="J94" s="4">
        <v>0</v>
      </c>
      <c r="K94" s="4">
        <v>150000</v>
      </c>
      <c r="L94" s="4">
        <v>350000</v>
      </c>
      <c r="M94" s="4">
        <v>0</v>
      </c>
      <c r="N94" s="4">
        <v>0</v>
      </c>
      <c r="O94" s="4">
        <v>0</v>
      </c>
      <c r="P94" s="4">
        <v>0</v>
      </c>
      <c r="Q94" s="4">
        <v>390000</v>
      </c>
      <c r="R94" s="4">
        <v>590000</v>
      </c>
    </row>
    <row r="95" spans="2:18">
      <c r="B95" s="802"/>
      <c r="C95" s="166"/>
      <c r="D95" s="166"/>
      <c r="E95" s="2">
        <v>482</v>
      </c>
      <c r="F95" s="1" t="s">
        <v>433</v>
      </c>
      <c r="G95" s="4">
        <v>0</v>
      </c>
      <c r="H95" s="4">
        <v>0</v>
      </c>
      <c r="I95" s="4">
        <v>0</v>
      </c>
      <c r="J95" s="4">
        <v>0</v>
      </c>
      <c r="K95" s="4">
        <v>300000</v>
      </c>
      <c r="L95" s="4">
        <v>300000</v>
      </c>
      <c r="M95" s="4">
        <v>0</v>
      </c>
      <c r="N95" s="4">
        <v>0</v>
      </c>
      <c r="O95" s="4">
        <v>0</v>
      </c>
      <c r="P95" s="4">
        <v>0</v>
      </c>
      <c r="Q95" s="4">
        <v>300000</v>
      </c>
      <c r="R95" s="4">
        <v>300000</v>
      </c>
    </row>
    <row r="96" spans="2:18">
      <c r="B96" s="802"/>
      <c r="C96" s="166"/>
      <c r="D96" s="166"/>
      <c r="E96" s="2">
        <v>485</v>
      </c>
      <c r="F96" s="1" t="s">
        <v>1077</v>
      </c>
      <c r="G96" s="4">
        <v>3514000</v>
      </c>
      <c r="H96" s="4">
        <v>2811000</v>
      </c>
      <c r="I96" s="4">
        <v>0</v>
      </c>
      <c r="J96" s="4">
        <v>0</v>
      </c>
      <c r="K96" s="4">
        <v>150000</v>
      </c>
      <c r="L96" s="4">
        <v>150000</v>
      </c>
      <c r="M96" s="4">
        <v>0</v>
      </c>
      <c r="N96" s="4">
        <v>0</v>
      </c>
      <c r="O96" s="4">
        <v>0</v>
      </c>
      <c r="P96" s="4">
        <v>0</v>
      </c>
      <c r="Q96" s="4">
        <v>3664000</v>
      </c>
      <c r="R96" s="4">
        <v>2961000</v>
      </c>
    </row>
    <row r="97" spans="2:18" ht="30">
      <c r="B97" s="802"/>
      <c r="C97" s="150"/>
      <c r="D97" s="150">
        <v>31</v>
      </c>
      <c r="E97" s="33"/>
      <c r="F97" s="36" t="s">
        <v>1343</v>
      </c>
      <c r="G97" s="34">
        <f>SUM(G98+G105)</f>
        <v>6133000</v>
      </c>
      <c r="H97" s="34">
        <f>SUM(H98+H105)</f>
        <v>5903000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f>SUM(Q98+Q105)</f>
        <v>6133000</v>
      </c>
      <c r="R97" s="34">
        <f>SUM(R98+R105)</f>
        <v>5903000</v>
      </c>
    </row>
    <row r="98" spans="2:18">
      <c r="B98" s="802"/>
      <c r="C98" s="162"/>
      <c r="D98" s="162">
        <v>42</v>
      </c>
      <c r="E98" s="99"/>
      <c r="F98" s="99" t="s">
        <v>1015</v>
      </c>
      <c r="G98" s="103">
        <f>SUM(G99:G104)</f>
        <v>4713000</v>
      </c>
      <c r="H98" s="103">
        <f>SUM(H99:H104)</f>
        <v>4483000</v>
      </c>
      <c r="I98" s="103">
        <v>0</v>
      </c>
      <c r="J98" s="103">
        <v>0</v>
      </c>
      <c r="K98" s="103">
        <v>0</v>
      </c>
      <c r="L98" s="103">
        <v>0</v>
      </c>
      <c r="M98" s="103">
        <v>0</v>
      </c>
      <c r="N98" s="103">
        <v>0</v>
      </c>
      <c r="O98" s="103">
        <v>0</v>
      </c>
      <c r="P98" s="103">
        <v>0</v>
      </c>
      <c r="Q98" s="103">
        <f>SUM(Q99:Q104)</f>
        <v>4713000</v>
      </c>
      <c r="R98" s="103">
        <f>SUM(R99:R104)</f>
        <v>4483000</v>
      </c>
    </row>
    <row r="99" spans="2:18">
      <c r="B99" s="802"/>
      <c r="C99" s="166"/>
      <c r="D99" s="166"/>
      <c r="E99" s="2">
        <v>420</v>
      </c>
      <c r="F99" s="1" t="s">
        <v>965</v>
      </c>
      <c r="G99" s="4">
        <v>60000</v>
      </c>
      <c r="H99" s="4">
        <v>60000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60000</v>
      </c>
      <c r="R99" s="4">
        <v>60000</v>
      </c>
    </row>
    <row r="100" spans="2:18" ht="30">
      <c r="B100" s="802"/>
      <c r="C100" s="166"/>
      <c r="D100" s="166"/>
      <c r="E100" s="593">
        <v>421</v>
      </c>
      <c r="F100" s="14" t="s">
        <v>1359</v>
      </c>
      <c r="G100" s="4">
        <v>82000</v>
      </c>
      <c r="H100" s="4">
        <v>82000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82000</v>
      </c>
      <c r="R100" s="4">
        <v>82000</v>
      </c>
    </row>
    <row r="101" spans="2:18">
      <c r="B101" s="802"/>
      <c r="C101" s="166"/>
      <c r="D101" s="166"/>
      <c r="E101" s="2">
        <v>423</v>
      </c>
      <c r="F101" s="1" t="s">
        <v>402</v>
      </c>
      <c r="G101" s="4">
        <v>1000000</v>
      </c>
      <c r="H101" s="4">
        <v>800000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1000000</v>
      </c>
      <c r="R101" s="4">
        <v>800000</v>
      </c>
    </row>
    <row r="102" spans="2:18">
      <c r="B102" s="802"/>
      <c r="C102" s="166"/>
      <c r="D102" s="166"/>
      <c r="E102" s="2">
        <v>424</v>
      </c>
      <c r="F102" s="1" t="s">
        <v>1360</v>
      </c>
      <c r="G102" s="4">
        <v>150000</v>
      </c>
      <c r="H102" s="4">
        <v>120000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150000</v>
      </c>
      <c r="R102" s="4">
        <v>120000</v>
      </c>
    </row>
    <row r="103" spans="2:18">
      <c r="B103" s="802"/>
      <c r="C103" s="166"/>
      <c r="D103" s="166"/>
      <c r="E103" s="2">
        <v>425</v>
      </c>
      <c r="F103" s="1" t="s">
        <v>897</v>
      </c>
      <c r="G103" s="4">
        <v>3415000</v>
      </c>
      <c r="H103" s="4">
        <v>3415000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3415000</v>
      </c>
      <c r="R103" s="4">
        <v>3415000</v>
      </c>
    </row>
    <row r="104" spans="2:18">
      <c r="B104" s="802"/>
      <c r="C104" s="166"/>
      <c r="D104" s="166"/>
      <c r="E104" s="2">
        <v>426</v>
      </c>
      <c r="F104" s="1" t="s">
        <v>405</v>
      </c>
      <c r="G104" s="4">
        <v>6000</v>
      </c>
      <c r="H104" s="4">
        <v>6000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6000</v>
      </c>
      <c r="R104" s="4">
        <v>6000</v>
      </c>
    </row>
    <row r="105" spans="2:18">
      <c r="B105" s="802"/>
      <c r="C105" s="162"/>
      <c r="D105" s="162">
        <v>48</v>
      </c>
      <c r="E105" s="99"/>
      <c r="F105" s="99" t="s">
        <v>430</v>
      </c>
      <c r="G105" s="103">
        <f>SUM(G106:G107)</f>
        <v>1420000</v>
      </c>
      <c r="H105" s="103">
        <f>SUM(H106:H107)</f>
        <v>1420000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0</v>
      </c>
      <c r="Q105" s="103">
        <f>SUM(Q106:Q107)</f>
        <v>1420000</v>
      </c>
      <c r="R105" s="103">
        <f>SUM(R106:R107)</f>
        <v>1420000</v>
      </c>
    </row>
    <row r="106" spans="2:18">
      <c r="B106" s="802"/>
      <c r="C106" s="166"/>
      <c r="D106" s="166"/>
      <c r="E106" s="2">
        <v>480</v>
      </c>
      <c r="F106" s="1" t="s">
        <v>1157</v>
      </c>
      <c r="G106" s="4">
        <v>480000</v>
      </c>
      <c r="H106" s="4">
        <v>480000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480000</v>
      </c>
      <c r="R106" s="4">
        <v>480000</v>
      </c>
    </row>
    <row r="107" spans="2:18">
      <c r="B107" s="802"/>
      <c r="C107" s="166"/>
      <c r="D107" s="166"/>
      <c r="E107" s="593">
        <v>485</v>
      </c>
      <c r="F107" s="1" t="s">
        <v>1361</v>
      </c>
      <c r="G107" s="4">
        <v>940000</v>
      </c>
      <c r="H107" s="4">
        <v>940000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940000</v>
      </c>
      <c r="R107" s="4">
        <v>940000</v>
      </c>
    </row>
    <row r="108" spans="2:18">
      <c r="B108" s="802"/>
      <c r="C108" s="150"/>
      <c r="D108" s="150">
        <v>32</v>
      </c>
      <c r="E108" s="33"/>
      <c r="F108" s="33" t="s">
        <v>1344</v>
      </c>
      <c r="G108" s="34">
        <f>SUM(G109)</f>
        <v>3199000</v>
      </c>
      <c r="H108" s="34">
        <f>SUM(H109)</f>
        <v>3199000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f>SUM(Q109)</f>
        <v>3199000</v>
      </c>
      <c r="R108" s="34">
        <f>SUM(R109)</f>
        <v>3199000</v>
      </c>
    </row>
    <row r="109" spans="2:18">
      <c r="B109" s="802"/>
      <c r="C109" s="162"/>
      <c r="D109" s="162">
        <v>42</v>
      </c>
      <c r="E109" s="99"/>
      <c r="F109" s="99" t="s">
        <v>1479</v>
      </c>
      <c r="G109" s="103">
        <f>SUM(G110:G111)</f>
        <v>3199000</v>
      </c>
      <c r="H109" s="103">
        <f>SUM(H110:H111)</f>
        <v>3199000</v>
      </c>
      <c r="I109" s="103">
        <v>0</v>
      </c>
      <c r="J109" s="103">
        <v>0</v>
      </c>
      <c r="K109" s="103">
        <v>0</v>
      </c>
      <c r="L109" s="103">
        <v>0</v>
      </c>
      <c r="M109" s="103">
        <v>0</v>
      </c>
      <c r="N109" s="103">
        <v>0</v>
      </c>
      <c r="O109" s="103">
        <v>0</v>
      </c>
      <c r="P109" s="103">
        <v>0</v>
      </c>
      <c r="Q109" s="103">
        <f>SUM(Q110:Q111)</f>
        <v>3199000</v>
      </c>
      <c r="R109" s="103">
        <f>SUM(R110:R111)</f>
        <v>3199000</v>
      </c>
    </row>
    <row r="110" spans="2:18">
      <c r="B110" s="802"/>
      <c r="C110" s="166"/>
      <c r="D110" s="166"/>
      <c r="E110" s="2">
        <v>425</v>
      </c>
      <c r="F110" s="1" t="s">
        <v>969</v>
      </c>
      <c r="G110" s="4">
        <v>357000</v>
      </c>
      <c r="H110" s="4">
        <v>373000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357000</v>
      </c>
      <c r="R110" s="4">
        <v>373000</v>
      </c>
    </row>
    <row r="111" spans="2:18">
      <c r="B111" s="802"/>
      <c r="C111" s="166"/>
      <c r="D111" s="166"/>
      <c r="E111" s="2">
        <v>426</v>
      </c>
      <c r="F111" s="1" t="s">
        <v>405</v>
      </c>
      <c r="G111" s="4">
        <v>2842000</v>
      </c>
      <c r="H111" s="4">
        <v>2826000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2842000</v>
      </c>
      <c r="R111" s="4">
        <v>2826000</v>
      </c>
    </row>
    <row r="112" spans="2:18" ht="60">
      <c r="B112" s="802"/>
      <c r="C112" s="588">
        <v>4</v>
      </c>
      <c r="D112" s="588"/>
      <c r="E112" s="592"/>
      <c r="F112" s="590" t="s">
        <v>1765</v>
      </c>
      <c r="G112" s="102">
        <f>SUM(G113)</f>
        <v>27142000</v>
      </c>
      <c r="H112" s="102">
        <f>SUM(H113)</f>
        <v>26965000</v>
      </c>
      <c r="I112" s="102">
        <v>0</v>
      </c>
      <c r="J112" s="102">
        <v>0</v>
      </c>
      <c r="K112" s="102">
        <f>SUM(K113)</f>
        <v>350000</v>
      </c>
      <c r="L112" s="102">
        <f>SUM(L113)</f>
        <v>350000</v>
      </c>
      <c r="M112" s="102">
        <v>0</v>
      </c>
      <c r="N112" s="102">
        <v>0</v>
      </c>
      <c r="O112" s="102">
        <f>SUM(O113)</f>
        <v>600000</v>
      </c>
      <c r="P112" s="102">
        <f>SUM(P113)</f>
        <v>600000</v>
      </c>
      <c r="Q112" s="102">
        <f>SUM(Q113)</f>
        <v>28092000</v>
      </c>
      <c r="R112" s="102">
        <f>SUM(R113)</f>
        <v>27915000</v>
      </c>
    </row>
    <row r="113" spans="2:18" ht="60">
      <c r="B113" s="802"/>
      <c r="C113" s="150"/>
      <c r="D113" s="150">
        <v>40</v>
      </c>
      <c r="E113" s="36"/>
      <c r="F113" s="36" t="s">
        <v>1362</v>
      </c>
      <c r="G113" s="34">
        <f>SUM(G114+G117+G124)</f>
        <v>27142000</v>
      </c>
      <c r="H113" s="34">
        <f>SUM(H114++H117+H124)</f>
        <v>26965000</v>
      </c>
      <c r="I113" s="34">
        <v>0</v>
      </c>
      <c r="J113" s="34">
        <v>0</v>
      </c>
      <c r="K113" s="34">
        <f>SUM(K114+K117+K124)</f>
        <v>350000</v>
      </c>
      <c r="L113" s="34">
        <f>SUM(L114+L117+L124)</f>
        <v>350000</v>
      </c>
      <c r="M113" s="34">
        <v>0</v>
      </c>
      <c r="N113" s="34">
        <v>0</v>
      </c>
      <c r="O113" s="34">
        <f>SUM(O114+O117+O124)</f>
        <v>600000</v>
      </c>
      <c r="P113" s="34">
        <f>SUM(P114+P117+P124)</f>
        <v>600000</v>
      </c>
      <c r="Q113" s="34">
        <f>SUM(Q114+Q117+Q124)</f>
        <v>28092000</v>
      </c>
      <c r="R113" s="34">
        <f>SUM(R114+R117+R124)</f>
        <v>27915000</v>
      </c>
    </row>
    <row r="114" spans="2:18" ht="30">
      <c r="B114" s="802"/>
      <c r="C114" s="364"/>
      <c r="D114" s="364" t="s">
        <v>1363</v>
      </c>
      <c r="E114" s="99"/>
      <c r="F114" s="99" t="s">
        <v>1415</v>
      </c>
      <c r="G114" s="103">
        <f>SUM(G115:G116)</f>
        <v>13622000</v>
      </c>
      <c r="H114" s="103">
        <f>SUM(H115:H116)</f>
        <v>13445000</v>
      </c>
      <c r="I114" s="103">
        <v>0</v>
      </c>
      <c r="J114" s="103">
        <v>0</v>
      </c>
      <c r="K114" s="103">
        <v>0</v>
      </c>
      <c r="L114" s="103">
        <v>0</v>
      </c>
      <c r="M114" s="103">
        <v>0</v>
      </c>
      <c r="N114" s="103">
        <v>0</v>
      </c>
      <c r="O114" s="103">
        <v>0</v>
      </c>
      <c r="P114" s="103">
        <v>0</v>
      </c>
      <c r="Q114" s="103">
        <f>SUM(Q115:Q116)</f>
        <v>13622000</v>
      </c>
      <c r="R114" s="103">
        <f>SUM(R115:R116)</f>
        <v>13445000</v>
      </c>
    </row>
    <row r="115" spans="2:18">
      <c r="B115" s="802"/>
      <c r="C115" s="166"/>
      <c r="D115" s="166"/>
      <c r="E115" s="2">
        <v>401</v>
      </c>
      <c r="F115" s="1" t="s">
        <v>399</v>
      </c>
      <c r="G115" s="4">
        <v>9898000</v>
      </c>
      <c r="H115" s="4">
        <v>9797000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9898000</v>
      </c>
      <c r="R115" s="4">
        <v>9797000</v>
      </c>
    </row>
    <row r="116" spans="2:18">
      <c r="B116" s="802"/>
      <c r="C116" s="166"/>
      <c r="D116" s="166"/>
      <c r="E116" s="2">
        <v>402</v>
      </c>
      <c r="F116" s="1" t="s">
        <v>361</v>
      </c>
      <c r="G116" s="4">
        <v>3724000</v>
      </c>
      <c r="H116" s="4">
        <v>3648000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3724000</v>
      </c>
      <c r="R116" s="4">
        <v>3648000</v>
      </c>
    </row>
    <row r="117" spans="2:18">
      <c r="B117" s="802"/>
      <c r="C117" s="162"/>
      <c r="D117" s="162">
        <v>42</v>
      </c>
      <c r="E117" s="99"/>
      <c r="F117" s="99" t="s">
        <v>394</v>
      </c>
      <c r="G117" s="103">
        <f>SUM(G118:G123)</f>
        <v>13320000</v>
      </c>
      <c r="H117" s="103">
        <f>SUM(H118:H123)</f>
        <v>13320000</v>
      </c>
      <c r="I117" s="103">
        <v>0</v>
      </c>
      <c r="J117" s="103">
        <v>0</v>
      </c>
      <c r="K117" s="103">
        <f>SUM(K118:K123)</f>
        <v>350000</v>
      </c>
      <c r="L117" s="103">
        <f>SUM(L118:L123)</f>
        <v>350000</v>
      </c>
      <c r="M117" s="103">
        <v>0</v>
      </c>
      <c r="N117" s="103">
        <v>0</v>
      </c>
      <c r="O117" s="103">
        <f>SUM(O118:O123)</f>
        <v>600000</v>
      </c>
      <c r="P117" s="103">
        <f>SUM(P118:P123)</f>
        <v>600000</v>
      </c>
      <c r="Q117" s="103">
        <f>SUM(Q118:Q123)</f>
        <v>14270000</v>
      </c>
      <c r="R117" s="103">
        <f>SUM(R118:R123)</f>
        <v>14270000</v>
      </c>
    </row>
    <row r="118" spans="2:18">
      <c r="B118" s="802"/>
      <c r="C118" s="166"/>
      <c r="D118" s="166"/>
      <c r="E118" s="2">
        <v>420</v>
      </c>
      <c r="F118" s="1" t="s">
        <v>400</v>
      </c>
      <c r="G118" s="4">
        <v>80000</v>
      </c>
      <c r="H118" s="4">
        <v>80000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80000</v>
      </c>
      <c r="R118" s="4">
        <v>80000</v>
      </c>
    </row>
    <row r="119" spans="2:18" ht="30">
      <c r="B119" s="802"/>
      <c r="C119" s="166"/>
      <c r="D119" s="166"/>
      <c r="E119" s="2">
        <v>421</v>
      </c>
      <c r="F119" s="14" t="s">
        <v>401</v>
      </c>
      <c r="G119" s="4">
        <v>580000</v>
      </c>
      <c r="H119" s="4">
        <v>2080000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580000</v>
      </c>
      <c r="R119" s="4">
        <v>2080000</v>
      </c>
    </row>
    <row r="120" spans="2:18">
      <c r="B120" s="802"/>
      <c r="C120" s="166"/>
      <c r="D120" s="166"/>
      <c r="E120" s="2">
        <v>423</v>
      </c>
      <c r="F120" s="1" t="s">
        <v>402</v>
      </c>
      <c r="G120" s="4">
        <v>700000</v>
      </c>
      <c r="H120" s="4">
        <v>700000</v>
      </c>
      <c r="I120" s="4">
        <v>0</v>
      </c>
      <c r="J120" s="4">
        <v>0</v>
      </c>
      <c r="K120" s="4">
        <v>100000</v>
      </c>
      <c r="L120" s="4">
        <v>100000</v>
      </c>
      <c r="M120" s="4">
        <v>0</v>
      </c>
      <c r="N120" s="4">
        <v>0</v>
      </c>
      <c r="O120" s="4">
        <v>100000</v>
      </c>
      <c r="P120" s="4">
        <v>100000</v>
      </c>
      <c r="Q120" s="4">
        <v>900000</v>
      </c>
      <c r="R120" s="4">
        <v>900000</v>
      </c>
    </row>
    <row r="121" spans="2:18">
      <c r="B121" s="802"/>
      <c r="C121" s="166"/>
      <c r="D121" s="166"/>
      <c r="E121" s="2">
        <v>424</v>
      </c>
      <c r="F121" s="1" t="s">
        <v>403</v>
      </c>
      <c r="G121" s="4">
        <v>150000</v>
      </c>
      <c r="H121" s="4">
        <v>150000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150000</v>
      </c>
      <c r="R121" s="4">
        <v>150000</v>
      </c>
    </row>
    <row r="122" spans="2:18">
      <c r="B122" s="802"/>
      <c r="C122" s="166"/>
      <c r="D122" s="166"/>
      <c r="E122" s="2">
        <v>425</v>
      </c>
      <c r="F122" s="1" t="s">
        <v>404</v>
      </c>
      <c r="G122" s="4">
        <v>11660000</v>
      </c>
      <c r="H122" s="4">
        <v>10160000</v>
      </c>
      <c r="I122" s="4">
        <v>0</v>
      </c>
      <c r="J122" s="4">
        <v>0</v>
      </c>
      <c r="K122" s="4">
        <v>150000</v>
      </c>
      <c r="L122" s="4">
        <v>150000</v>
      </c>
      <c r="M122" s="4">
        <v>0</v>
      </c>
      <c r="N122" s="4">
        <v>0</v>
      </c>
      <c r="O122" s="4">
        <v>400000</v>
      </c>
      <c r="P122" s="4">
        <v>400000</v>
      </c>
      <c r="Q122" s="4">
        <v>12210000</v>
      </c>
      <c r="R122" s="4">
        <v>10710000</v>
      </c>
    </row>
    <row r="123" spans="2:18">
      <c r="B123" s="802"/>
      <c r="C123" s="166"/>
      <c r="D123" s="166"/>
      <c r="E123" s="2">
        <v>426</v>
      </c>
      <c r="F123" s="1" t="s">
        <v>405</v>
      </c>
      <c r="G123" s="4">
        <v>150000</v>
      </c>
      <c r="H123" s="4">
        <v>150000</v>
      </c>
      <c r="I123" s="4">
        <v>0</v>
      </c>
      <c r="J123" s="4">
        <v>0</v>
      </c>
      <c r="K123" s="4">
        <v>100000</v>
      </c>
      <c r="L123" s="4">
        <v>100000</v>
      </c>
      <c r="M123" s="4">
        <v>0</v>
      </c>
      <c r="N123" s="4">
        <v>0</v>
      </c>
      <c r="O123" s="4">
        <v>100000</v>
      </c>
      <c r="P123" s="4">
        <v>100000</v>
      </c>
      <c r="Q123" s="4">
        <v>350000</v>
      </c>
      <c r="R123" s="4">
        <v>350000</v>
      </c>
    </row>
    <row r="124" spans="2:18">
      <c r="B124" s="802"/>
      <c r="C124" s="162"/>
      <c r="D124" s="162">
        <v>48</v>
      </c>
      <c r="E124" s="99"/>
      <c r="F124" s="99" t="s">
        <v>430</v>
      </c>
      <c r="G124" s="103">
        <f>SUM(G125)</f>
        <v>200000</v>
      </c>
      <c r="H124" s="103">
        <f>SUM(H125)</f>
        <v>200000</v>
      </c>
      <c r="I124" s="103">
        <v>0</v>
      </c>
      <c r="J124" s="103">
        <v>0</v>
      </c>
      <c r="K124" s="103">
        <v>0</v>
      </c>
      <c r="L124" s="103">
        <v>0</v>
      </c>
      <c r="M124" s="103">
        <v>0</v>
      </c>
      <c r="N124" s="103">
        <v>0</v>
      </c>
      <c r="O124" s="103">
        <v>0</v>
      </c>
      <c r="P124" s="103">
        <v>0</v>
      </c>
      <c r="Q124" s="103">
        <f>SUM(Q125)</f>
        <v>200000</v>
      </c>
      <c r="R124" s="103">
        <f>SUM(R125)</f>
        <v>200000</v>
      </c>
    </row>
    <row r="125" spans="2:18" ht="15.75" thickBot="1">
      <c r="B125" s="802"/>
      <c r="C125" s="166"/>
      <c r="D125" s="166"/>
      <c r="E125" s="2">
        <v>480</v>
      </c>
      <c r="F125" s="1" t="s">
        <v>431</v>
      </c>
      <c r="G125" s="4">
        <v>200000</v>
      </c>
      <c r="H125" s="4">
        <v>200000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200000</v>
      </c>
      <c r="R125" s="4">
        <v>200000</v>
      </c>
    </row>
    <row r="126" spans="2:18" ht="15.75" thickBot="1">
      <c r="B126" s="802"/>
      <c r="C126" s="800" t="s">
        <v>604</v>
      </c>
      <c r="D126" s="801"/>
      <c r="E126" s="766" t="s">
        <v>1335</v>
      </c>
      <c r="F126" s="801"/>
      <c r="G126" s="193">
        <f>SUM(G112+G81+G54+G36)</f>
        <v>222043000</v>
      </c>
      <c r="H126" s="164">
        <f>SUM(H112+H81+H54+H36)</f>
        <v>219682000</v>
      </c>
      <c r="I126" s="164">
        <f>SUM(I107)</f>
        <v>0</v>
      </c>
      <c r="J126" s="164">
        <f>SUM(J107)</f>
        <v>0</v>
      </c>
      <c r="K126" s="164">
        <f>SUM(K112+K81+K54+K36)</f>
        <v>6250000</v>
      </c>
      <c r="L126" s="164">
        <f>SUM(L112+L81+L54+L36)</f>
        <v>9650000</v>
      </c>
      <c r="M126" s="164">
        <v>0</v>
      </c>
      <c r="N126" s="164">
        <v>0</v>
      </c>
      <c r="O126" s="164">
        <f>SUM(O112+O81+O54+O36)</f>
        <v>4250000</v>
      </c>
      <c r="P126" s="164">
        <f>SUM(P112+P81+P54+P36)</f>
        <v>4250000</v>
      </c>
      <c r="Q126" s="193">
        <f>SUM(Q112+Q81+Q54+Q36)</f>
        <v>232543000</v>
      </c>
      <c r="R126" s="164">
        <f>SUM(R112+R81+R54+R36)</f>
        <v>233582000</v>
      </c>
    </row>
  </sheetData>
  <mergeCells count="15">
    <mergeCell ref="C126:D126"/>
    <mergeCell ref="E126:F126"/>
    <mergeCell ref="B7:B12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B2:R39"/>
  <sheetViews>
    <sheetView workbookViewId="0">
      <selection activeCell="D2" sqref="D2"/>
    </sheetView>
  </sheetViews>
  <sheetFormatPr defaultRowHeight="15"/>
  <cols>
    <col min="2" max="2" width="12.140625" customWidth="1"/>
    <col min="3" max="3" width="12.42578125" customWidth="1"/>
    <col min="4" max="4" width="13.42578125" customWidth="1"/>
    <col min="5" max="5" width="24.7109375" customWidth="1"/>
    <col min="6" max="6" width="45" customWidth="1"/>
    <col min="7" max="18" width="18.28515625" customWidth="1"/>
  </cols>
  <sheetData>
    <row r="2" spans="2:18" ht="15" customHeight="1">
      <c r="B2" s="603" t="s">
        <v>497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00" t="s">
        <v>356</v>
      </c>
      <c r="H5" s="400" t="s">
        <v>444</v>
      </c>
      <c r="I5" s="400" t="s">
        <v>358</v>
      </c>
      <c r="J5" s="400" t="s">
        <v>444</v>
      </c>
      <c r="K5" s="400" t="s">
        <v>356</v>
      </c>
      <c r="L5" s="400" t="s">
        <v>444</v>
      </c>
      <c r="M5" s="400" t="s">
        <v>356</v>
      </c>
      <c r="N5" s="400" t="s">
        <v>444</v>
      </c>
      <c r="O5" s="400" t="s">
        <v>356</v>
      </c>
      <c r="P5" s="400" t="s">
        <v>444</v>
      </c>
      <c r="Q5" s="400" t="s">
        <v>356</v>
      </c>
      <c r="R5" s="400" t="s">
        <v>444</v>
      </c>
    </row>
    <row r="6" spans="2:18">
      <c r="B6" s="401">
        <v>16003</v>
      </c>
      <c r="C6" s="786" t="s">
        <v>497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 ht="30">
      <c r="B7" s="802"/>
      <c r="C7" s="150">
        <v>2</v>
      </c>
      <c r="D7" s="33"/>
      <c r="E7" s="36"/>
      <c r="F7" s="36" t="s">
        <v>1364</v>
      </c>
      <c r="G7" s="34">
        <f>SUM(G8)</f>
        <v>18646000</v>
      </c>
      <c r="H7" s="34">
        <f>SUM(H8)</f>
        <v>20870000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f>SUM(O8)</f>
        <v>121940000</v>
      </c>
      <c r="P7" s="34">
        <f>SUM(P8)</f>
        <v>121940000</v>
      </c>
      <c r="Q7" s="34">
        <f>SUM(Q8)</f>
        <v>140586000</v>
      </c>
      <c r="R7" s="34">
        <f>SUM(R8)</f>
        <v>142810000</v>
      </c>
    </row>
    <row r="8" spans="2:18" ht="30">
      <c r="B8" s="802"/>
      <c r="C8" s="166"/>
      <c r="D8" s="2">
        <v>20</v>
      </c>
      <c r="E8" s="1"/>
      <c r="F8" s="14" t="s">
        <v>1364</v>
      </c>
      <c r="G8" s="4">
        <v>18646000</v>
      </c>
      <c r="H8" s="4">
        <v>20870000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121940000</v>
      </c>
      <c r="P8" s="4">
        <v>121940000</v>
      </c>
      <c r="Q8" s="4">
        <v>140586000</v>
      </c>
      <c r="R8" s="4">
        <v>142810000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10976000</v>
      </c>
      <c r="H9" s="103">
        <f>SUM(H10:H11)</f>
        <v>13200000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10976000</v>
      </c>
      <c r="R9" s="103">
        <f>SUM(R10:R11)</f>
        <v>13200000</v>
      </c>
    </row>
    <row r="10" spans="2:18">
      <c r="B10" s="802"/>
      <c r="C10" s="287"/>
      <c r="D10" s="287"/>
      <c r="E10" s="218">
        <v>401</v>
      </c>
      <c r="F10" s="318" t="s">
        <v>399</v>
      </c>
      <c r="G10" s="35">
        <v>8012000</v>
      </c>
      <c r="H10" s="35">
        <v>9600000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8012000</v>
      </c>
      <c r="R10" s="35">
        <v>9600000</v>
      </c>
    </row>
    <row r="11" spans="2:18">
      <c r="B11" s="802"/>
      <c r="C11" s="287"/>
      <c r="D11" s="287"/>
      <c r="E11" s="218">
        <v>402</v>
      </c>
      <c r="F11" s="318" t="s">
        <v>361</v>
      </c>
      <c r="G11" s="35">
        <v>2964000</v>
      </c>
      <c r="H11" s="35">
        <v>3600000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2964000</v>
      </c>
      <c r="R11" s="35">
        <v>3600000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7670000</v>
      </c>
      <c r="H12" s="103">
        <f>SUM(H13:H18)</f>
        <v>7670000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f>SUM(O13:O18)</f>
        <v>13660000</v>
      </c>
      <c r="P12" s="103">
        <f>SUM(P13:P18)</f>
        <v>13660000</v>
      </c>
      <c r="Q12" s="103">
        <f>SUM(Q13:Q18)</f>
        <v>21330000</v>
      </c>
      <c r="R12" s="103">
        <f>SUM(R13:R18)</f>
        <v>21330000</v>
      </c>
    </row>
    <row r="13" spans="2:18">
      <c r="B13" s="802"/>
      <c r="C13" s="287"/>
      <c r="D13" s="287"/>
      <c r="E13" s="218">
        <v>420</v>
      </c>
      <c r="F13" s="318" t="s">
        <v>400</v>
      </c>
      <c r="G13" s="35">
        <v>200000</v>
      </c>
      <c r="H13" s="35">
        <v>200000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2500000</v>
      </c>
      <c r="P13" s="35">
        <v>2500000</v>
      </c>
      <c r="Q13" s="35">
        <v>2700000</v>
      </c>
      <c r="R13" s="35">
        <v>2700000</v>
      </c>
    </row>
    <row r="14" spans="2:18" ht="30">
      <c r="B14" s="802"/>
      <c r="C14" s="287"/>
      <c r="D14" s="287"/>
      <c r="E14" s="218">
        <v>421</v>
      </c>
      <c r="F14" s="65" t="s">
        <v>401</v>
      </c>
      <c r="G14" s="35">
        <v>1500000</v>
      </c>
      <c r="H14" s="35">
        <v>1500000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1500000</v>
      </c>
      <c r="R14" s="35">
        <v>1500000</v>
      </c>
    </row>
    <row r="15" spans="2:18">
      <c r="B15" s="802"/>
      <c r="C15" s="287"/>
      <c r="D15" s="287"/>
      <c r="E15" s="218">
        <v>423</v>
      </c>
      <c r="F15" s="318" t="s">
        <v>402</v>
      </c>
      <c r="G15" s="35">
        <v>320000</v>
      </c>
      <c r="H15" s="35">
        <v>320000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100000</v>
      </c>
      <c r="P15" s="35">
        <v>100000</v>
      </c>
      <c r="Q15" s="35">
        <v>420000</v>
      </c>
      <c r="R15" s="35">
        <v>420000</v>
      </c>
    </row>
    <row r="16" spans="2:18">
      <c r="B16" s="802"/>
      <c r="C16" s="287"/>
      <c r="D16" s="287"/>
      <c r="E16" s="218">
        <v>424</v>
      </c>
      <c r="F16" s="318" t="s">
        <v>403</v>
      </c>
      <c r="G16" s="35">
        <v>50000</v>
      </c>
      <c r="H16" s="35">
        <v>50000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70000</v>
      </c>
      <c r="P16" s="35">
        <v>70000</v>
      </c>
      <c r="Q16" s="35">
        <v>120000</v>
      </c>
      <c r="R16" s="35">
        <v>120000</v>
      </c>
    </row>
    <row r="17" spans="2:18">
      <c r="B17" s="802"/>
      <c r="C17" s="287"/>
      <c r="D17" s="287"/>
      <c r="E17" s="218">
        <v>425</v>
      </c>
      <c r="F17" s="318" t="s">
        <v>404</v>
      </c>
      <c r="G17" s="35">
        <v>5500000</v>
      </c>
      <c r="H17" s="35">
        <v>5500000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10990000</v>
      </c>
      <c r="P17" s="35">
        <v>10990000</v>
      </c>
      <c r="Q17" s="35">
        <v>16490000</v>
      </c>
      <c r="R17" s="35">
        <v>16490000</v>
      </c>
    </row>
    <row r="18" spans="2:18">
      <c r="B18" s="802"/>
      <c r="C18" s="287"/>
      <c r="D18" s="287"/>
      <c r="E18" s="218">
        <v>426</v>
      </c>
      <c r="F18" s="318" t="s">
        <v>405</v>
      </c>
      <c r="G18" s="35">
        <v>100000</v>
      </c>
      <c r="H18" s="35">
        <v>100000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100000</v>
      </c>
      <c r="R18" s="35">
        <v>100000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v>0</v>
      </c>
      <c r="H19" s="103">
        <v>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f>SUM(O20)</f>
        <v>107610000</v>
      </c>
      <c r="P19" s="103">
        <f>SUM(P20)</f>
        <v>107610000</v>
      </c>
      <c r="Q19" s="103">
        <f>SUM(Q20)</f>
        <v>107610000</v>
      </c>
      <c r="R19" s="103">
        <f>SUM(R20)</f>
        <v>107610000</v>
      </c>
    </row>
    <row r="20" spans="2:18">
      <c r="B20" s="802"/>
      <c r="C20" s="287"/>
      <c r="D20" s="287"/>
      <c r="E20" s="218">
        <v>464</v>
      </c>
      <c r="F20" s="318" t="s">
        <v>423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107610000</v>
      </c>
      <c r="P20" s="35">
        <v>107610000</v>
      </c>
      <c r="Q20" s="35">
        <v>107610000</v>
      </c>
      <c r="R20" s="35">
        <v>107610000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f>SUM(O22)</f>
        <v>670000</v>
      </c>
      <c r="P21" s="103">
        <f>SUM(P22)</f>
        <v>670000</v>
      </c>
      <c r="Q21" s="103">
        <f>SUM(Q22)</f>
        <v>670000</v>
      </c>
      <c r="R21" s="103">
        <f>SUM(R22)</f>
        <v>670000</v>
      </c>
    </row>
    <row r="22" spans="2:18">
      <c r="B22" s="802"/>
      <c r="C22" s="287"/>
      <c r="D22" s="287"/>
      <c r="E22" s="218">
        <v>485</v>
      </c>
      <c r="F22" s="318" t="s">
        <v>436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670000</v>
      </c>
      <c r="P22" s="35">
        <v>670000</v>
      </c>
      <c r="Q22" s="35">
        <v>670000</v>
      </c>
      <c r="R22" s="35">
        <v>670000</v>
      </c>
    </row>
    <row r="23" spans="2:18" ht="30">
      <c r="B23" s="802"/>
      <c r="C23" s="666">
        <v>2</v>
      </c>
      <c r="D23" s="666"/>
      <c r="E23" s="670"/>
      <c r="F23" s="668" t="s">
        <v>1364</v>
      </c>
      <c r="G23" s="102">
        <f>SUM(G24)</f>
        <v>18646000</v>
      </c>
      <c r="H23" s="102">
        <f>SUM(H24)</f>
        <v>20870000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0</v>
      </c>
      <c r="O23" s="102">
        <f>SUM(O24)</f>
        <v>121940000</v>
      </c>
      <c r="P23" s="102">
        <f>SUM(P24)</f>
        <v>121940000</v>
      </c>
      <c r="Q23" s="102">
        <f>SUM(Q24)</f>
        <v>140586000</v>
      </c>
      <c r="R23" s="102">
        <f>SUM(R24)</f>
        <v>142810000</v>
      </c>
    </row>
    <row r="24" spans="2:18" ht="30">
      <c r="B24" s="802"/>
      <c r="C24" s="150"/>
      <c r="D24" s="150">
        <v>20</v>
      </c>
      <c r="E24" s="33"/>
      <c r="F24" s="303" t="s">
        <v>1364</v>
      </c>
      <c r="G24" s="34">
        <f>SUM(G25+G28+G35+G37)</f>
        <v>18646000</v>
      </c>
      <c r="H24" s="34">
        <f>SUM(H25+H28+H35+H37)</f>
        <v>20870000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f>SUM(O25+O28+O35+O37)</f>
        <v>121940000</v>
      </c>
      <c r="P24" s="34">
        <f>SUM(P25+P28+P35+P37)</f>
        <v>121940000</v>
      </c>
      <c r="Q24" s="34">
        <f>SUM(Q25+Q28+Q35+Q37)</f>
        <v>140586000</v>
      </c>
      <c r="R24" s="34">
        <f>SUM(R25+R28+R35+R37)</f>
        <v>142810000</v>
      </c>
    </row>
    <row r="25" spans="2:18">
      <c r="B25" s="802"/>
      <c r="C25" s="162"/>
      <c r="D25" s="162">
        <v>40</v>
      </c>
      <c r="E25" s="99"/>
      <c r="F25" s="99" t="s">
        <v>391</v>
      </c>
      <c r="G25" s="103">
        <f>SUM(G26:G27)</f>
        <v>10976000</v>
      </c>
      <c r="H25" s="103">
        <f>SUM(H26:H27)</f>
        <v>13200000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3">
        <v>0</v>
      </c>
      <c r="O25" s="103">
        <v>0</v>
      </c>
      <c r="P25" s="103">
        <v>0</v>
      </c>
      <c r="Q25" s="103">
        <f>SUM(Q26:Q27)</f>
        <v>10976000</v>
      </c>
      <c r="R25" s="103">
        <f>SUM(R26:R27)</f>
        <v>13200000</v>
      </c>
    </row>
    <row r="26" spans="2:18">
      <c r="B26" s="802"/>
      <c r="C26" s="287"/>
      <c r="D26" s="287"/>
      <c r="E26" s="218">
        <v>401</v>
      </c>
      <c r="F26" s="318" t="s">
        <v>399</v>
      </c>
      <c r="G26" s="35">
        <v>8012000</v>
      </c>
      <c r="H26" s="35">
        <v>9600000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8012000</v>
      </c>
      <c r="R26" s="35">
        <v>9600000</v>
      </c>
    </row>
    <row r="27" spans="2:18">
      <c r="B27" s="802"/>
      <c r="C27" s="287"/>
      <c r="D27" s="287"/>
      <c r="E27" s="218">
        <v>402</v>
      </c>
      <c r="F27" s="318" t="s">
        <v>361</v>
      </c>
      <c r="G27" s="35">
        <v>2964000</v>
      </c>
      <c r="H27" s="35">
        <v>3600000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2964000</v>
      </c>
      <c r="R27" s="35">
        <v>3600000</v>
      </c>
    </row>
    <row r="28" spans="2:18">
      <c r="B28" s="802"/>
      <c r="C28" s="162"/>
      <c r="D28" s="162">
        <v>42</v>
      </c>
      <c r="E28" s="99"/>
      <c r="F28" s="314" t="s">
        <v>394</v>
      </c>
      <c r="G28" s="103">
        <f>SUM(G29:G34)</f>
        <v>7670000</v>
      </c>
      <c r="H28" s="103">
        <f>SUM(H29:H34)</f>
        <v>7670000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f>SUM(O29:O34)</f>
        <v>13660000</v>
      </c>
      <c r="P28" s="103">
        <f>SUM(P29:P34)</f>
        <v>13660000</v>
      </c>
      <c r="Q28" s="103">
        <f>SUM(Q29:Q34)</f>
        <v>21330000</v>
      </c>
      <c r="R28" s="103">
        <f>SUM(R29:R34)</f>
        <v>21330000</v>
      </c>
    </row>
    <row r="29" spans="2:18">
      <c r="B29" s="802"/>
      <c r="C29" s="287"/>
      <c r="D29" s="287"/>
      <c r="E29" s="218">
        <v>420</v>
      </c>
      <c r="F29" s="318" t="s">
        <v>400</v>
      </c>
      <c r="G29" s="35">
        <v>200000</v>
      </c>
      <c r="H29" s="35">
        <v>200000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2500000</v>
      </c>
      <c r="P29" s="35">
        <v>2500000</v>
      </c>
      <c r="Q29" s="35">
        <v>2700000</v>
      </c>
      <c r="R29" s="35">
        <v>2700000</v>
      </c>
    </row>
    <row r="30" spans="2:18" ht="30">
      <c r="B30" s="802"/>
      <c r="C30" s="287"/>
      <c r="D30" s="287"/>
      <c r="E30" s="218">
        <v>421</v>
      </c>
      <c r="F30" s="65" t="s">
        <v>401</v>
      </c>
      <c r="G30" s="35">
        <v>1500000</v>
      </c>
      <c r="H30" s="35">
        <v>1500000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1500000</v>
      </c>
      <c r="R30" s="35">
        <v>1500000</v>
      </c>
    </row>
    <row r="31" spans="2:18">
      <c r="B31" s="802"/>
      <c r="C31" s="287"/>
      <c r="D31" s="287"/>
      <c r="E31" s="218">
        <v>423</v>
      </c>
      <c r="F31" s="318" t="s">
        <v>402</v>
      </c>
      <c r="G31" s="35">
        <v>320000</v>
      </c>
      <c r="H31" s="35">
        <v>320000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100000</v>
      </c>
      <c r="P31" s="35">
        <v>100000</v>
      </c>
      <c r="Q31" s="35">
        <v>420000</v>
      </c>
      <c r="R31" s="35">
        <v>420000</v>
      </c>
    </row>
    <row r="32" spans="2:18">
      <c r="B32" s="802"/>
      <c r="C32" s="287"/>
      <c r="D32" s="287"/>
      <c r="E32" s="218">
        <v>424</v>
      </c>
      <c r="F32" s="318" t="s">
        <v>403</v>
      </c>
      <c r="G32" s="35">
        <v>50000</v>
      </c>
      <c r="H32" s="35">
        <v>50000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70000</v>
      </c>
      <c r="P32" s="35">
        <v>70000</v>
      </c>
      <c r="Q32" s="35">
        <v>120000</v>
      </c>
      <c r="R32" s="35">
        <v>120000</v>
      </c>
    </row>
    <row r="33" spans="2:18">
      <c r="B33" s="802"/>
      <c r="C33" s="287"/>
      <c r="D33" s="287"/>
      <c r="E33" s="218">
        <v>425</v>
      </c>
      <c r="F33" s="318" t="s">
        <v>404</v>
      </c>
      <c r="G33" s="35">
        <v>5500000</v>
      </c>
      <c r="H33" s="35">
        <v>5500000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10990000</v>
      </c>
      <c r="P33" s="35">
        <v>10990000</v>
      </c>
      <c r="Q33" s="35">
        <v>16490000</v>
      </c>
      <c r="R33" s="35">
        <v>16490000</v>
      </c>
    </row>
    <row r="34" spans="2:18">
      <c r="B34" s="802"/>
      <c r="C34" s="287"/>
      <c r="D34" s="287"/>
      <c r="E34" s="218">
        <v>426</v>
      </c>
      <c r="F34" s="318" t="s">
        <v>405</v>
      </c>
      <c r="G34" s="35">
        <v>100000</v>
      </c>
      <c r="H34" s="35">
        <v>100000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100000</v>
      </c>
      <c r="R34" s="35">
        <v>100000</v>
      </c>
    </row>
    <row r="35" spans="2:18">
      <c r="B35" s="802"/>
      <c r="C35" s="162"/>
      <c r="D35" s="162">
        <v>46</v>
      </c>
      <c r="E35" s="99"/>
      <c r="F35" s="99" t="s">
        <v>396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103">
        <f>SUM(O36)</f>
        <v>107610000</v>
      </c>
      <c r="P35" s="103">
        <f>SUM(P36)</f>
        <v>107610000</v>
      </c>
      <c r="Q35" s="103">
        <f>SUM(Q36)</f>
        <v>107610000</v>
      </c>
      <c r="R35" s="103">
        <f>SUM(R36)</f>
        <v>107610000</v>
      </c>
    </row>
    <row r="36" spans="2:18">
      <c r="B36" s="802"/>
      <c r="C36" s="287"/>
      <c r="D36" s="287"/>
      <c r="E36" s="218">
        <v>464</v>
      </c>
      <c r="F36" s="318" t="s">
        <v>423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107610000</v>
      </c>
      <c r="P36" s="35">
        <v>107610000</v>
      </c>
      <c r="Q36" s="35">
        <v>107610000</v>
      </c>
      <c r="R36" s="35">
        <v>107610000</v>
      </c>
    </row>
    <row r="37" spans="2:18">
      <c r="B37" s="802"/>
      <c r="C37" s="162"/>
      <c r="D37" s="162">
        <v>48</v>
      </c>
      <c r="E37" s="99"/>
      <c r="F37" s="99" t="s">
        <v>430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f>SUM(O38)</f>
        <v>670000</v>
      </c>
      <c r="P37" s="103">
        <f>SUM(P38)</f>
        <v>670000</v>
      </c>
      <c r="Q37" s="103">
        <f>SUM(Q38)</f>
        <v>670000</v>
      </c>
      <c r="R37" s="103">
        <f>SUM(R38)</f>
        <v>670000</v>
      </c>
    </row>
    <row r="38" spans="2:18" ht="15.75" thickBot="1">
      <c r="B38" s="802"/>
      <c r="C38" s="287"/>
      <c r="D38" s="287"/>
      <c r="E38" s="218">
        <v>485</v>
      </c>
      <c r="F38" s="318" t="s">
        <v>436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670000</v>
      </c>
      <c r="P38" s="35">
        <v>670000</v>
      </c>
      <c r="Q38" s="35">
        <v>670000</v>
      </c>
      <c r="R38" s="35">
        <v>670000</v>
      </c>
    </row>
    <row r="39" spans="2:18" ht="34.5" customHeight="1" thickBot="1">
      <c r="B39" s="802"/>
      <c r="C39" s="800" t="s">
        <v>604</v>
      </c>
      <c r="D39" s="801"/>
      <c r="E39" s="766" t="s">
        <v>497</v>
      </c>
      <c r="F39" s="801"/>
      <c r="G39" s="193">
        <f>SUM(G23)</f>
        <v>18646000</v>
      </c>
      <c r="H39" s="164">
        <f>SUM(H23)</f>
        <v>20870000</v>
      </c>
      <c r="I39" s="164">
        <f>SUM(I20)</f>
        <v>0</v>
      </c>
      <c r="J39" s="164">
        <f>SUM(J20)</f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f>SUM(O23)</f>
        <v>121940000</v>
      </c>
      <c r="P39" s="164">
        <f>SUM(P23)</f>
        <v>121940000</v>
      </c>
      <c r="Q39" s="193">
        <f>SUM(Q23)</f>
        <v>140586000</v>
      </c>
      <c r="R39" s="164">
        <f>SUM(R23)</f>
        <v>142810000</v>
      </c>
    </row>
  </sheetData>
  <mergeCells count="15">
    <mergeCell ref="B7:B39"/>
    <mergeCell ref="C39:D39"/>
    <mergeCell ref="E39:F3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D2" sqref="D2"/>
    </sheetView>
  </sheetViews>
  <sheetFormatPr defaultRowHeight="15"/>
  <cols>
    <col min="2" max="2" width="12.140625" customWidth="1"/>
    <col min="3" max="3" width="14.85546875" customWidth="1"/>
    <col min="4" max="4" width="14.7109375" customWidth="1"/>
    <col min="5" max="5" width="22.28515625" customWidth="1"/>
    <col min="6" max="6" width="42.28515625" customWidth="1"/>
    <col min="7" max="18" width="18.28515625" customWidth="1"/>
  </cols>
  <sheetData>
    <row r="2" spans="2:18">
      <c r="B2" s="603" t="s">
        <v>1365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00" t="s">
        <v>356</v>
      </c>
      <c r="H5" s="400" t="s">
        <v>444</v>
      </c>
      <c r="I5" s="400" t="s">
        <v>358</v>
      </c>
      <c r="J5" s="400" t="s">
        <v>444</v>
      </c>
      <c r="K5" s="400" t="s">
        <v>356</v>
      </c>
      <c r="L5" s="400" t="s">
        <v>444</v>
      </c>
      <c r="M5" s="400" t="s">
        <v>356</v>
      </c>
      <c r="N5" s="400" t="s">
        <v>444</v>
      </c>
      <c r="O5" s="400" t="s">
        <v>356</v>
      </c>
      <c r="P5" s="400" t="s">
        <v>444</v>
      </c>
      <c r="Q5" s="400" t="s">
        <v>356</v>
      </c>
      <c r="R5" s="400" t="s">
        <v>444</v>
      </c>
    </row>
    <row r="6" spans="2:18">
      <c r="B6" s="401">
        <v>16004</v>
      </c>
      <c r="C6" s="786" t="s">
        <v>1365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1136</v>
      </c>
      <c r="G7" s="34">
        <f>SUM(G8)</f>
        <v>52423000</v>
      </c>
      <c r="H7" s="34">
        <f>SUM(H8)</f>
        <v>50823000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52423000</v>
      </c>
      <c r="R7" s="34">
        <f>SUM(R8)</f>
        <v>50823000</v>
      </c>
    </row>
    <row r="8" spans="2:18">
      <c r="B8" s="802"/>
      <c r="C8" s="166"/>
      <c r="D8" s="2">
        <v>19</v>
      </c>
      <c r="E8" s="1"/>
      <c r="F8" s="2" t="s">
        <v>1136</v>
      </c>
      <c r="G8" s="4">
        <v>52423000</v>
      </c>
      <c r="H8" s="4">
        <v>50823000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52423000</v>
      </c>
      <c r="R8" s="4">
        <v>50823000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47803000</v>
      </c>
      <c r="H9" s="103">
        <f>SUM(H10:H11)</f>
        <v>46203000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47803000</v>
      </c>
      <c r="R9" s="103">
        <f>SUM(R10:R11)</f>
        <v>46203000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34896000</v>
      </c>
      <c r="H10" s="4">
        <v>33800000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34896000</v>
      </c>
      <c r="R10" s="4">
        <v>33800000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12907000</v>
      </c>
      <c r="H11" s="4">
        <v>12403000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12907000</v>
      </c>
      <c r="R11" s="4">
        <v>12403000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4520000</v>
      </c>
      <c r="H12" s="103">
        <f>SUM(H13:H18)</f>
        <v>4520000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4520000</v>
      </c>
      <c r="R12" s="103">
        <f>SUM(R13:R18)</f>
        <v>4520000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50000</v>
      </c>
      <c r="H13" s="4">
        <v>290000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50000</v>
      </c>
      <c r="R13" s="4">
        <v>290000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4000000</v>
      </c>
      <c r="H14" s="4">
        <v>3180000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4000000</v>
      </c>
      <c r="R14" s="4">
        <v>3180000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100000</v>
      </c>
      <c r="H15" s="4">
        <v>100000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100000</v>
      </c>
      <c r="R15" s="4">
        <v>100000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50000</v>
      </c>
      <c r="H16" s="4">
        <v>210000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</v>
      </c>
      <c r="R16" s="4">
        <v>210000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300000</v>
      </c>
      <c r="H17" s="4">
        <v>590000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300000</v>
      </c>
      <c r="R17" s="4">
        <v>590000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20000</v>
      </c>
      <c r="H18" s="4">
        <v>150000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20000</v>
      </c>
      <c r="R18" s="4">
        <v>150000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100000</v>
      </c>
      <c r="H19" s="103">
        <f>SUM(H20)</f>
        <v>100000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100000</v>
      </c>
      <c r="R19" s="103">
        <f>SUM(R20)</f>
        <v>100000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100000</v>
      </c>
      <c r="H20" s="4">
        <v>100000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100000</v>
      </c>
      <c r="R20" s="4">
        <v>100000</v>
      </c>
    </row>
    <row r="21" spans="2:18">
      <c r="B21" s="802"/>
      <c r="C21" s="666">
        <v>1</v>
      </c>
      <c r="D21" s="666"/>
      <c r="E21" s="670"/>
      <c r="F21" s="670" t="s">
        <v>1136</v>
      </c>
      <c r="G21" s="102">
        <f>SUM(G22)</f>
        <v>52423000</v>
      </c>
      <c r="H21" s="102">
        <f>SUM(H22)</f>
        <v>50823000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f>SUM(Q22)</f>
        <v>52423000</v>
      </c>
      <c r="R21" s="102">
        <f>SUM(R22)</f>
        <v>50823000</v>
      </c>
    </row>
    <row r="22" spans="2:18">
      <c r="B22" s="802"/>
      <c r="C22" s="207"/>
      <c r="D22" s="207">
        <v>19</v>
      </c>
      <c r="E22" s="434"/>
      <c r="F22" s="434" t="s">
        <v>1136</v>
      </c>
      <c r="G22" s="426">
        <f>SUM(G23+G26+G33)</f>
        <v>52423000</v>
      </c>
      <c r="H22" s="426">
        <f>SUM(H23+H26+H33)</f>
        <v>50823000</v>
      </c>
      <c r="I22" s="426">
        <v>0</v>
      </c>
      <c r="J22" s="426">
        <v>0</v>
      </c>
      <c r="K22" s="426">
        <v>0</v>
      </c>
      <c r="L22" s="426">
        <v>0</v>
      </c>
      <c r="M22" s="426">
        <v>0</v>
      </c>
      <c r="N22" s="426">
        <v>0</v>
      </c>
      <c r="O22" s="426">
        <v>0</v>
      </c>
      <c r="P22" s="426">
        <v>0</v>
      </c>
      <c r="Q22" s="426">
        <f>SUM(Q23+Q26+Q33)</f>
        <v>52423000</v>
      </c>
      <c r="R22" s="426">
        <f>SUM(R23+R26+R33)</f>
        <v>50823000</v>
      </c>
    </row>
    <row r="23" spans="2:18">
      <c r="B23" s="802"/>
      <c r="C23" s="162"/>
      <c r="D23" s="162">
        <v>40</v>
      </c>
      <c r="E23" s="99"/>
      <c r="F23" s="99" t="s">
        <v>391</v>
      </c>
      <c r="G23" s="103">
        <f>SUM(G24:G25)</f>
        <v>47803000</v>
      </c>
      <c r="H23" s="103">
        <f>SUM(H24:H25)</f>
        <v>46203000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47803000</v>
      </c>
      <c r="R23" s="103">
        <f>SUM(R24:R25)</f>
        <v>46203000</v>
      </c>
    </row>
    <row r="24" spans="2:18">
      <c r="B24" s="802"/>
      <c r="C24" s="166"/>
      <c r="D24" s="166"/>
      <c r="E24" s="2">
        <v>401</v>
      </c>
      <c r="F24" s="1" t="s">
        <v>399</v>
      </c>
      <c r="G24" s="4">
        <v>34896000</v>
      </c>
      <c r="H24" s="4">
        <v>33800000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34896000</v>
      </c>
      <c r="R24" s="4">
        <v>33800000</v>
      </c>
    </row>
    <row r="25" spans="2:18">
      <c r="B25" s="802"/>
      <c r="C25" s="166"/>
      <c r="D25" s="166"/>
      <c r="E25" s="2">
        <v>402</v>
      </c>
      <c r="F25" s="1" t="s">
        <v>361</v>
      </c>
      <c r="G25" s="4">
        <v>12907000</v>
      </c>
      <c r="H25" s="4">
        <v>12403000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12907000</v>
      </c>
      <c r="R25" s="4">
        <v>12403000</v>
      </c>
    </row>
    <row r="26" spans="2:18">
      <c r="B26" s="802"/>
      <c r="C26" s="162"/>
      <c r="D26" s="162">
        <v>42</v>
      </c>
      <c r="E26" s="99"/>
      <c r="F26" s="99" t="s">
        <v>394</v>
      </c>
      <c r="G26" s="103">
        <f>SUM(G27:G32)</f>
        <v>4520000</v>
      </c>
      <c r="H26" s="103">
        <f>SUM(H27:H32)</f>
        <v>4520000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SUM(Q27:Q32)</f>
        <v>4520000</v>
      </c>
      <c r="R26" s="103">
        <f>SUM(R27:R32)</f>
        <v>4520000</v>
      </c>
    </row>
    <row r="27" spans="2:18">
      <c r="B27" s="802"/>
      <c r="C27" s="166"/>
      <c r="D27" s="166"/>
      <c r="E27" s="2">
        <v>420</v>
      </c>
      <c r="F27" s="1" t="s">
        <v>400</v>
      </c>
      <c r="G27" s="4">
        <v>50000</v>
      </c>
      <c r="H27" s="4">
        <v>290000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50000</v>
      </c>
      <c r="R27" s="4">
        <v>290000</v>
      </c>
    </row>
    <row r="28" spans="2:18" ht="30">
      <c r="B28" s="802"/>
      <c r="C28" s="166"/>
      <c r="D28" s="166"/>
      <c r="E28" s="2">
        <v>421</v>
      </c>
      <c r="F28" s="14" t="s">
        <v>401</v>
      </c>
      <c r="G28" s="4">
        <v>4000000</v>
      </c>
      <c r="H28" s="4">
        <v>3180000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4000000</v>
      </c>
      <c r="R28" s="4">
        <v>3180000</v>
      </c>
    </row>
    <row r="29" spans="2:18">
      <c r="B29" s="802"/>
      <c r="C29" s="166"/>
      <c r="D29" s="166"/>
      <c r="E29" s="2">
        <v>423</v>
      </c>
      <c r="F29" s="1" t="s">
        <v>402</v>
      </c>
      <c r="G29" s="4">
        <v>100000</v>
      </c>
      <c r="H29" s="4">
        <v>100000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100000</v>
      </c>
      <c r="R29" s="4">
        <v>100000</v>
      </c>
    </row>
    <row r="30" spans="2:18">
      <c r="B30" s="802"/>
      <c r="C30" s="166"/>
      <c r="D30" s="166"/>
      <c r="E30" s="2">
        <v>424</v>
      </c>
      <c r="F30" s="1" t="s">
        <v>403</v>
      </c>
      <c r="G30" s="4">
        <v>50000</v>
      </c>
      <c r="H30" s="4">
        <v>210000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50000</v>
      </c>
      <c r="R30" s="4">
        <v>210000</v>
      </c>
    </row>
    <row r="31" spans="2:18">
      <c r="B31" s="802"/>
      <c r="C31" s="166"/>
      <c r="D31" s="166"/>
      <c r="E31" s="2">
        <v>425</v>
      </c>
      <c r="F31" s="1" t="s">
        <v>404</v>
      </c>
      <c r="G31" s="4">
        <v>300000</v>
      </c>
      <c r="H31" s="4">
        <v>590000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300000</v>
      </c>
      <c r="R31" s="4">
        <v>590000</v>
      </c>
    </row>
    <row r="32" spans="2:18">
      <c r="B32" s="802"/>
      <c r="C32" s="166"/>
      <c r="D32" s="166"/>
      <c r="E32" s="2">
        <v>426</v>
      </c>
      <c r="F32" s="1" t="s">
        <v>405</v>
      </c>
      <c r="G32" s="4">
        <v>20000</v>
      </c>
      <c r="H32" s="4">
        <v>150000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20000</v>
      </c>
      <c r="R32" s="4">
        <v>150000</v>
      </c>
    </row>
    <row r="33" spans="2:18">
      <c r="B33" s="802"/>
      <c r="C33" s="162"/>
      <c r="D33" s="162">
        <v>46</v>
      </c>
      <c r="E33" s="99"/>
      <c r="F33" s="99" t="s">
        <v>396</v>
      </c>
      <c r="G33" s="103">
        <f>SUM(G34)</f>
        <v>100000</v>
      </c>
      <c r="H33" s="103">
        <f>SUM(H34)</f>
        <v>100000</v>
      </c>
      <c r="I33" s="103">
        <v>0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103">
        <v>0</v>
      </c>
      <c r="P33" s="103">
        <v>0</v>
      </c>
      <c r="Q33" s="103">
        <f>SUM(Q34)</f>
        <v>100000</v>
      </c>
      <c r="R33" s="103">
        <f>SUM(R34)</f>
        <v>100000</v>
      </c>
    </row>
    <row r="34" spans="2:18" ht="15.75" thickBot="1">
      <c r="B34" s="802"/>
      <c r="C34" s="166"/>
      <c r="D34" s="166"/>
      <c r="E34" s="2">
        <v>464</v>
      </c>
      <c r="F34" s="1" t="s">
        <v>423</v>
      </c>
      <c r="G34" s="4">
        <v>100000</v>
      </c>
      <c r="H34" s="4">
        <v>100000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100000</v>
      </c>
      <c r="R34" s="4">
        <v>100000</v>
      </c>
    </row>
    <row r="35" spans="2:18" ht="15.75" thickBot="1">
      <c r="B35" s="802"/>
      <c r="C35" s="800" t="s">
        <v>604</v>
      </c>
      <c r="D35" s="801"/>
      <c r="E35" s="766" t="s">
        <v>550</v>
      </c>
      <c r="F35" s="801"/>
      <c r="G35" s="193">
        <f>SUM(G21)</f>
        <v>52423000</v>
      </c>
      <c r="H35" s="164">
        <f>SUM(H21)</f>
        <v>50823000</v>
      </c>
      <c r="I35" s="164">
        <f>SUM(I16)</f>
        <v>0</v>
      </c>
      <c r="J35" s="164">
        <f>SUM(J16)</f>
        <v>0</v>
      </c>
      <c r="K35" s="164">
        <v>0</v>
      </c>
      <c r="L35" s="164">
        <v>0</v>
      </c>
      <c r="M35" s="164">
        <v>0</v>
      </c>
      <c r="N35" s="164">
        <v>0</v>
      </c>
      <c r="O35" s="164">
        <f>SUM(O19)</f>
        <v>0</v>
      </c>
      <c r="P35" s="164">
        <f>SUM(P19)</f>
        <v>0</v>
      </c>
      <c r="Q35" s="193">
        <f>SUM(Q21)</f>
        <v>52423000</v>
      </c>
      <c r="R35" s="164">
        <f>SUM(R21)</f>
        <v>50823000</v>
      </c>
    </row>
  </sheetData>
  <mergeCells count="15">
    <mergeCell ref="C35:D35"/>
    <mergeCell ref="E35:F35"/>
    <mergeCell ref="B7:B35"/>
    <mergeCell ref="G3:R3"/>
    <mergeCell ref="C6:F6"/>
    <mergeCell ref="G4:J4"/>
    <mergeCell ref="K4:L4"/>
    <mergeCell ref="M4:N4"/>
    <mergeCell ref="O4:P4"/>
    <mergeCell ref="Q4:R4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B2:R69"/>
  <sheetViews>
    <sheetView workbookViewId="0">
      <selection activeCell="D54" sqref="D54"/>
    </sheetView>
  </sheetViews>
  <sheetFormatPr defaultRowHeight="15"/>
  <cols>
    <col min="2" max="2" width="11.85546875" customWidth="1"/>
    <col min="3" max="3" width="13.42578125" customWidth="1"/>
    <col min="4" max="4" width="14.140625" customWidth="1"/>
    <col min="5" max="5" width="21.140625" customWidth="1"/>
    <col min="6" max="6" width="42.42578125" customWidth="1"/>
    <col min="7" max="18" width="16.7109375" customWidth="1"/>
  </cols>
  <sheetData>
    <row r="2" spans="2:18">
      <c r="B2" s="603" t="s">
        <v>1366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 ht="15.75" thickBot="1">
      <c r="B6" s="425">
        <v>16101</v>
      </c>
      <c r="C6" s="805" t="s">
        <v>1366</v>
      </c>
      <c r="D6" s="805"/>
      <c r="E6" s="805"/>
      <c r="F6" s="805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</row>
    <row r="7" spans="2:18">
      <c r="B7" s="802"/>
      <c r="C7" s="140">
        <v>2</v>
      </c>
      <c r="D7" s="230"/>
      <c r="E7" s="230"/>
      <c r="F7" s="230" t="s">
        <v>1367</v>
      </c>
      <c r="G7" s="124">
        <f>SUM(G8:G9)</f>
        <v>264777000</v>
      </c>
      <c r="H7" s="124">
        <f>SUM(H8:H9)</f>
        <v>267177000</v>
      </c>
      <c r="I7" s="124">
        <f>SUM(I8:I9)</f>
        <v>84084000</v>
      </c>
      <c r="J7" s="124">
        <f>SUM(J8:J9)</f>
        <v>84084000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f>SUM(P8:P9)</f>
        <v>841000</v>
      </c>
      <c r="Q7" s="124">
        <f>SUM(Q8:Q9)</f>
        <v>348861000</v>
      </c>
      <c r="R7" s="125">
        <f>SUM(R8:R9)</f>
        <v>352102000</v>
      </c>
    </row>
    <row r="8" spans="2:18">
      <c r="B8" s="802"/>
      <c r="C8" s="166"/>
      <c r="D8" s="2">
        <v>20</v>
      </c>
      <c r="E8" s="2"/>
      <c r="F8" s="1" t="s">
        <v>1367</v>
      </c>
      <c r="G8" s="4">
        <v>53510000</v>
      </c>
      <c r="H8" s="4">
        <v>55910000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841000</v>
      </c>
      <c r="Q8" s="4">
        <v>53510000</v>
      </c>
      <c r="R8" s="109">
        <v>56751000</v>
      </c>
    </row>
    <row r="9" spans="2:18">
      <c r="B9" s="802"/>
      <c r="C9" s="166"/>
      <c r="D9" s="2" t="s">
        <v>711</v>
      </c>
      <c r="E9" s="2"/>
      <c r="F9" s="1" t="s">
        <v>787</v>
      </c>
      <c r="G9" s="4">
        <v>211267000</v>
      </c>
      <c r="H9" s="4">
        <v>211267000</v>
      </c>
      <c r="I9" s="4">
        <v>84084000</v>
      </c>
      <c r="J9" s="4">
        <v>84084000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295351000</v>
      </c>
      <c r="R9" s="109">
        <v>295351000</v>
      </c>
    </row>
    <row r="10" spans="2:18">
      <c r="B10" s="802"/>
      <c r="C10" s="150">
        <v>3</v>
      </c>
      <c r="D10" s="33"/>
      <c r="E10" s="33"/>
      <c r="F10" s="33" t="s">
        <v>1368</v>
      </c>
      <c r="G10" s="34">
        <f>SUM(G11)</f>
        <v>1100000</v>
      </c>
      <c r="H10" s="34">
        <f>SUM(H11)</f>
        <v>1300000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f>SUM(Q11)</f>
        <v>1100000</v>
      </c>
      <c r="R10" s="128">
        <f>SUM(R11)</f>
        <v>1300000</v>
      </c>
    </row>
    <row r="11" spans="2:18">
      <c r="B11" s="802"/>
      <c r="C11" s="166"/>
      <c r="D11" s="2">
        <v>30</v>
      </c>
      <c r="E11" s="2"/>
      <c r="F11" s="1" t="s">
        <v>1368</v>
      </c>
      <c r="G11" s="4">
        <v>1100000</v>
      </c>
      <c r="H11" s="4">
        <v>1300000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1100000</v>
      </c>
      <c r="R11" s="109">
        <v>1300000</v>
      </c>
    </row>
    <row r="12" spans="2:18">
      <c r="B12" s="802"/>
      <c r="C12" s="150">
        <v>4</v>
      </c>
      <c r="D12" s="33"/>
      <c r="E12" s="36"/>
      <c r="F12" s="33" t="s">
        <v>1369</v>
      </c>
      <c r="G12" s="34">
        <f>SUM(G13)</f>
        <v>80751000</v>
      </c>
      <c r="H12" s="34">
        <f>SUM(H13)</f>
        <v>80051000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f>SUM(Q13)</f>
        <v>80751000</v>
      </c>
      <c r="R12" s="128">
        <f>SUM(R13)</f>
        <v>80051000</v>
      </c>
    </row>
    <row r="13" spans="2:18" ht="15.75" thickBot="1">
      <c r="B13" s="802"/>
      <c r="C13" s="167"/>
      <c r="D13" s="106">
        <v>40</v>
      </c>
      <c r="E13" s="104"/>
      <c r="F13" s="104" t="s">
        <v>1369</v>
      </c>
      <c r="G13" s="110">
        <v>80751000</v>
      </c>
      <c r="H13" s="110">
        <v>80051000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80751000</v>
      </c>
      <c r="R13" s="111">
        <v>80051000</v>
      </c>
    </row>
    <row r="14" spans="2:18">
      <c r="B14" s="802"/>
      <c r="C14" s="255"/>
      <c r="D14" s="255">
        <v>40</v>
      </c>
      <c r="E14" s="232"/>
      <c r="F14" s="232" t="s">
        <v>391</v>
      </c>
      <c r="G14" s="234">
        <f>SUM(G15:G16)</f>
        <v>18228000</v>
      </c>
      <c r="H14" s="234">
        <f>SUM(H15:H16)</f>
        <v>20828000</v>
      </c>
      <c r="I14" s="234">
        <v>0</v>
      </c>
      <c r="J14" s="234">
        <v>0</v>
      </c>
      <c r="K14" s="234">
        <v>0</v>
      </c>
      <c r="L14" s="234">
        <v>0</v>
      </c>
      <c r="M14" s="234">
        <v>0</v>
      </c>
      <c r="N14" s="234">
        <v>0</v>
      </c>
      <c r="O14" s="234">
        <v>0</v>
      </c>
      <c r="P14" s="234">
        <v>0</v>
      </c>
      <c r="Q14" s="234">
        <f>SUM(Q15:Q16)</f>
        <v>18228000</v>
      </c>
      <c r="R14" s="235">
        <f>SUM(R15:R16)</f>
        <v>20828000</v>
      </c>
    </row>
    <row r="15" spans="2:18">
      <c r="B15" s="802"/>
      <c r="C15" s="166"/>
      <c r="D15" s="166"/>
      <c r="E15" s="2">
        <v>401</v>
      </c>
      <c r="F15" s="1" t="s">
        <v>399</v>
      </c>
      <c r="G15" s="4">
        <v>13306000</v>
      </c>
      <c r="H15" s="4">
        <v>15204000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13306000</v>
      </c>
      <c r="R15" s="109">
        <v>15204000</v>
      </c>
    </row>
    <row r="16" spans="2:18">
      <c r="B16" s="802"/>
      <c r="C16" s="166"/>
      <c r="D16" s="166"/>
      <c r="E16" s="2">
        <v>402</v>
      </c>
      <c r="F16" s="1" t="s">
        <v>361</v>
      </c>
      <c r="G16" s="4">
        <v>4922000</v>
      </c>
      <c r="H16" s="4">
        <v>5624000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4922000</v>
      </c>
      <c r="R16" s="109">
        <v>5624000</v>
      </c>
    </row>
    <row r="17" spans="2:18">
      <c r="B17" s="802"/>
      <c r="C17" s="162"/>
      <c r="D17" s="162">
        <v>42</v>
      </c>
      <c r="E17" s="99"/>
      <c r="F17" s="99" t="s">
        <v>394</v>
      </c>
      <c r="G17" s="103">
        <f>SUM(G18:G23)</f>
        <v>13124000</v>
      </c>
      <c r="H17" s="103">
        <f>SUM(H18:H23)</f>
        <v>12084000</v>
      </c>
      <c r="I17" s="103">
        <v>0</v>
      </c>
      <c r="J17" s="103">
        <v>0</v>
      </c>
      <c r="K17" s="103">
        <v>0</v>
      </c>
      <c r="L17" s="103">
        <v>0</v>
      </c>
      <c r="M17" s="103">
        <v>0</v>
      </c>
      <c r="N17" s="103">
        <v>0</v>
      </c>
      <c r="O17" s="103">
        <v>0</v>
      </c>
      <c r="P17" s="103">
        <f>SUM(P18:P23)</f>
        <v>841000</v>
      </c>
      <c r="Q17" s="103">
        <f>SUM(Q18:Q23)</f>
        <v>13124000</v>
      </c>
      <c r="R17" s="108">
        <f>SUM(R18:R23)</f>
        <v>12925000</v>
      </c>
    </row>
    <row r="18" spans="2:18">
      <c r="B18" s="802"/>
      <c r="C18" s="166"/>
      <c r="D18" s="166"/>
      <c r="E18" s="2">
        <v>420</v>
      </c>
      <c r="F18" s="1" t="s">
        <v>400</v>
      </c>
      <c r="G18" s="4">
        <v>170000</v>
      </c>
      <c r="H18" s="4">
        <v>770000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61000</v>
      </c>
      <c r="Q18" s="4">
        <v>170000</v>
      </c>
      <c r="R18" s="109">
        <v>831000</v>
      </c>
    </row>
    <row r="19" spans="2:18" ht="30">
      <c r="B19" s="802"/>
      <c r="C19" s="166"/>
      <c r="D19" s="166"/>
      <c r="E19" s="2">
        <v>421</v>
      </c>
      <c r="F19" s="14" t="s">
        <v>401</v>
      </c>
      <c r="G19" s="4">
        <v>4000000</v>
      </c>
      <c r="H19" s="4">
        <v>3640000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32000</v>
      </c>
      <c r="Q19" s="4">
        <v>4000000</v>
      </c>
      <c r="R19" s="109">
        <v>3672000</v>
      </c>
    </row>
    <row r="20" spans="2:18">
      <c r="B20" s="802"/>
      <c r="C20" s="166"/>
      <c r="D20" s="166"/>
      <c r="E20" s="2">
        <v>423</v>
      </c>
      <c r="F20" s="1" t="s">
        <v>402</v>
      </c>
      <c r="G20" s="4">
        <v>1330000</v>
      </c>
      <c r="H20" s="4">
        <v>1070000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90000</v>
      </c>
      <c r="Q20" s="4">
        <v>1330000</v>
      </c>
      <c r="R20" s="109">
        <v>1160000</v>
      </c>
    </row>
    <row r="21" spans="2:18">
      <c r="B21" s="802"/>
      <c r="C21" s="166"/>
      <c r="D21" s="166"/>
      <c r="E21" s="2">
        <v>424</v>
      </c>
      <c r="F21" s="1" t="s">
        <v>403</v>
      </c>
      <c r="G21" s="4">
        <v>1184000</v>
      </c>
      <c r="H21" s="4">
        <v>1184000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35000</v>
      </c>
      <c r="Q21" s="4">
        <v>1184000</v>
      </c>
      <c r="R21" s="109">
        <v>1219000</v>
      </c>
    </row>
    <row r="22" spans="2:18">
      <c r="B22" s="802"/>
      <c r="C22" s="166"/>
      <c r="D22" s="166"/>
      <c r="E22" s="2">
        <v>425</v>
      </c>
      <c r="F22" s="1" t="s">
        <v>404</v>
      </c>
      <c r="G22" s="4">
        <v>4600000</v>
      </c>
      <c r="H22" s="4">
        <v>3680000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560000</v>
      </c>
      <c r="Q22" s="4">
        <v>4600000</v>
      </c>
      <c r="R22" s="109">
        <v>4240000</v>
      </c>
    </row>
    <row r="23" spans="2:18">
      <c r="B23" s="802"/>
      <c r="C23" s="166"/>
      <c r="D23" s="166"/>
      <c r="E23" s="2">
        <v>426</v>
      </c>
      <c r="F23" s="1" t="s">
        <v>405</v>
      </c>
      <c r="G23" s="4">
        <v>1840000</v>
      </c>
      <c r="H23" s="4">
        <v>1740000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63000</v>
      </c>
      <c r="Q23" s="4">
        <v>1840000</v>
      </c>
      <c r="R23" s="109">
        <v>1803000</v>
      </c>
    </row>
    <row r="24" spans="2:18">
      <c r="B24" s="802"/>
      <c r="C24" s="162"/>
      <c r="D24" s="162">
        <v>46</v>
      </c>
      <c r="E24" s="99"/>
      <c r="F24" s="99" t="s">
        <v>396</v>
      </c>
      <c r="G24" s="103">
        <f>SUM(G25:G27)</f>
        <v>103891000</v>
      </c>
      <c r="H24" s="103">
        <f>SUM(H25:H27)</f>
        <v>103611000</v>
      </c>
      <c r="I24" s="103">
        <v>0</v>
      </c>
      <c r="J24" s="103">
        <f>SUM(J25:J27)</f>
        <v>1241000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f>SUM(Q25:Q27)</f>
        <v>103891000</v>
      </c>
      <c r="R24" s="108">
        <f>SUM(R25:R27)</f>
        <v>104852000</v>
      </c>
    </row>
    <row r="25" spans="2:18">
      <c r="B25" s="802"/>
      <c r="C25" s="166"/>
      <c r="D25" s="166"/>
      <c r="E25" s="2">
        <v>463</v>
      </c>
      <c r="F25" s="1" t="s">
        <v>415</v>
      </c>
      <c r="G25" s="4">
        <v>46589000</v>
      </c>
      <c r="H25" s="4">
        <v>45889000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46589000</v>
      </c>
      <c r="R25" s="109">
        <v>45889000</v>
      </c>
    </row>
    <row r="26" spans="2:18">
      <c r="B26" s="802"/>
      <c r="C26" s="166"/>
      <c r="D26" s="166"/>
      <c r="E26" s="2">
        <v>464</v>
      </c>
      <c r="F26" s="1" t="s">
        <v>423</v>
      </c>
      <c r="G26" s="4">
        <v>57302000</v>
      </c>
      <c r="H26" s="4">
        <v>57722000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57302000</v>
      </c>
      <c r="R26" s="109">
        <v>57722000</v>
      </c>
    </row>
    <row r="27" spans="2:18">
      <c r="B27" s="802"/>
      <c r="C27" s="166"/>
      <c r="D27" s="166"/>
      <c r="E27" s="2">
        <v>465</v>
      </c>
      <c r="F27" s="1" t="s">
        <v>424</v>
      </c>
      <c r="G27" s="4">
        <v>0</v>
      </c>
      <c r="H27" s="4">
        <v>0</v>
      </c>
      <c r="I27" s="4">
        <v>0</v>
      </c>
      <c r="J27" s="4">
        <v>1241000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109">
        <v>1241000</v>
      </c>
    </row>
    <row r="28" spans="2:18">
      <c r="B28" s="802"/>
      <c r="C28" s="162"/>
      <c r="D28" s="162">
        <v>48</v>
      </c>
      <c r="E28" s="99"/>
      <c r="F28" s="99" t="s">
        <v>430</v>
      </c>
      <c r="G28" s="103">
        <f>SUM(G29:G31)</f>
        <v>211385000</v>
      </c>
      <c r="H28" s="103">
        <f>SUM(H29:H31)</f>
        <v>212005000</v>
      </c>
      <c r="I28" s="103">
        <f>SUM(I29:I31)</f>
        <v>84084000</v>
      </c>
      <c r="J28" s="103">
        <f>SUM(J29:J31)</f>
        <v>82843000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f>SUM(Q29:Q31)</f>
        <v>295469000</v>
      </c>
      <c r="R28" s="108">
        <f>SUM(R29:R31)</f>
        <v>294848000</v>
      </c>
    </row>
    <row r="29" spans="2:18">
      <c r="B29" s="802"/>
      <c r="C29" s="166"/>
      <c r="D29" s="166"/>
      <c r="E29" s="2">
        <v>480</v>
      </c>
      <c r="F29" s="1" t="s">
        <v>431</v>
      </c>
      <c r="G29" s="4">
        <v>118000</v>
      </c>
      <c r="H29" s="4">
        <v>378000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118000</v>
      </c>
      <c r="R29" s="109">
        <v>378000</v>
      </c>
    </row>
    <row r="30" spans="2:18">
      <c r="B30" s="802"/>
      <c r="C30" s="166"/>
      <c r="D30" s="166"/>
      <c r="E30" s="2">
        <v>482</v>
      </c>
      <c r="F30" s="1" t="s">
        <v>433</v>
      </c>
      <c r="G30" s="4">
        <v>211267000</v>
      </c>
      <c r="H30" s="4">
        <v>211267000</v>
      </c>
      <c r="I30" s="4">
        <v>84084000</v>
      </c>
      <c r="J30" s="4">
        <v>82843000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295351000</v>
      </c>
      <c r="R30" s="109">
        <v>294110000</v>
      </c>
    </row>
    <row r="31" spans="2:18" ht="15.75" thickBot="1">
      <c r="B31" s="802"/>
      <c r="C31" s="167"/>
      <c r="D31" s="167"/>
      <c r="E31" s="106">
        <v>485</v>
      </c>
      <c r="F31" s="104" t="s">
        <v>436</v>
      </c>
      <c r="G31" s="110">
        <v>0</v>
      </c>
      <c r="H31" s="110">
        <v>360000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1">
        <v>360000</v>
      </c>
    </row>
    <row r="32" spans="2:18">
      <c r="B32" s="802"/>
      <c r="C32" s="169">
        <v>2</v>
      </c>
      <c r="D32" s="169"/>
      <c r="E32" s="170"/>
      <c r="F32" s="170" t="s">
        <v>1367</v>
      </c>
      <c r="G32" s="172">
        <f>SUM(G33+G50)</f>
        <v>264777000</v>
      </c>
      <c r="H32" s="172">
        <f>SUM(H33+H50)</f>
        <v>267177000</v>
      </c>
      <c r="I32" s="172">
        <f>SUM(I33+I50)</f>
        <v>84084000</v>
      </c>
      <c r="J32" s="172">
        <f>SUM(J33+J50)</f>
        <v>84084000</v>
      </c>
      <c r="K32" s="172">
        <v>0</v>
      </c>
      <c r="L32" s="172">
        <v>0</v>
      </c>
      <c r="M32" s="172">
        <v>0</v>
      </c>
      <c r="N32" s="172">
        <v>0</v>
      </c>
      <c r="O32" s="172">
        <v>0</v>
      </c>
      <c r="P32" s="172">
        <f>SUM(P33+P50)</f>
        <v>841000</v>
      </c>
      <c r="Q32" s="172">
        <f>SUM(Q33+Q50)</f>
        <v>348861000</v>
      </c>
      <c r="R32" s="172">
        <f>SUM(R33+R50)</f>
        <v>352102000</v>
      </c>
    </row>
    <row r="33" spans="2:18">
      <c r="B33" s="802"/>
      <c r="C33" s="150"/>
      <c r="D33" s="150">
        <v>20</v>
      </c>
      <c r="E33" s="33"/>
      <c r="F33" s="33" t="s">
        <v>1367</v>
      </c>
      <c r="G33" s="34">
        <f>SUM(G34+G37+G44+G47)</f>
        <v>53510000</v>
      </c>
      <c r="H33" s="34">
        <f>SUM(H34+H37+H44+H47)</f>
        <v>55910000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f>SUM(P34+P37+P44+P47)</f>
        <v>841000</v>
      </c>
      <c r="Q33" s="34">
        <f>SUM(Q34+Q37+Q44+Q47)</f>
        <v>53510000</v>
      </c>
      <c r="R33" s="34">
        <f>SUM(R34+R37+R44+R47)</f>
        <v>56751000</v>
      </c>
    </row>
    <row r="34" spans="2:18">
      <c r="B34" s="802"/>
      <c r="C34" s="162"/>
      <c r="D34" s="162">
        <v>40</v>
      </c>
      <c r="E34" s="99"/>
      <c r="F34" s="99" t="s">
        <v>391</v>
      </c>
      <c r="G34" s="286">
        <f>SUM(G35:G36)</f>
        <v>18228000</v>
      </c>
      <c r="H34" s="103">
        <f>SUM(H35:H36)</f>
        <v>20828000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f>SUM(Q35:Q36)</f>
        <v>18228000</v>
      </c>
      <c r="R34" s="103">
        <f>SUM(R35:R36)</f>
        <v>20828000</v>
      </c>
    </row>
    <row r="35" spans="2:18">
      <c r="B35" s="802"/>
      <c r="C35" s="166"/>
      <c r="D35" s="166"/>
      <c r="E35" s="2">
        <v>401</v>
      </c>
      <c r="F35" s="1" t="s">
        <v>399</v>
      </c>
      <c r="G35" s="4">
        <v>13306000</v>
      </c>
      <c r="H35" s="4">
        <v>15204000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13306000</v>
      </c>
      <c r="R35" s="4">
        <v>15204000</v>
      </c>
    </row>
    <row r="36" spans="2:18">
      <c r="B36" s="802"/>
      <c r="C36" s="166"/>
      <c r="D36" s="166"/>
      <c r="E36" s="2">
        <v>402</v>
      </c>
      <c r="F36" s="1" t="s">
        <v>361</v>
      </c>
      <c r="G36" s="4">
        <v>4922000</v>
      </c>
      <c r="H36" s="4">
        <v>5624000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4922000</v>
      </c>
      <c r="R36" s="4">
        <v>5624000</v>
      </c>
    </row>
    <row r="37" spans="2:18">
      <c r="B37" s="802"/>
      <c r="C37" s="162"/>
      <c r="D37" s="162">
        <v>42</v>
      </c>
      <c r="E37" s="99"/>
      <c r="F37" s="99" t="s">
        <v>394</v>
      </c>
      <c r="G37" s="103">
        <f>SUM(G38:G43)</f>
        <v>11664000</v>
      </c>
      <c r="H37" s="103">
        <f>SUM(H38:H43)</f>
        <v>10844000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f>SUM(P38:P43)</f>
        <v>841000</v>
      </c>
      <c r="Q37" s="103">
        <f>SUM(Q38:Q43)</f>
        <v>11664000</v>
      </c>
      <c r="R37" s="103">
        <f>SUM(R38:R43)</f>
        <v>11685000</v>
      </c>
    </row>
    <row r="38" spans="2:18">
      <c r="B38" s="802"/>
      <c r="C38" s="166"/>
      <c r="D38" s="166"/>
      <c r="E38" s="2">
        <v>420</v>
      </c>
      <c r="F38" s="1" t="s">
        <v>400</v>
      </c>
      <c r="G38" s="4">
        <v>170000</v>
      </c>
      <c r="H38" s="4">
        <v>770000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61000</v>
      </c>
      <c r="Q38" s="4">
        <v>170000</v>
      </c>
      <c r="R38" s="4">
        <v>831000</v>
      </c>
    </row>
    <row r="39" spans="2:18" ht="30">
      <c r="B39" s="802"/>
      <c r="C39" s="166"/>
      <c r="D39" s="166"/>
      <c r="E39" s="2">
        <v>421</v>
      </c>
      <c r="F39" s="14" t="s">
        <v>401</v>
      </c>
      <c r="G39" s="4">
        <v>4000000</v>
      </c>
      <c r="H39" s="4">
        <v>3640000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32000</v>
      </c>
      <c r="Q39" s="4">
        <v>4000000</v>
      </c>
      <c r="R39" s="4">
        <v>3672000</v>
      </c>
    </row>
    <row r="40" spans="2:18">
      <c r="B40" s="802"/>
      <c r="C40" s="166"/>
      <c r="D40" s="166"/>
      <c r="E40" s="2">
        <v>423</v>
      </c>
      <c r="F40" s="1" t="s">
        <v>402</v>
      </c>
      <c r="G40" s="4">
        <v>1330000</v>
      </c>
      <c r="H40" s="4">
        <v>1070000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90000</v>
      </c>
      <c r="Q40" s="4">
        <v>1330000</v>
      </c>
      <c r="R40" s="4">
        <v>1160000</v>
      </c>
    </row>
    <row r="41" spans="2:18">
      <c r="B41" s="802"/>
      <c r="C41" s="166"/>
      <c r="D41" s="166"/>
      <c r="E41" s="2">
        <v>424</v>
      </c>
      <c r="F41" s="1" t="s">
        <v>403</v>
      </c>
      <c r="G41" s="4">
        <v>1184000</v>
      </c>
      <c r="H41" s="4">
        <v>1184000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35000</v>
      </c>
      <c r="Q41" s="4">
        <v>1184000</v>
      </c>
      <c r="R41" s="4">
        <v>1219000</v>
      </c>
    </row>
    <row r="42" spans="2:18">
      <c r="B42" s="802"/>
      <c r="C42" s="166"/>
      <c r="D42" s="166"/>
      <c r="E42" s="2">
        <v>425</v>
      </c>
      <c r="F42" s="1" t="s">
        <v>404</v>
      </c>
      <c r="G42" s="4">
        <v>4000000</v>
      </c>
      <c r="H42" s="4">
        <v>3200000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560000</v>
      </c>
      <c r="Q42" s="4">
        <v>4000000</v>
      </c>
      <c r="R42" s="4">
        <v>3760000</v>
      </c>
    </row>
    <row r="43" spans="2:18">
      <c r="B43" s="802"/>
      <c r="C43" s="166"/>
      <c r="D43" s="166"/>
      <c r="E43" s="2">
        <v>426</v>
      </c>
      <c r="F43" s="1" t="s">
        <v>405</v>
      </c>
      <c r="G43" s="4">
        <v>980000</v>
      </c>
      <c r="H43" s="4">
        <v>980000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63000</v>
      </c>
      <c r="Q43" s="4">
        <v>980000</v>
      </c>
      <c r="R43" s="4">
        <v>1043000</v>
      </c>
    </row>
    <row r="44" spans="2:18">
      <c r="B44" s="802"/>
      <c r="C44" s="162"/>
      <c r="D44" s="162">
        <v>46</v>
      </c>
      <c r="E44" s="99"/>
      <c r="F44" s="99" t="s">
        <v>396</v>
      </c>
      <c r="G44" s="103">
        <f>SUM(G45:G46)</f>
        <v>23500000</v>
      </c>
      <c r="H44" s="103">
        <f>SUM(H45:H46)</f>
        <v>23500000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f>SUM(Q45:Q46)</f>
        <v>23500000</v>
      </c>
      <c r="R44" s="103">
        <f>SUM(R45:R46)</f>
        <v>23500000</v>
      </c>
    </row>
    <row r="45" spans="2:18">
      <c r="B45" s="802"/>
      <c r="C45" s="166"/>
      <c r="D45" s="166"/>
      <c r="E45" s="2">
        <v>463</v>
      </c>
      <c r="F45" s="1" t="s">
        <v>415</v>
      </c>
      <c r="G45" s="4">
        <v>20000000</v>
      </c>
      <c r="H45" s="4">
        <v>20000000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20000000</v>
      </c>
      <c r="R45" s="4">
        <v>20000000</v>
      </c>
    </row>
    <row r="46" spans="2:18">
      <c r="B46" s="802"/>
      <c r="C46" s="166"/>
      <c r="D46" s="166"/>
      <c r="E46" s="2">
        <v>464</v>
      </c>
      <c r="F46" s="1" t="s">
        <v>423</v>
      </c>
      <c r="G46" s="4">
        <v>3500000</v>
      </c>
      <c r="H46" s="4">
        <v>3500000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3500000</v>
      </c>
      <c r="R46" s="4">
        <v>3500000</v>
      </c>
    </row>
    <row r="47" spans="2:18">
      <c r="B47" s="802"/>
      <c r="C47" s="162"/>
      <c r="D47" s="162">
        <v>48</v>
      </c>
      <c r="E47" s="99"/>
      <c r="F47" s="99" t="s">
        <v>430</v>
      </c>
      <c r="G47" s="103">
        <f>SUM(G48:G49)</f>
        <v>118000</v>
      </c>
      <c r="H47" s="103">
        <f>SUM(H48:H49)</f>
        <v>738000</v>
      </c>
      <c r="I47" s="103">
        <v>0</v>
      </c>
      <c r="J47" s="103">
        <v>0</v>
      </c>
      <c r="K47" s="103">
        <v>0</v>
      </c>
      <c r="L47" s="103">
        <v>0</v>
      </c>
      <c r="M47" s="103">
        <v>0</v>
      </c>
      <c r="N47" s="103">
        <v>0</v>
      </c>
      <c r="O47" s="103">
        <v>0</v>
      </c>
      <c r="P47" s="103">
        <v>0</v>
      </c>
      <c r="Q47" s="103">
        <f>SUM(Q48:Q49)</f>
        <v>118000</v>
      </c>
      <c r="R47" s="103">
        <f>SUM(R48:R49)</f>
        <v>738000</v>
      </c>
    </row>
    <row r="48" spans="2:18">
      <c r="B48" s="802"/>
      <c r="C48" s="166"/>
      <c r="D48" s="166"/>
      <c r="E48" s="2">
        <v>480</v>
      </c>
      <c r="F48" s="1" t="s">
        <v>431</v>
      </c>
      <c r="G48" s="4">
        <v>118000</v>
      </c>
      <c r="H48" s="4">
        <v>378000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118000</v>
      </c>
      <c r="R48" s="4">
        <v>378000</v>
      </c>
    </row>
    <row r="49" spans="2:18">
      <c r="B49" s="802"/>
      <c r="C49" s="166"/>
      <c r="D49" s="166"/>
      <c r="E49" s="2">
        <v>485</v>
      </c>
      <c r="F49" s="1" t="s">
        <v>436</v>
      </c>
      <c r="G49" s="4">
        <v>0</v>
      </c>
      <c r="H49" s="4">
        <v>360000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360000</v>
      </c>
    </row>
    <row r="50" spans="2:18">
      <c r="B50" s="802"/>
      <c r="C50" s="150"/>
      <c r="D50" s="150" t="s">
        <v>711</v>
      </c>
      <c r="E50" s="33"/>
      <c r="F50" s="33" t="s">
        <v>787</v>
      </c>
      <c r="G50" s="34">
        <f>SUM(G51+G53)</f>
        <v>211267000</v>
      </c>
      <c r="H50" s="34">
        <f>SUM(H51+H53)</f>
        <v>211267000</v>
      </c>
      <c r="I50" s="34">
        <f>SUM(I51+I53)</f>
        <v>84084000</v>
      </c>
      <c r="J50" s="34">
        <f>SUM(J51+J53)</f>
        <v>84084000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f>SUM(Q51+Q53)</f>
        <v>295351000</v>
      </c>
      <c r="R50" s="34">
        <f>SUM(R51+R53)</f>
        <v>295351000</v>
      </c>
    </row>
    <row r="51" spans="2:18">
      <c r="B51" s="802"/>
      <c r="C51" s="162"/>
      <c r="D51" s="162">
        <v>46</v>
      </c>
      <c r="E51" s="99"/>
      <c r="F51" s="99" t="s">
        <v>396</v>
      </c>
      <c r="G51" s="103">
        <v>0</v>
      </c>
      <c r="H51" s="103">
        <v>0</v>
      </c>
      <c r="I51" s="103">
        <v>0</v>
      </c>
      <c r="J51" s="103">
        <f>SUM(J52)</f>
        <v>1241000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v>0</v>
      </c>
      <c r="R51" s="103">
        <f>SUM(R52)</f>
        <v>1241000</v>
      </c>
    </row>
    <row r="52" spans="2:18">
      <c r="B52" s="802"/>
      <c r="C52" s="166"/>
      <c r="D52" s="166"/>
      <c r="E52" s="2">
        <v>465</v>
      </c>
      <c r="F52" s="1" t="s">
        <v>424</v>
      </c>
      <c r="G52" s="4">
        <v>0</v>
      </c>
      <c r="H52" s="4">
        <v>0</v>
      </c>
      <c r="I52" s="4">
        <v>0</v>
      </c>
      <c r="J52" s="4">
        <v>1241000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1241000</v>
      </c>
    </row>
    <row r="53" spans="2:18">
      <c r="B53" s="802"/>
      <c r="C53" s="162"/>
      <c r="D53" s="162">
        <v>48</v>
      </c>
      <c r="E53" s="99"/>
      <c r="F53" s="99" t="s">
        <v>430</v>
      </c>
      <c r="G53" s="103">
        <f>SUM(G54)</f>
        <v>211267000</v>
      </c>
      <c r="H53" s="103">
        <f>SUM(H54)</f>
        <v>211267000</v>
      </c>
      <c r="I53" s="103">
        <f>SUM(I54)</f>
        <v>84084000</v>
      </c>
      <c r="J53" s="103">
        <f>SUM(J54)</f>
        <v>82843000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f>SUM(Q54)</f>
        <v>295351000</v>
      </c>
      <c r="R53" s="103">
        <f>SUM(R54)</f>
        <v>294110000</v>
      </c>
    </row>
    <row r="54" spans="2:18">
      <c r="B54" s="802"/>
      <c r="C54" s="166"/>
      <c r="D54" s="166"/>
      <c r="E54" s="2">
        <v>482</v>
      </c>
      <c r="F54" s="1" t="s">
        <v>433</v>
      </c>
      <c r="G54" s="4">
        <v>211267000</v>
      </c>
      <c r="H54" s="4">
        <v>211267000</v>
      </c>
      <c r="I54" s="4">
        <v>84084000</v>
      </c>
      <c r="J54" s="4">
        <v>82843000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295351000</v>
      </c>
      <c r="R54" s="4">
        <v>294110000</v>
      </c>
    </row>
    <row r="55" spans="2:18">
      <c r="B55" s="802"/>
      <c r="C55" s="666">
        <v>3</v>
      </c>
      <c r="D55" s="666"/>
      <c r="E55" s="670"/>
      <c r="F55" s="670" t="s">
        <v>1368</v>
      </c>
      <c r="G55" s="102">
        <f>SUM(G56)</f>
        <v>1100000</v>
      </c>
      <c r="H55" s="102">
        <f>SUM(H56)</f>
        <v>1300000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f>SUM(Q56)</f>
        <v>1100000</v>
      </c>
      <c r="R55" s="102">
        <f>SUM(R56)</f>
        <v>1300000</v>
      </c>
    </row>
    <row r="56" spans="2:18">
      <c r="B56" s="802"/>
      <c r="C56" s="150"/>
      <c r="D56" s="150">
        <v>30</v>
      </c>
      <c r="E56" s="33"/>
      <c r="F56" s="33" t="s">
        <v>1368</v>
      </c>
      <c r="G56" s="34">
        <f>SUM(G57+G60)</f>
        <v>1100000</v>
      </c>
      <c r="H56" s="34">
        <f>SUM(H57+H60)</f>
        <v>1300000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f>SUM(Q57+Q60)</f>
        <v>1100000</v>
      </c>
      <c r="R56" s="34">
        <f>SUM(R57+R60)</f>
        <v>1300000</v>
      </c>
    </row>
    <row r="57" spans="2:18">
      <c r="B57" s="802"/>
      <c r="C57" s="162"/>
      <c r="D57" s="162">
        <v>42</v>
      </c>
      <c r="E57" s="99"/>
      <c r="F57" s="99" t="s">
        <v>394</v>
      </c>
      <c r="G57" s="103">
        <f>SUM(G58:G59)</f>
        <v>1100000</v>
      </c>
      <c r="H57" s="103">
        <f>SUM(H58:H59)</f>
        <v>880000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SUM(Q58:Q59)</f>
        <v>1100000</v>
      </c>
      <c r="R57" s="103">
        <f>SUM(R58:R59)</f>
        <v>880000</v>
      </c>
    </row>
    <row r="58" spans="2:18">
      <c r="B58" s="802"/>
      <c r="C58" s="166"/>
      <c r="D58" s="166"/>
      <c r="E58" s="2">
        <v>425</v>
      </c>
      <c r="F58" s="1" t="s">
        <v>404</v>
      </c>
      <c r="G58" s="4">
        <v>600000</v>
      </c>
      <c r="H58" s="4">
        <v>480000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600000</v>
      </c>
      <c r="R58" s="4">
        <v>480000</v>
      </c>
    </row>
    <row r="59" spans="2:18">
      <c r="B59" s="802"/>
      <c r="C59" s="166"/>
      <c r="D59" s="166"/>
      <c r="E59" s="2">
        <v>426</v>
      </c>
      <c r="F59" s="1" t="s">
        <v>405</v>
      </c>
      <c r="G59" s="4">
        <v>500000</v>
      </c>
      <c r="H59" s="4">
        <v>400000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500000</v>
      </c>
      <c r="R59" s="4">
        <v>400000</v>
      </c>
    </row>
    <row r="60" spans="2:18">
      <c r="B60" s="802"/>
      <c r="C60" s="162"/>
      <c r="D60" s="162">
        <v>46</v>
      </c>
      <c r="E60" s="99"/>
      <c r="F60" s="99" t="s">
        <v>396</v>
      </c>
      <c r="G60" s="103">
        <v>0</v>
      </c>
      <c r="H60" s="103">
        <f>SUM(H61)</f>
        <v>420000</v>
      </c>
      <c r="I60" s="103">
        <v>0</v>
      </c>
      <c r="J60" s="103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v>0</v>
      </c>
      <c r="R60" s="103">
        <f>SUM(R61)</f>
        <v>420000</v>
      </c>
    </row>
    <row r="61" spans="2:18">
      <c r="B61" s="802"/>
      <c r="C61" s="166"/>
      <c r="D61" s="166"/>
      <c r="E61" s="2">
        <v>464</v>
      </c>
      <c r="F61" s="1" t="s">
        <v>423</v>
      </c>
      <c r="G61" s="4">
        <v>0</v>
      </c>
      <c r="H61" s="4">
        <v>420000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420000</v>
      </c>
    </row>
    <row r="62" spans="2:18">
      <c r="B62" s="802"/>
      <c r="C62" s="666">
        <v>4</v>
      </c>
      <c r="D62" s="666"/>
      <c r="E62" s="670"/>
      <c r="F62" s="670" t="s">
        <v>1369</v>
      </c>
      <c r="G62" s="102">
        <f>SUM(G63)</f>
        <v>80751000</v>
      </c>
      <c r="H62" s="102">
        <f>SUM(H63)</f>
        <v>80051000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f>SUM(Q63)</f>
        <v>80751000</v>
      </c>
      <c r="R62" s="102">
        <f>SUM(R63)</f>
        <v>80051000</v>
      </c>
    </row>
    <row r="63" spans="2:18">
      <c r="B63" s="802"/>
      <c r="C63" s="150"/>
      <c r="D63" s="150">
        <v>40</v>
      </c>
      <c r="E63" s="33"/>
      <c r="F63" s="33" t="s">
        <v>1369</v>
      </c>
      <c r="G63" s="34">
        <f>SUM(G64+G66)</f>
        <v>80751000</v>
      </c>
      <c r="H63" s="34">
        <f>SUM(H64+H66)</f>
        <v>80051000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f>SUM(Q64+Q66)</f>
        <v>80751000</v>
      </c>
      <c r="R63" s="34">
        <f>SUM(R64+R66)</f>
        <v>80051000</v>
      </c>
    </row>
    <row r="64" spans="2:18">
      <c r="B64" s="802"/>
      <c r="C64" s="162"/>
      <c r="D64" s="162">
        <v>42</v>
      </c>
      <c r="E64" s="99"/>
      <c r="F64" s="99" t="s">
        <v>394</v>
      </c>
      <c r="G64" s="103">
        <f>SUM(G65)</f>
        <v>360000</v>
      </c>
      <c r="H64" s="103">
        <f>SUM(H65)</f>
        <v>360000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SUM(Q65)</f>
        <v>360000</v>
      </c>
      <c r="R64" s="103">
        <f>SUM(R65)</f>
        <v>360000</v>
      </c>
    </row>
    <row r="65" spans="2:18">
      <c r="B65" s="802"/>
      <c r="C65" s="166"/>
      <c r="D65" s="166"/>
      <c r="E65" s="2">
        <v>426</v>
      </c>
      <c r="F65" s="1" t="s">
        <v>405</v>
      </c>
      <c r="G65" s="4">
        <v>360000</v>
      </c>
      <c r="H65" s="4">
        <v>360000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360000</v>
      </c>
      <c r="R65" s="4">
        <v>360000</v>
      </c>
    </row>
    <row r="66" spans="2:18">
      <c r="B66" s="802"/>
      <c r="C66" s="162"/>
      <c r="D66" s="162">
        <v>46</v>
      </c>
      <c r="E66" s="99"/>
      <c r="F66" s="99" t="s">
        <v>396</v>
      </c>
      <c r="G66" s="103">
        <f>SUM(G67:G68)</f>
        <v>80391000</v>
      </c>
      <c r="H66" s="103">
        <f>SUM(H67:H68)</f>
        <v>79691000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  <c r="P66" s="103">
        <v>0</v>
      </c>
      <c r="Q66" s="103">
        <f>SUM(Q67:Q68)</f>
        <v>80391000</v>
      </c>
      <c r="R66" s="103">
        <f>SUM(R67:R68)</f>
        <v>79691000</v>
      </c>
    </row>
    <row r="67" spans="2:18">
      <c r="B67" s="802"/>
      <c r="C67" s="166"/>
      <c r="D67" s="166"/>
      <c r="E67" s="2">
        <v>463</v>
      </c>
      <c r="F67" s="1" t="s">
        <v>415</v>
      </c>
      <c r="G67" s="4">
        <v>26589000</v>
      </c>
      <c r="H67" s="4">
        <v>25889000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26589000</v>
      </c>
      <c r="R67" s="4">
        <v>25889000</v>
      </c>
    </row>
    <row r="68" spans="2:18" ht="15.75" thickBot="1">
      <c r="B68" s="802"/>
      <c r="C68" s="166"/>
      <c r="D68" s="166"/>
      <c r="E68" s="2">
        <v>464</v>
      </c>
      <c r="F68" s="1" t="s">
        <v>423</v>
      </c>
      <c r="G68" s="4">
        <v>53802000</v>
      </c>
      <c r="H68" s="4">
        <v>53802000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53802000</v>
      </c>
      <c r="R68" s="4">
        <v>53802000</v>
      </c>
    </row>
    <row r="69" spans="2:18" ht="15.75" thickBot="1">
      <c r="B69" s="802"/>
      <c r="C69" s="800" t="s">
        <v>604</v>
      </c>
      <c r="D69" s="801"/>
      <c r="E69" s="766" t="s">
        <v>1366</v>
      </c>
      <c r="F69" s="801"/>
      <c r="G69" s="193">
        <f>SUM(G62+G55+G32)</f>
        <v>346628000</v>
      </c>
      <c r="H69" s="164">
        <f>SUM(H62+H55+H32)</f>
        <v>348528000</v>
      </c>
      <c r="I69" s="164">
        <f>SUM(I62+I55+I32)</f>
        <v>84084000</v>
      </c>
      <c r="J69" s="164">
        <f>SUM(J62+J55+J32)</f>
        <v>84084000</v>
      </c>
      <c r="K69" s="164">
        <v>0</v>
      </c>
      <c r="L69" s="164">
        <v>0</v>
      </c>
      <c r="M69" s="164">
        <v>0</v>
      </c>
      <c r="N69" s="164">
        <v>0</v>
      </c>
      <c r="O69" s="164">
        <f>SUM(O53)</f>
        <v>0</v>
      </c>
      <c r="P69" s="164">
        <f>SUM(P53)</f>
        <v>0</v>
      </c>
      <c r="Q69" s="193">
        <f>SUM(Q62+Q55+Q32)</f>
        <v>430712000</v>
      </c>
      <c r="R69" s="164">
        <f>SUM(R62+R55+R32)</f>
        <v>433453000</v>
      </c>
    </row>
  </sheetData>
  <mergeCells count="15">
    <mergeCell ref="C69:D69"/>
    <mergeCell ref="E69:F69"/>
    <mergeCell ref="B7:B6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B2:R74"/>
  <sheetViews>
    <sheetView workbookViewId="0">
      <selection activeCell="E2" sqref="E2"/>
    </sheetView>
  </sheetViews>
  <sheetFormatPr defaultRowHeight="15"/>
  <cols>
    <col min="2" max="2" width="11.7109375" customWidth="1"/>
    <col min="3" max="3" width="12.28515625" customWidth="1"/>
    <col min="4" max="4" width="13.140625" customWidth="1"/>
    <col min="5" max="5" width="20.7109375" customWidth="1"/>
    <col min="6" max="6" width="43" customWidth="1"/>
    <col min="7" max="18" width="17.7109375" customWidth="1"/>
  </cols>
  <sheetData>
    <row r="2" spans="2:18" ht="15" customHeight="1">
      <c r="B2" s="654" t="s">
        <v>499</v>
      </c>
      <c r="C2" s="655"/>
      <c r="D2" s="655"/>
      <c r="E2" s="655"/>
      <c r="F2" s="656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>
      <c r="B6" s="277">
        <v>17001</v>
      </c>
      <c r="C6" s="809" t="s">
        <v>499</v>
      </c>
      <c r="D6" s="809"/>
      <c r="E6" s="809"/>
      <c r="F6" s="809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</row>
    <row r="7" spans="2:18">
      <c r="B7" s="804"/>
      <c r="C7" s="150">
        <v>2</v>
      </c>
      <c r="D7" s="33"/>
      <c r="E7" s="36"/>
      <c r="F7" s="33" t="s">
        <v>1370</v>
      </c>
      <c r="G7" s="34">
        <f>SUM(G8)</f>
        <v>120210000</v>
      </c>
      <c r="H7" s="34">
        <f>SUM(H8)</f>
        <v>127561000</v>
      </c>
      <c r="I7" s="34">
        <f>SUM(I8)</f>
        <v>138000</v>
      </c>
      <c r="J7" s="34">
        <f>SUM(J8)</f>
        <v>138000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f>SUM(P8)</f>
        <v>788000</v>
      </c>
      <c r="Q7" s="34">
        <f>SUM(Q8)</f>
        <v>120348000</v>
      </c>
      <c r="R7" s="34">
        <f>SUM(R8)</f>
        <v>128487000</v>
      </c>
    </row>
    <row r="8" spans="2:18">
      <c r="B8" s="804"/>
      <c r="C8" s="166"/>
      <c r="D8" s="2">
        <v>20</v>
      </c>
      <c r="E8" s="1"/>
      <c r="F8" s="1" t="s">
        <v>1370</v>
      </c>
      <c r="G8" s="4">
        <v>120210000</v>
      </c>
      <c r="H8" s="4">
        <v>127561000</v>
      </c>
      <c r="I8" s="4">
        <v>138000</v>
      </c>
      <c r="J8" s="4">
        <v>138000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788000</v>
      </c>
      <c r="Q8" s="4">
        <v>120348000</v>
      </c>
      <c r="R8" s="4">
        <v>128487000</v>
      </c>
    </row>
    <row r="9" spans="2:18">
      <c r="B9" s="804"/>
      <c r="C9" s="150">
        <v>4</v>
      </c>
      <c r="D9" s="33"/>
      <c r="E9" s="33"/>
      <c r="F9" s="33" t="s">
        <v>1371</v>
      </c>
      <c r="G9" s="34">
        <f>SUM(G10)</f>
        <v>13450000</v>
      </c>
      <c r="H9" s="34">
        <f>SUM(H10)</f>
        <v>12800000</v>
      </c>
      <c r="I9" s="34">
        <f>SUM(I10)</f>
        <v>15800000</v>
      </c>
      <c r="J9" s="34">
        <f>SUM(J10)</f>
        <v>15800000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f>SUM(P10)</f>
        <v>2497000</v>
      </c>
      <c r="Q9" s="34">
        <f>SUM(Q10)</f>
        <v>29250000</v>
      </c>
      <c r="R9" s="34">
        <f>SUM(R10)</f>
        <v>31097000</v>
      </c>
    </row>
    <row r="10" spans="2:18">
      <c r="B10" s="804"/>
      <c r="C10" s="166"/>
      <c r="D10" s="2">
        <v>40</v>
      </c>
      <c r="E10" s="1"/>
      <c r="F10" s="1" t="s">
        <v>1371</v>
      </c>
      <c r="G10" s="4">
        <v>13450000</v>
      </c>
      <c r="H10" s="4">
        <v>12800000</v>
      </c>
      <c r="I10" s="4">
        <v>15800000</v>
      </c>
      <c r="J10" s="4">
        <v>15800000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2497000</v>
      </c>
      <c r="Q10" s="4">
        <v>29250000</v>
      </c>
      <c r="R10" s="4">
        <v>31097000</v>
      </c>
    </row>
    <row r="11" spans="2:18" ht="30">
      <c r="B11" s="804"/>
      <c r="C11" s="150" t="s">
        <v>649</v>
      </c>
      <c r="D11" s="33"/>
      <c r="E11" s="36"/>
      <c r="F11" s="36" t="s">
        <v>678</v>
      </c>
      <c r="G11" s="34">
        <f>SUM(G12)</f>
        <v>123120000</v>
      </c>
      <c r="H11" s="34">
        <f>SUM(H12)</f>
        <v>141620000</v>
      </c>
      <c r="I11" s="34">
        <f>SUM(I12)</f>
        <v>10534000</v>
      </c>
      <c r="J11" s="34">
        <f>SUM(J12)</f>
        <v>10534000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f>SUM(Q12)</f>
        <v>133654000</v>
      </c>
      <c r="R11" s="34">
        <f>SUM(R12)</f>
        <v>152154000</v>
      </c>
    </row>
    <row r="12" spans="2:18">
      <c r="B12" s="804"/>
      <c r="C12" s="166"/>
      <c r="D12" s="2" t="s">
        <v>650</v>
      </c>
      <c r="E12" s="1"/>
      <c r="F12" s="1" t="s">
        <v>679</v>
      </c>
      <c r="G12" s="4">
        <v>123120000</v>
      </c>
      <c r="H12" s="4">
        <v>141620000</v>
      </c>
      <c r="I12" s="4">
        <v>10534000</v>
      </c>
      <c r="J12" s="4">
        <v>10534000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133654000</v>
      </c>
      <c r="R12" s="4">
        <v>152154000</v>
      </c>
    </row>
    <row r="13" spans="2:18">
      <c r="B13" s="804"/>
      <c r="C13" s="162"/>
      <c r="D13" s="162">
        <v>40</v>
      </c>
      <c r="E13" s="99"/>
      <c r="F13" s="99" t="s">
        <v>391</v>
      </c>
      <c r="G13" s="103">
        <f>SUM(G14:G15)</f>
        <v>67130000</v>
      </c>
      <c r="H13" s="103">
        <f>SUM(H14:H15)</f>
        <v>72830000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3">
        <v>0</v>
      </c>
      <c r="O13" s="103">
        <v>0</v>
      </c>
      <c r="P13" s="103">
        <v>0</v>
      </c>
      <c r="Q13" s="103">
        <f>SUM(Q14:Q15)</f>
        <v>67130000</v>
      </c>
      <c r="R13" s="103">
        <f>SUM(R14:R15)</f>
        <v>72830000</v>
      </c>
    </row>
    <row r="14" spans="2:18">
      <c r="B14" s="804"/>
      <c r="C14" s="166"/>
      <c r="D14" s="166"/>
      <c r="E14" s="2">
        <v>401</v>
      </c>
      <c r="F14" s="1" t="s">
        <v>399</v>
      </c>
      <c r="G14" s="4">
        <v>48989000</v>
      </c>
      <c r="H14" s="4">
        <v>53125000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48989000</v>
      </c>
      <c r="R14" s="4">
        <v>53125000</v>
      </c>
    </row>
    <row r="15" spans="2:18">
      <c r="B15" s="804"/>
      <c r="C15" s="166"/>
      <c r="D15" s="166"/>
      <c r="E15" s="2">
        <v>402</v>
      </c>
      <c r="F15" s="1" t="s">
        <v>361</v>
      </c>
      <c r="G15" s="4">
        <v>18141000</v>
      </c>
      <c r="H15" s="4">
        <v>19705000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18141000</v>
      </c>
      <c r="R15" s="4">
        <v>19705000</v>
      </c>
    </row>
    <row r="16" spans="2:18">
      <c r="B16" s="804"/>
      <c r="C16" s="162"/>
      <c r="D16" s="162">
        <v>42</v>
      </c>
      <c r="E16" s="99"/>
      <c r="F16" s="99" t="s">
        <v>394</v>
      </c>
      <c r="G16" s="103">
        <f>SUM(G17:G22)</f>
        <v>61450000</v>
      </c>
      <c r="H16" s="103">
        <f>SUM(H17:H22)</f>
        <v>62644000</v>
      </c>
      <c r="I16" s="103">
        <f>SUM(I17:I22)</f>
        <v>4338000</v>
      </c>
      <c r="J16" s="103">
        <f>SUM(J17:J22)</f>
        <v>4338000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f>SUM(P17:P22)</f>
        <v>3285000</v>
      </c>
      <c r="Q16" s="103">
        <f>SUM(Q17:Q22)</f>
        <v>65788000</v>
      </c>
      <c r="R16" s="103">
        <f>SUM(R17:R22)</f>
        <v>70267000</v>
      </c>
    </row>
    <row r="17" spans="2:18">
      <c r="B17" s="804"/>
      <c r="C17" s="166"/>
      <c r="D17" s="166"/>
      <c r="E17" s="2">
        <v>420</v>
      </c>
      <c r="F17" s="1" t="s">
        <v>400</v>
      </c>
      <c r="G17" s="4">
        <v>2500000</v>
      </c>
      <c r="H17" s="4">
        <v>3500000</v>
      </c>
      <c r="I17" s="4">
        <v>138000</v>
      </c>
      <c r="J17" s="4">
        <v>138000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497000</v>
      </c>
      <c r="Q17" s="4">
        <v>2638000</v>
      </c>
      <c r="R17" s="4">
        <v>4135000</v>
      </c>
    </row>
    <row r="18" spans="2:18" ht="30">
      <c r="B18" s="804"/>
      <c r="C18" s="166"/>
      <c r="D18" s="166"/>
      <c r="E18" s="2">
        <v>421</v>
      </c>
      <c r="F18" s="14" t="s">
        <v>401</v>
      </c>
      <c r="G18" s="4">
        <v>12000000</v>
      </c>
      <c r="H18" s="4">
        <v>12000000</v>
      </c>
      <c r="I18" s="4">
        <v>1000000</v>
      </c>
      <c r="J18" s="4">
        <v>1000000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13000000</v>
      </c>
      <c r="R18" s="4">
        <v>13000000</v>
      </c>
    </row>
    <row r="19" spans="2:18">
      <c r="B19" s="804"/>
      <c r="C19" s="166"/>
      <c r="D19" s="166"/>
      <c r="E19" s="2">
        <v>423</v>
      </c>
      <c r="F19" s="1" t="s">
        <v>402</v>
      </c>
      <c r="G19" s="4">
        <v>655000</v>
      </c>
      <c r="H19" s="4">
        <v>655000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655000</v>
      </c>
      <c r="R19" s="4">
        <v>655000</v>
      </c>
    </row>
    <row r="20" spans="2:18">
      <c r="B20" s="804"/>
      <c r="C20" s="166"/>
      <c r="D20" s="166"/>
      <c r="E20" s="2">
        <v>424</v>
      </c>
      <c r="F20" s="1" t="s">
        <v>403</v>
      </c>
      <c r="G20" s="4">
        <v>11770000</v>
      </c>
      <c r="H20" s="4">
        <v>13650000</v>
      </c>
      <c r="I20" s="4">
        <v>200000</v>
      </c>
      <c r="J20" s="4">
        <v>200000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11970000</v>
      </c>
      <c r="R20" s="4">
        <v>13850000</v>
      </c>
    </row>
    <row r="21" spans="2:18">
      <c r="B21" s="804"/>
      <c r="C21" s="166"/>
      <c r="D21" s="166"/>
      <c r="E21" s="2">
        <v>425</v>
      </c>
      <c r="F21" s="1" t="s">
        <v>404</v>
      </c>
      <c r="G21" s="4">
        <v>22725000</v>
      </c>
      <c r="H21" s="4">
        <v>21225000</v>
      </c>
      <c r="I21" s="4">
        <v>3000000</v>
      </c>
      <c r="J21" s="4">
        <v>3000000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2788000</v>
      </c>
      <c r="Q21" s="4">
        <v>25725000</v>
      </c>
      <c r="R21" s="4">
        <v>27013000</v>
      </c>
    </row>
    <row r="22" spans="2:18">
      <c r="B22" s="804"/>
      <c r="C22" s="166"/>
      <c r="D22" s="166"/>
      <c r="E22" s="2">
        <v>426</v>
      </c>
      <c r="F22" s="1" t="s">
        <v>405</v>
      </c>
      <c r="G22" s="4">
        <v>11800000</v>
      </c>
      <c r="H22" s="4">
        <v>11614000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11800000</v>
      </c>
      <c r="R22" s="4">
        <v>11614000</v>
      </c>
    </row>
    <row r="23" spans="2:18">
      <c r="B23" s="804"/>
      <c r="C23" s="162"/>
      <c r="D23" s="162">
        <v>46</v>
      </c>
      <c r="E23" s="99"/>
      <c r="F23" s="99" t="s">
        <v>396</v>
      </c>
      <c r="G23" s="103">
        <f>SUM(G24:G25)</f>
        <v>43000000</v>
      </c>
      <c r="H23" s="103">
        <f>SUM(H24:H25)</f>
        <v>43187000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f>SUM(Q24:Q25)</f>
        <v>43000000</v>
      </c>
      <c r="R23" s="103">
        <f>SUM(R24:R25)</f>
        <v>43187000</v>
      </c>
    </row>
    <row r="24" spans="2:18">
      <c r="B24" s="804"/>
      <c r="C24" s="166"/>
      <c r="D24" s="166"/>
      <c r="E24" s="2">
        <v>464</v>
      </c>
      <c r="F24" s="1" t="s">
        <v>423</v>
      </c>
      <c r="G24" s="4">
        <v>43000000</v>
      </c>
      <c r="H24" s="4">
        <v>43000000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43000000</v>
      </c>
      <c r="R24" s="4">
        <v>43000000</v>
      </c>
    </row>
    <row r="25" spans="2:18">
      <c r="B25" s="804"/>
      <c r="C25" s="166"/>
      <c r="D25" s="166"/>
      <c r="E25" s="2">
        <v>465</v>
      </c>
      <c r="F25" s="1" t="s">
        <v>424</v>
      </c>
      <c r="G25" s="4">
        <v>0</v>
      </c>
      <c r="H25" s="4">
        <v>187000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187000</v>
      </c>
    </row>
    <row r="26" spans="2:18">
      <c r="B26" s="804"/>
      <c r="C26" s="162"/>
      <c r="D26" s="162">
        <v>48</v>
      </c>
      <c r="E26" s="99"/>
      <c r="F26" s="99" t="s">
        <v>430</v>
      </c>
      <c r="G26" s="103">
        <f>SUM(G27:G29)</f>
        <v>85200000</v>
      </c>
      <c r="H26" s="103">
        <f>SUM(H27:H29)</f>
        <v>103320000</v>
      </c>
      <c r="I26" s="103">
        <f>SUM(I27:I29)</f>
        <v>22134000</v>
      </c>
      <c r="J26" s="103">
        <f>SUM(J27:J29)</f>
        <v>22134000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SUM(Q27:Q29)</f>
        <v>107334000</v>
      </c>
      <c r="R26" s="103">
        <f>SUM(R27:R29)</f>
        <v>125454000</v>
      </c>
    </row>
    <row r="27" spans="2:18">
      <c r="B27" s="804"/>
      <c r="C27" s="166"/>
      <c r="D27" s="166"/>
      <c r="E27" s="2">
        <v>480</v>
      </c>
      <c r="F27" s="1" t="s">
        <v>431</v>
      </c>
      <c r="G27" s="4">
        <v>4700000</v>
      </c>
      <c r="H27" s="4">
        <v>30856000</v>
      </c>
      <c r="I27" s="4">
        <v>13384000</v>
      </c>
      <c r="J27" s="4">
        <v>13384000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18084000</v>
      </c>
      <c r="R27" s="4">
        <v>44240000</v>
      </c>
    </row>
    <row r="28" spans="2:18">
      <c r="B28" s="804"/>
      <c r="C28" s="166"/>
      <c r="D28" s="166"/>
      <c r="E28" s="2">
        <v>483</v>
      </c>
      <c r="F28" s="1" t="s">
        <v>434</v>
      </c>
      <c r="G28" s="4">
        <v>600000</v>
      </c>
      <c r="H28" s="4">
        <v>600000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600000</v>
      </c>
      <c r="R28" s="4">
        <v>600000</v>
      </c>
    </row>
    <row r="29" spans="2:18">
      <c r="B29" s="804"/>
      <c r="C29" s="166"/>
      <c r="D29" s="166"/>
      <c r="E29" s="2">
        <v>485</v>
      </c>
      <c r="F29" s="1" t="s">
        <v>436</v>
      </c>
      <c r="G29" s="4">
        <v>79900000</v>
      </c>
      <c r="H29" s="4">
        <v>71864000</v>
      </c>
      <c r="I29" s="4">
        <v>8750000</v>
      </c>
      <c r="J29" s="4">
        <v>8750000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88650000</v>
      </c>
      <c r="R29" s="4">
        <v>80614000</v>
      </c>
    </row>
    <row r="30" spans="2:18">
      <c r="B30" s="804"/>
      <c r="C30" s="666">
        <v>2</v>
      </c>
      <c r="D30" s="666"/>
      <c r="E30" s="670"/>
      <c r="F30" s="670" t="s">
        <v>1370</v>
      </c>
      <c r="G30" s="102">
        <f>SUM(G31)</f>
        <v>120210000</v>
      </c>
      <c r="H30" s="102">
        <f>SUM(H31)</f>
        <v>127561000</v>
      </c>
      <c r="I30" s="102">
        <f>SUM(I31)</f>
        <v>138000</v>
      </c>
      <c r="J30" s="102">
        <f>SUM(J31)</f>
        <v>138000</v>
      </c>
      <c r="K30" s="102"/>
      <c r="L30" s="102"/>
      <c r="M30" s="102"/>
      <c r="N30" s="102"/>
      <c r="O30" s="102"/>
      <c r="P30" s="102">
        <f>SUM(P31)</f>
        <v>788000</v>
      </c>
      <c r="Q30" s="102">
        <f>SUM(Q31)</f>
        <v>120348000</v>
      </c>
      <c r="R30" s="102">
        <f>SUM(R31)</f>
        <v>128487000</v>
      </c>
    </row>
    <row r="31" spans="2:18">
      <c r="B31" s="804"/>
      <c r="C31" s="150"/>
      <c r="D31" s="150">
        <v>20</v>
      </c>
      <c r="E31" s="33"/>
      <c r="F31" s="215" t="s">
        <v>1372</v>
      </c>
      <c r="G31" s="34">
        <f>SUM(G32+G35+G42+G45)</f>
        <v>120210000</v>
      </c>
      <c r="H31" s="34">
        <f>SUM(H32+H35+H42+H45)</f>
        <v>127561000</v>
      </c>
      <c r="I31" s="34">
        <f>SUM(I32+I35+I42+I45)</f>
        <v>138000</v>
      </c>
      <c r="J31" s="34">
        <f>SUM(J32+J35+J42+J45)</f>
        <v>138000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f>SUM(P32+P35+P42+P45)</f>
        <v>788000</v>
      </c>
      <c r="Q31" s="34">
        <f>SUM(Q32+Q35+Q42+Q45)</f>
        <v>120348000</v>
      </c>
      <c r="R31" s="34">
        <f>SUM(R32+R35+R42+R45)</f>
        <v>128487000</v>
      </c>
    </row>
    <row r="32" spans="2:18">
      <c r="B32" s="804"/>
      <c r="C32" s="162"/>
      <c r="D32" s="162">
        <v>40</v>
      </c>
      <c r="E32" s="99"/>
      <c r="F32" s="99" t="s">
        <v>391</v>
      </c>
      <c r="G32" s="103">
        <f>SUM(G33:G34)</f>
        <v>64780000</v>
      </c>
      <c r="H32" s="103">
        <f>SUM(H33:H34)</f>
        <v>71130000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SUM(Q33:Q34)</f>
        <v>64780000</v>
      </c>
      <c r="R32" s="103">
        <f>SUM(R33:R34)</f>
        <v>71130000</v>
      </c>
    </row>
    <row r="33" spans="2:18">
      <c r="B33" s="804"/>
      <c r="C33" s="166"/>
      <c r="D33" s="166"/>
      <c r="E33" s="2">
        <v>401</v>
      </c>
      <c r="F33" s="1" t="s">
        <v>399</v>
      </c>
      <c r="G33" s="4">
        <v>47289000</v>
      </c>
      <c r="H33" s="4">
        <v>51925000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47289000</v>
      </c>
      <c r="R33" s="4">
        <v>51925000</v>
      </c>
    </row>
    <row r="34" spans="2:18">
      <c r="B34" s="804"/>
      <c r="C34" s="166"/>
      <c r="D34" s="166"/>
      <c r="E34" s="671">
        <v>402</v>
      </c>
      <c r="F34" s="1" t="s">
        <v>958</v>
      </c>
      <c r="G34" s="4">
        <v>17491000</v>
      </c>
      <c r="H34" s="4">
        <v>19205000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17491000</v>
      </c>
      <c r="R34" s="4">
        <v>19205000</v>
      </c>
    </row>
    <row r="35" spans="2:18">
      <c r="B35" s="804"/>
      <c r="C35" s="162"/>
      <c r="D35" s="162">
        <v>42</v>
      </c>
      <c r="E35" s="99"/>
      <c r="F35" s="99" t="s">
        <v>394</v>
      </c>
      <c r="G35" s="103">
        <f>SUM(G36:G41)</f>
        <v>11430000</v>
      </c>
      <c r="H35" s="103">
        <f>SUM(H36:H41)</f>
        <v>12244000</v>
      </c>
      <c r="I35" s="103">
        <f>SUM(I36:I41)</f>
        <v>138000</v>
      </c>
      <c r="J35" s="103">
        <f>SUM(J36:J41)</f>
        <v>138000</v>
      </c>
      <c r="K35" s="103">
        <v>0</v>
      </c>
      <c r="L35" s="103">
        <v>0</v>
      </c>
      <c r="M35" s="103">
        <v>0</v>
      </c>
      <c r="N35" s="103">
        <v>0</v>
      </c>
      <c r="O35" s="103">
        <v>0</v>
      </c>
      <c r="P35" s="103">
        <f>SUM(P36:P41)</f>
        <v>788000</v>
      </c>
      <c r="Q35" s="103">
        <f>SUM(Q36:Q41)</f>
        <v>11568000</v>
      </c>
      <c r="R35" s="103">
        <f>SUM(R36:R41)</f>
        <v>13170000</v>
      </c>
    </row>
    <row r="36" spans="2:18">
      <c r="B36" s="804"/>
      <c r="C36" s="166"/>
      <c r="D36" s="166"/>
      <c r="E36" s="2">
        <v>420</v>
      </c>
      <c r="F36" s="1" t="s">
        <v>400</v>
      </c>
      <c r="G36" s="4">
        <v>1800000</v>
      </c>
      <c r="H36" s="4">
        <v>2800000</v>
      </c>
      <c r="I36" s="4">
        <v>138000</v>
      </c>
      <c r="J36" s="4">
        <v>138000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1938000</v>
      </c>
      <c r="R36" s="4">
        <v>2938000</v>
      </c>
    </row>
    <row r="37" spans="2:18" ht="30">
      <c r="B37" s="804"/>
      <c r="C37" s="166"/>
      <c r="D37" s="166"/>
      <c r="E37" s="671">
        <v>421</v>
      </c>
      <c r="F37" s="14" t="s">
        <v>1348</v>
      </c>
      <c r="G37" s="4">
        <v>4000000</v>
      </c>
      <c r="H37" s="4">
        <v>4000000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4000000</v>
      </c>
      <c r="R37" s="4">
        <v>4000000</v>
      </c>
    </row>
    <row r="38" spans="2:18">
      <c r="B38" s="804"/>
      <c r="C38" s="166"/>
      <c r="D38" s="166"/>
      <c r="E38" s="2">
        <v>423</v>
      </c>
      <c r="F38" s="1" t="s">
        <v>402</v>
      </c>
      <c r="G38" s="4">
        <v>355000</v>
      </c>
      <c r="H38" s="4">
        <v>355000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355000</v>
      </c>
      <c r="R38" s="4">
        <v>355000</v>
      </c>
    </row>
    <row r="39" spans="2:18">
      <c r="B39" s="804"/>
      <c r="C39" s="166"/>
      <c r="D39" s="166"/>
      <c r="E39" s="671">
        <v>424</v>
      </c>
      <c r="F39" s="1" t="s">
        <v>1155</v>
      </c>
      <c r="G39" s="4">
        <v>650000</v>
      </c>
      <c r="H39" s="4">
        <v>1150000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650000</v>
      </c>
      <c r="R39" s="4">
        <v>1150000</v>
      </c>
    </row>
    <row r="40" spans="2:18">
      <c r="B40" s="804"/>
      <c r="C40" s="166"/>
      <c r="D40" s="166"/>
      <c r="E40" s="2">
        <v>425</v>
      </c>
      <c r="F40" s="1" t="s">
        <v>404</v>
      </c>
      <c r="G40" s="4">
        <v>2625000</v>
      </c>
      <c r="H40" s="4">
        <v>2125000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788000</v>
      </c>
      <c r="Q40" s="4">
        <v>2625000</v>
      </c>
      <c r="R40" s="4">
        <v>2913000</v>
      </c>
    </row>
    <row r="41" spans="2:18">
      <c r="B41" s="804"/>
      <c r="C41" s="166"/>
      <c r="D41" s="166"/>
      <c r="E41" s="2">
        <v>426</v>
      </c>
      <c r="F41" s="1" t="s">
        <v>405</v>
      </c>
      <c r="G41" s="4">
        <v>2000000</v>
      </c>
      <c r="H41" s="4">
        <v>1814000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2000000</v>
      </c>
      <c r="R41" s="4">
        <v>1814000</v>
      </c>
    </row>
    <row r="42" spans="2:18">
      <c r="B42" s="804"/>
      <c r="C42" s="162"/>
      <c r="D42" s="162">
        <v>46</v>
      </c>
      <c r="E42" s="99"/>
      <c r="F42" s="99" t="s">
        <v>396</v>
      </c>
      <c r="G42" s="103">
        <f>SUM(G43:G44)</f>
        <v>43000000</v>
      </c>
      <c r="H42" s="103">
        <f>SUM(H43:H44)</f>
        <v>43187000</v>
      </c>
      <c r="I42" s="103">
        <v>0</v>
      </c>
      <c r="J42" s="103">
        <v>0</v>
      </c>
      <c r="K42" s="103">
        <v>0</v>
      </c>
      <c r="L42" s="103">
        <v>0</v>
      </c>
      <c r="M42" s="103">
        <v>0</v>
      </c>
      <c r="N42" s="103">
        <v>0</v>
      </c>
      <c r="O42" s="103">
        <v>0</v>
      </c>
      <c r="P42" s="103">
        <v>0</v>
      </c>
      <c r="Q42" s="103">
        <f>SUM(Q43:Q44)</f>
        <v>43000000</v>
      </c>
      <c r="R42" s="103">
        <f>SUM(R43:R44)</f>
        <v>43187000</v>
      </c>
    </row>
    <row r="43" spans="2:18">
      <c r="B43" s="804"/>
      <c r="C43" s="166"/>
      <c r="D43" s="166"/>
      <c r="E43" s="2">
        <v>464</v>
      </c>
      <c r="F43" s="1" t="s">
        <v>423</v>
      </c>
      <c r="G43" s="4">
        <v>43000000</v>
      </c>
      <c r="H43" s="4">
        <v>43000000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43000000</v>
      </c>
      <c r="R43" s="4">
        <v>43000000</v>
      </c>
    </row>
    <row r="44" spans="2:18">
      <c r="B44" s="804"/>
      <c r="C44" s="166"/>
      <c r="D44" s="166"/>
      <c r="E44" s="2">
        <v>465</v>
      </c>
      <c r="F44" s="1" t="s">
        <v>424</v>
      </c>
      <c r="G44" s="4">
        <v>0</v>
      </c>
      <c r="H44" s="4">
        <v>187000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187000</v>
      </c>
    </row>
    <row r="45" spans="2:18">
      <c r="B45" s="804"/>
      <c r="C45" s="162"/>
      <c r="D45" s="162">
        <v>48</v>
      </c>
      <c r="E45" s="99"/>
      <c r="F45" s="99" t="s">
        <v>430</v>
      </c>
      <c r="G45" s="103">
        <f>SUM(G46:G47)</f>
        <v>1000000</v>
      </c>
      <c r="H45" s="103">
        <f>SUM(H46:H47)</f>
        <v>1000000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f>SUM(Q46:Q47)</f>
        <v>1000000</v>
      </c>
      <c r="R45" s="103">
        <f>SUM(R46:R47)</f>
        <v>1000000</v>
      </c>
    </row>
    <row r="46" spans="2:18">
      <c r="B46" s="804"/>
      <c r="C46" s="166"/>
      <c r="D46" s="166"/>
      <c r="E46" s="671">
        <v>480</v>
      </c>
      <c r="F46" s="1" t="s">
        <v>1243</v>
      </c>
      <c r="G46" s="4">
        <v>800000</v>
      </c>
      <c r="H46" s="4">
        <v>800000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800000</v>
      </c>
      <c r="R46" s="4">
        <v>800000</v>
      </c>
    </row>
    <row r="47" spans="2:18">
      <c r="B47" s="804"/>
      <c r="C47" s="166"/>
      <c r="D47" s="166"/>
      <c r="E47" s="671">
        <v>485</v>
      </c>
      <c r="F47" s="1" t="s">
        <v>1373</v>
      </c>
      <c r="G47" s="4">
        <v>200000</v>
      </c>
      <c r="H47" s="4">
        <v>200000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200000</v>
      </c>
      <c r="R47" s="4">
        <v>200000</v>
      </c>
    </row>
    <row r="48" spans="2:18" ht="15" customHeight="1">
      <c r="B48" s="804"/>
      <c r="C48" s="666">
        <v>4</v>
      </c>
      <c r="D48" s="666"/>
      <c r="E48" s="670"/>
      <c r="F48" s="670" t="s">
        <v>1371</v>
      </c>
      <c r="G48" s="102">
        <f>SUM(G49)</f>
        <v>13450000</v>
      </c>
      <c r="H48" s="102">
        <f>SUM(H49)</f>
        <v>12800000</v>
      </c>
      <c r="I48" s="102">
        <f>SUM(I49)</f>
        <v>15800000</v>
      </c>
      <c r="J48" s="102">
        <f>SUM(J49)</f>
        <v>15800000</v>
      </c>
      <c r="K48" s="102">
        <v>0</v>
      </c>
      <c r="L48" s="102">
        <v>0</v>
      </c>
      <c r="M48" s="102">
        <v>0</v>
      </c>
      <c r="N48" s="102">
        <v>0</v>
      </c>
      <c r="O48" s="102">
        <v>0</v>
      </c>
      <c r="P48" s="102">
        <f>SUM(P49)</f>
        <v>2497000</v>
      </c>
      <c r="Q48" s="102">
        <f>SUM(Q49)</f>
        <v>29250000</v>
      </c>
      <c r="R48" s="102">
        <f>SUM(R49)</f>
        <v>31097000</v>
      </c>
    </row>
    <row r="49" spans="2:18">
      <c r="B49" s="804"/>
      <c r="C49" s="150"/>
      <c r="D49" s="150">
        <v>40</v>
      </c>
      <c r="E49" s="33"/>
      <c r="F49" s="33" t="s">
        <v>1371</v>
      </c>
      <c r="G49" s="34">
        <f>SUM(G50+G53+G60)</f>
        <v>13450000</v>
      </c>
      <c r="H49" s="34">
        <f>SUM(H50+H53+H60)</f>
        <v>12800000</v>
      </c>
      <c r="I49" s="34">
        <f>SUM(I50+I53+I60)</f>
        <v>15800000</v>
      </c>
      <c r="J49" s="34">
        <f>SUM(J50+J53+J60)</f>
        <v>15800000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f>SUM(P50+P53+P60)</f>
        <v>2497000</v>
      </c>
      <c r="Q49" s="34">
        <f>SUM(Q50+Q53+Q60)</f>
        <v>29250000</v>
      </c>
      <c r="R49" s="34">
        <f>SUM(R50+R53+R60)</f>
        <v>31097000</v>
      </c>
    </row>
    <row r="50" spans="2:18">
      <c r="B50" s="804"/>
      <c r="C50" s="162"/>
      <c r="D50" s="162">
        <v>40</v>
      </c>
      <c r="E50" s="99"/>
      <c r="F50" s="99" t="s">
        <v>391</v>
      </c>
      <c r="G50" s="103">
        <f>SUM(G51:G52)</f>
        <v>2350000</v>
      </c>
      <c r="H50" s="103">
        <f>SUM(H51:H52)</f>
        <v>1700000</v>
      </c>
      <c r="I50" s="103">
        <v>0</v>
      </c>
      <c r="J50" s="103">
        <v>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f>SUM(Q51:Q52)</f>
        <v>2350000</v>
      </c>
      <c r="R50" s="103">
        <f>SUM(R51:R52)</f>
        <v>1700000</v>
      </c>
    </row>
    <row r="51" spans="2:18">
      <c r="B51" s="804"/>
      <c r="C51" s="287"/>
      <c r="D51" s="287"/>
      <c r="E51" s="218">
        <v>401</v>
      </c>
      <c r="F51" s="318" t="s">
        <v>399</v>
      </c>
      <c r="G51" s="35">
        <v>1700000</v>
      </c>
      <c r="H51" s="35">
        <v>1200000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1700000</v>
      </c>
      <c r="R51" s="35">
        <v>1200000</v>
      </c>
    </row>
    <row r="52" spans="2:18">
      <c r="B52" s="804"/>
      <c r="C52" s="287"/>
      <c r="D52" s="287"/>
      <c r="E52" s="672">
        <v>402</v>
      </c>
      <c r="F52" s="318" t="s">
        <v>1374</v>
      </c>
      <c r="G52" s="35">
        <v>650000</v>
      </c>
      <c r="H52" s="35">
        <v>500000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650000</v>
      </c>
      <c r="R52" s="35">
        <v>500000</v>
      </c>
    </row>
    <row r="53" spans="2:18">
      <c r="B53" s="804"/>
      <c r="C53" s="162"/>
      <c r="D53" s="162">
        <v>42</v>
      </c>
      <c r="E53" s="99"/>
      <c r="F53" s="99" t="s">
        <v>394</v>
      </c>
      <c r="G53" s="103">
        <f>SUM(G54:G59)</f>
        <v>9100000</v>
      </c>
      <c r="H53" s="103">
        <f>SUM(H54:H59)</f>
        <v>9100000</v>
      </c>
      <c r="I53" s="103">
        <f>SUM(I54:I59)</f>
        <v>4200000</v>
      </c>
      <c r="J53" s="103">
        <f>SUM(J54:J59)</f>
        <v>4200000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f>SUM(P54:P59)</f>
        <v>2497000</v>
      </c>
      <c r="Q53" s="103">
        <f>SUM(Q54:Q59)</f>
        <v>13300000</v>
      </c>
      <c r="R53" s="103">
        <f>SUM(R54:R59)</f>
        <v>15797000</v>
      </c>
    </row>
    <row r="54" spans="2:18">
      <c r="B54" s="804"/>
      <c r="C54" s="287"/>
      <c r="D54" s="287"/>
      <c r="E54" s="218">
        <v>420</v>
      </c>
      <c r="F54" s="318" t="s">
        <v>400</v>
      </c>
      <c r="G54" s="35">
        <v>700000</v>
      </c>
      <c r="H54" s="35">
        <v>700000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497000</v>
      </c>
      <c r="Q54" s="35">
        <v>700000</v>
      </c>
      <c r="R54" s="35">
        <v>1197000</v>
      </c>
    </row>
    <row r="55" spans="2:18" ht="30">
      <c r="B55" s="804"/>
      <c r="C55" s="287"/>
      <c r="D55" s="287"/>
      <c r="E55" s="672">
        <v>421</v>
      </c>
      <c r="F55" s="65" t="s">
        <v>1348</v>
      </c>
      <c r="G55" s="35">
        <v>4000000</v>
      </c>
      <c r="H55" s="35">
        <v>4000000</v>
      </c>
      <c r="I55" s="35">
        <v>1000000</v>
      </c>
      <c r="J55" s="35">
        <v>1000000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5000000</v>
      </c>
      <c r="R55" s="35">
        <v>5000000</v>
      </c>
    </row>
    <row r="56" spans="2:18">
      <c r="B56" s="804"/>
      <c r="C56" s="287"/>
      <c r="D56" s="287"/>
      <c r="E56" s="218">
        <v>423</v>
      </c>
      <c r="F56" s="318" t="s">
        <v>402</v>
      </c>
      <c r="G56" s="35">
        <v>300000</v>
      </c>
      <c r="H56" s="35">
        <v>300000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300000</v>
      </c>
      <c r="R56" s="35">
        <v>300000</v>
      </c>
    </row>
    <row r="57" spans="2:18">
      <c r="B57" s="804"/>
      <c r="C57" s="287"/>
      <c r="D57" s="287"/>
      <c r="E57" s="672">
        <v>424</v>
      </c>
      <c r="F57" s="318" t="s">
        <v>1350</v>
      </c>
      <c r="G57" s="35">
        <v>600000</v>
      </c>
      <c r="H57" s="35">
        <v>600000</v>
      </c>
      <c r="I57" s="35">
        <v>200000</v>
      </c>
      <c r="J57" s="35">
        <v>200000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800000</v>
      </c>
      <c r="R57" s="35">
        <v>800000</v>
      </c>
    </row>
    <row r="58" spans="2:18">
      <c r="B58" s="804"/>
      <c r="C58" s="287"/>
      <c r="D58" s="287"/>
      <c r="E58" s="218">
        <v>425</v>
      </c>
      <c r="F58" s="318" t="s">
        <v>404</v>
      </c>
      <c r="G58" s="35">
        <v>3000000</v>
      </c>
      <c r="H58" s="35">
        <v>3000000</v>
      </c>
      <c r="I58" s="35">
        <v>3000000</v>
      </c>
      <c r="J58" s="35">
        <v>3000000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2000000</v>
      </c>
      <c r="Q58" s="35">
        <v>6000000</v>
      </c>
      <c r="R58" s="35">
        <v>8000000</v>
      </c>
    </row>
    <row r="59" spans="2:18">
      <c r="B59" s="804"/>
      <c r="C59" s="287"/>
      <c r="D59" s="287"/>
      <c r="E59" s="218">
        <v>426</v>
      </c>
      <c r="F59" s="318" t="s">
        <v>405</v>
      </c>
      <c r="G59" s="35">
        <v>500000</v>
      </c>
      <c r="H59" s="35">
        <v>500000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500000</v>
      </c>
      <c r="R59" s="35">
        <v>500000</v>
      </c>
    </row>
    <row r="60" spans="2:18">
      <c r="B60" s="804"/>
      <c r="C60" s="162"/>
      <c r="D60" s="162">
        <v>48</v>
      </c>
      <c r="E60" s="99"/>
      <c r="F60" s="99" t="s">
        <v>430</v>
      </c>
      <c r="G60" s="103">
        <f>SUM(G61:G62)</f>
        <v>2000000</v>
      </c>
      <c r="H60" s="103">
        <f>SUM(H61:H62)</f>
        <v>2000000</v>
      </c>
      <c r="I60" s="103">
        <f>SUM(I61:I62)</f>
        <v>11600000</v>
      </c>
      <c r="J60" s="103">
        <f>SUM(J61:J62)</f>
        <v>11600000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f>SUM(Q61:Q62)</f>
        <v>13600000</v>
      </c>
      <c r="R60" s="103">
        <f>SUM(R61:R62)</f>
        <v>13600000</v>
      </c>
    </row>
    <row r="61" spans="2:18">
      <c r="B61" s="804"/>
      <c r="C61" s="141"/>
      <c r="D61" s="141"/>
      <c r="E61" s="671">
        <v>480</v>
      </c>
      <c r="F61" s="1" t="s">
        <v>1189</v>
      </c>
      <c r="G61" s="4">
        <v>2000000</v>
      </c>
      <c r="H61" s="4">
        <v>2000000</v>
      </c>
      <c r="I61" s="4">
        <v>9000000</v>
      </c>
      <c r="J61" s="4">
        <v>9000000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11000000</v>
      </c>
      <c r="R61" s="4">
        <v>11000000</v>
      </c>
    </row>
    <row r="62" spans="2:18">
      <c r="B62" s="804"/>
      <c r="C62" s="141"/>
      <c r="D62" s="141"/>
      <c r="E62" s="671">
        <v>485</v>
      </c>
      <c r="F62" s="1" t="s">
        <v>1161</v>
      </c>
      <c r="G62" s="4">
        <v>0</v>
      </c>
      <c r="H62" s="4">
        <v>0</v>
      </c>
      <c r="I62" s="4">
        <v>2600000</v>
      </c>
      <c r="J62" s="4">
        <v>2600000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2600000</v>
      </c>
      <c r="R62" s="4">
        <v>2600000</v>
      </c>
    </row>
    <row r="63" spans="2:18" ht="33" customHeight="1">
      <c r="B63" s="804"/>
      <c r="C63" s="667" t="s">
        <v>1767</v>
      </c>
      <c r="D63" s="667" t="s">
        <v>1766</v>
      </c>
      <c r="E63" s="670"/>
      <c r="F63" s="668" t="s">
        <v>1375</v>
      </c>
      <c r="G63" s="102">
        <f>SUM(G64)</f>
        <v>123120000</v>
      </c>
      <c r="H63" s="102">
        <f>SUM(H64)</f>
        <v>141620000</v>
      </c>
      <c r="I63" s="102">
        <f>SUM(I64)</f>
        <v>10534000</v>
      </c>
      <c r="J63" s="102">
        <f>SUM(J64)</f>
        <v>10534000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f>SUM(Q64)</f>
        <v>133654000</v>
      </c>
      <c r="R63" s="102">
        <f>SUM(R64)</f>
        <v>152154000</v>
      </c>
    </row>
    <row r="64" spans="2:18">
      <c r="B64" s="804"/>
      <c r="C64" s="150"/>
      <c r="D64" s="150" t="s">
        <v>650</v>
      </c>
      <c r="E64" s="33" t="s">
        <v>1741</v>
      </c>
      <c r="F64" s="33" t="s">
        <v>679</v>
      </c>
      <c r="G64" s="34">
        <f>SUM(G65+G70)</f>
        <v>123120000</v>
      </c>
      <c r="H64" s="34">
        <f>SUM(H65+H70)</f>
        <v>141620000</v>
      </c>
      <c r="I64" s="34">
        <f>SUM(I65+I70)</f>
        <v>10534000</v>
      </c>
      <c r="J64" s="34">
        <f>SUM(J65+J70)</f>
        <v>10534000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f>SUM(Q65+Q70)</f>
        <v>133654000</v>
      </c>
      <c r="R64" s="34">
        <f>SUM(R65+R70)</f>
        <v>152154000</v>
      </c>
    </row>
    <row r="65" spans="2:18">
      <c r="B65" s="804"/>
      <c r="C65" s="162"/>
      <c r="D65" s="162">
        <v>42</v>
      </c>
      <c r="E65" s="99"/>
      <c r="F65" s="99" t="s">
        <v>394</v>
      </c>
      <c r="G65" s="103">
        <f>SUM(G66:G69)</f>
        <v>40920000</v>
      </c>
      <c r="H65" s="103">
        <f>SUM(H66:H69)</f>
        <v>41300000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f>SUM(Q66:Q69)</f>
        <v>40920000</v>
      </c>
      <c r="R65" s="103">
        <f>SUM(R66:R69)</f>
        <v>41300000</v>
      </c>
    </row>
    <row r="66" spans="2:18" ht="30">
      <c r="B66" s="804"/>
      <c r="C66" s="166"/>
      <c r="D66" s="166"/>
      <c r="E66" s="671">
        <v>421</v>
      </c>
      <c r="F66" s="14" t="s">
        <v>880</v>
      </c>
      <c r="G66" s="4">
        <v>4000000</v>
      </c>
      <c r="H66" s="4">
        <v>4000000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4000000</v>
      </c>
      <c r="R66" s="4">
        <v>4000000</v>
      </c>
    </row>
    <row r="67" spans="2:18">
      <c r="B67" s="804"/>
      <c r="C67" s="166"/>
      <c r="D67" s="166"/>
      <c r="E67" s="671">
        <v>424</v>
      </c>
      <c r="F67" s="1" t="s">
        <v>910</v>
      </c>
      <c r="G67" s="4">
        <v>10520000</v>
      </c>
      <c r="H67" s="4">
        <v>11900000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10520000</v>
      </c>
      <c r="R67" s="4">
        <v>11900000</v>
      </c>
    </row>
    <row r="68" spans="2:18">
      <c r="B68" s="804"/>
      <c r="C68" s="166"/>
      <c r="D68" s="166"/>
      <c r="E68" s="2">
        <v>425</v>
      </c>
      <c r="F68" s="1" t="s">
        <v>897</v>
      </c>
      <c r="G68" s="4">
        <v>17100000</v>
      </c>
      <c r="H68" s="4">
        <v>16100000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17100000</v>
      </c>
      <c r="R68" s="4">
        <v>16100000</v>
      </c>
    </row>
    <row r="69" spans="2:18">
      <c r="B69" s="804"/>
      <c r="C69" s="166"/>
      <c r="D69" s="166"/>
      <c r="E69" s="2">
        <v>426</v>
      </c>
      <c r="F69" s="1" t="s">
        <v>405</v>
      </c>
      <c r="G69" s="4">
        <v>9300000</v>
      </c>
      <c r="H69" s="4">
        <v>9300000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9300000</v>
      </c>
      <c r="R69" s="4">
        <v>9300000</v>
      </c>
    </row>
    <row r="70" spans="2:18">
      <c r="B70" s="804"/>
      <c r="C70" s="162"/>
      <c r="D70" s="162">
        <v>48</v>
      </c>
      <c r="E70" s="99"/>
      <c r="F70" s="99" t="s">
        <v>430</v>
      </c>
      <c r="G70" s="103">
        <f>SUM(G71:G73)</f>
        <v>82200000</v>
      </c>
      <c r="H70" s="103">
        <f>SUM(H71:H73)</f>
        <v>100320000</v>
      </c>
      <c r="I70" s="103">
        <f>SUM(I71:I73)</f>
        <v>10534000</v>
      </c>
      <c r="J70" s="103">
        <f>SUM(J71:J73)</f>
        <v>10534000</v>
      </c>
      <c r="K70" s="103">
        <v>0</v>
      </c>
      <c r="L70" s="103">
        <v>0</v>
      </c>
      <c r="M70" s="103">
        <v>0</v>
      </c>
      <c r="N70" s="103">
        <v>0</v>
      </c>
      <c r="O70" s="103">
        <v>0</v>
      </c>
      <c r="P70" s="103">
        <v>0</v>
      </c>
      <c r="Q70" s="103">
        <f>SUM(Q71:Q73)</f>
        <v>92734000</v>
      </c>
      <c r="R70" s="103">
        <f>SUM(R71:R73)</f>
        <v>110854000</v>
      </c>
    </row>
    <row r="71" spans="2:18">
      <c r="B71" s="804"/>
      <c r="C71" s="166"/>
      <c r="D71" s="166"/>
      <c r="E71" s="671">
        <v>480</v>
      </c>
      <c r="F71" s="1" t="s">
        <v>1052</v>
      </c>
      <c r="G71" s="4">
        <v>1900000</v>
      </c>
      <c r="H71" s="4">
        <v>28056000</v>
      </c>
      <c r="I71" s="4">
        <v>4384000</v>
      </c>
      <c r="J71" s="4">
        <v>4384000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6284000</v>
      </c>
      <c r="R71" s="4">
        <v>32440000</v>
      </c>
    </row>
    <row r="72" spans="2:18">
      <c r="B72" s="804"/>
      <c r="C72" s="166"/>
      <c r="D72" s="166"/>
      <c r="E72" s="2">
        <v>483</v>
      </c>
      <c r="F72" s="1" t="s">
        <v>434</v>
      </c>
      <c r="G72" s="4">
        <v>600000</v>
      </c>
      <c r="H72" s="4">
        <v>600000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600000</v>
      </c>
      <c r="R72" s="4">
        <v>600000</v>
      </c>
    </row>
    <row r="73" spans="2:18" ht="15.75" thickBot="1">
      <c r="B73" s="804"/>
      <c r="C73" s="166"/>
      <c r="D73" s="166"/>
      <c r="E73" s="2">
        <v>485</v>
      </c>
      <c r="F73" s="1" t="s">
        <v>436</v>
      </c>
      <c r="G73" s="4">
        <v>79700000</v>
      </c>
      <c r="H73" s="4">
        <v>71664000</v>
      </c>
      <c r="I73" s="4">
        <v>6150000</v>
      </c>
      <c r="J73" s="4">
        <v>6150000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85850000</v>
      </c>
      <c r="R73" s="4">
        <v>77814000</v>
      </c>
    </row>
    <row r="74" spans="2:18" ht="37.5" customHeight="1" thickBot="1">
      <c r="B74" s="804"/>
      <c r="C74" s="800" t="s">
        <v>604</v>
      </c>
      <c r="D74" s="801"/>
      <c r="E74" s="766" t="s">
        <v>499</v>
      </c>
      <c r="F74" s="801"/>
      <c r="G74" s="193">
        <f>SUM(G63+G48+G30)</f>
        <v>256780000</v>
      </c>
      <c r="H74" s="164">
        <f>SUM(H63+H48+H30)</f>
        <v>281981000</v>
      </c>
      <c r="I74" s="164">
        <f>SUM(I63+I48+I30)</f>
        <v>26472000</v>
      </c>
      <c r="J74" s="164">
        <f>SUM(J63+J48+J30)</f>
        <v>26472000</v>
      </c>
      <c r="K74" s="164">
        <v>0</v>
      </c>
      <c r="L74" s="164">
        <v>0</v>
      </c>
      <c r="M74" s="164">
        <v>0</v>
      </c>
      <c r="N74" s="164">
        <v>0</v>
      </c>
      <c r="O74" s="164">
        <f>SUM(O58)</f>
        <v>0</v>
      </c>
      <c r="P74" s="164">
        <f>SUM(P63+P48+P30)</f>
        <v>3285000</v>
      </c>
      <c r="Q74" s="193">
        <f>SUM(Q63+Q48+Q30)</f>
        <v>283252000</v>
      </c>
      <c r="R74" s="164">
        <f>SUM(R63+R48+R30)</f>
        <v>311738000</v>
      </c>
    </row>
  </sheetData>
  <mergeCells count="15">
    <mergeCell ref="C74:D74"/>
    <mergeCell ref="E74:F74"/>
    <mergeCell ref="B7:B74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B2:R41"/>
  <sheetViews>
    <sheetView workbookViewId="0">
      <selection activeCell="D25" sqref="D25"/>
    </sheetView>
  </sheetViews>
  <sheetFormatPr defaultRowHeight="15"/>
  <cols>
    <col min="2" max="2" width="13.7109375" customWidth="1"/>
    <col min="3" max="3" width="14.42578125" customWidth="1"/>
    <col min="4" max="4" width="15" customWidth="1"/>
    <col min="5" max="5" width="19.28515625" customWidth="1"/>
    <col min="6" max="6" width="41.5703125" customWidth="1"/>
    <col min="7" max="18" width="18.140625" customWidth="1"/>
  </cols>
  <sheetData>
    <row r="2" spans="2:18">
      <c r="B2" s="603" t="s">
        <v>1376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2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>
      <c r="B6" s="425">
        <v>17002</v>
      </c>
      <c r="C6" s="786" t="s">
        <v>1376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1136</v>
      </c>
      <c r="G7" s="34">
        <f>SUM(G8)</f>
        <v>24537000</v>
      </c>
      <c r="H7" s="34">
        <f>SUM(H8)</f>
        <v>24537000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24537000</v>
      </c>
      <c r="R7" s="34">
        <f>SUM(R8)</f>
        <v>24537000</v>
      </c>
    </row>
    <row r="8" spans="2:18">
      <c r="B8" s="802"/>
      <c r="C8" s="166"/>
      <c r="D8" s="2">
        <v>19</v>
      </c>
      <c r="E8" s="1"/>
      <c r="F8" s="1" t="s">
        <v>1136</v>
      </c>
      <c r="G8" s="4">
        <f>SUM(G9+G12+G19+G21)</f>
        <v>24537000</v>
      </c>
      <c r="H8" s="4">
        <f>SUM(H9+H12+H19+H21)</f>
        <v>24537000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f>SUM(Q9+Q12+Q19+Q21)</f>
        <v>24537000</v>
      </c>
      <c r="R8" s="4">
        <f>SUM(R9+R12+R19+R21)</f>
        <v>24537000</v>
      </c>
    </row>
    <row r="9" spans="2:18">
      <c r="B9" s="802"/>
      <c r="C9" s="162"/>
      <c r="D9" s="162">
        <v>40</v>
      </c>
      <c r="E9" s="99"/>
      <c r="F9" s="314" t="s">
        <v>391</v>
      </c>
      <c r="G9" s="103">
        <f>SUM(G10:G11)</f>
        <v>19600000</v>
      </c>
      <c r="H9" s="103">
        <f>SUM(H10:H11)</f>
        <v>19600000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SUM(Q10:Q11)</f>
        <v>19600000</v>
      </c>
      <c r="R9" s="103">
        <f>SUM(R10:R11)</f>
        <v>19600000</v>
      </c>
    </row>
    <row r="10" spans="2:18">
      <c r="B10" s="802"/>
      <c r="C10" s="287"/>
      <c r="D10" s="287"/>
      <c r="E10" s="218">
        <v>401</v>
      </c>
      <c r="F10" s="318" t="s">
        <v>399</v>
      </c>
      <c r="G10" s="35">
        <v>14308000</v>
      </c>
      <c r="H10" s="35">
        <v>14308000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14308000</v>
      </c>
      <c r="R10" s="35">
        <v>14308000</v>
      </c>
    </row>
    <row r="11" spans="2:18">
      <c r="B11" s="802"/>
      <c r="C11" s="287"/>
      <c r="D11" s="287"/>
      <c r="E11" s="218">
        <v>402</v>
      </c>
      <c r="F11" s="318" t="s">
        <v>361</v>
      </c>
      <c r="G11" s="35">
        <v>5292000</v>
      </c>
      <c r="H11" s="35">
        <v>5292000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5292000</v>
      </c>
      <c r="R11" s="35">
        <v>5292000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4587000</v>
      </c>
      <c r="H12" s="103">
        <f>SUM(H13:H18)</f>
        <v>4587000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4587000</v>
      </c>
      <c r="R12" s="103">
        <f>SUM(R13:R18)</f>
        <v>4587000</v>
      </c>
    </row>
    <row r="13" spans="2:18">
      <c r="B13" s="802"/>
      <c r="C13" s="287"/>
      <c r="D13" s="287"/>
      <c r="E13" s="218">
        <v>420</v>
      </c>
      <c r="F13" s="318" t="s">
        <v>400</v>
      </c>
      <c r="G13" s="35">
        <v>560000</v>
      </c>
      <c r="H13" s="35">
        <v>650000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560000</v>
      </c>
      <c r="R13" s="35">
        <v>650000</v>
      </c>
    </row>
    <row r="14" spans="2:18" ht="30">
      <c r="B14" s="802"/>
      <c r="C14" s="287"/>
      <c r="D14" s="287"/>
      <c r="E14" s="218">
        <v>421</v>
      </c>
      <c r="F14" s="65" t="s">
        <v>401</v>
      </c>
      <c r="G14" s="35">
        <v>1970000</v>
      </c>
      <c r="H14" s="35">
        <v>1580000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1970000</v>
      </c>
      <c r="R14" s="35">
        <v>1580000</v>
      </c>
    </row>
    <row r="15" spans="2:18">
      <c r="B15" s="802"/>
      <c r="C15" s="287"/>
      <c r="D15" s="287"/>
      <c r="E15" s="218">
        <v>423</v>
      </c>
      <c r="F15" s="318" t="s">
        <v>402</v>
      </c>
      <c r="G15" s="35">
        <v>404000</v>
      </c>
      <c r="H15" s="35">
        <v>404000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404000</v>
      </c>
      <c r="R15" s="35">
        <v>404000</v>
      </c>
    </row>
    <row r="16" spans="2:18">
      <c r="B16" s="802"/>
      <c r="C16" s="287"/>
      <c r="D16" s="287"/>
      <c r="E16" s="218">
        <v>424</v>
      </c>
      <c r="F16" s="318" t="s">
        <v>403</v>
      </c>
      <c r="G16" s="35">
        <v>233000</v>
      </c>
      <c r="H16" s="35">
        <v>233000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233000</v>
      </c>
      <c r="R16" s="35">
        <v>233000</v>
      </c>
    </row>
    <row r="17" spans="2:18">
      <c r="B17" s="802"/>
      <c r="C17" s="287"/>
      <c r="D17" s="287"/>
      <c r="E17" s="218">
        <v>425</v>
      </c>
      <c r="F17" s="318" t="s">
        <v>404</v>
      </c>
      <c r="G17" s="35">
        <v>1187000</v>
      </c>
      <c r="H17" s="35">
        <v>1487000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1187000</v>
      </c>
      <c r="R17" s="35">
        <v>1487000</v>
      </c>
    </row>
    <row r="18" spans="2:18">
      <c r="B18" s="802"/>
      <c r="C18" s="287"/>
      <c r="D18" s="287"/>
      <c r="E18" s="218">
        <v>426</v>
      </c>
      <c r="F18" s="318" t="s">
        <v>405</v>
      </c>
      <c r="G18" s="35">
        <v>233000</v>
      </c>
      <c r="H18" s="35">
        <v>233000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233000</v>
      </c>
      <c r="R18" s="35">
        <v>233000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50000</v>
      </c>
      <c r="H19" s="103">
        <f>SUM(H20)</f>
        <v>50000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SUM(Q20)</f>
        <v>50000</v>
      </c>
      <c r="R19" s="103">
        <f>SUM(R20)</f>
        <v>50000</v>
      </c>
    </row>
    <row r="20" spans="2:18">
      <c r="B20" s="802"/>
      <c r="C20" s="287"/>
      <c r="D20" s="287"/>
      <c r="E20" s="218">
        <v>464</v>
      </c>
      <c r="F20" s="318" t="s">
        <v>423</v>
      </c>
      <c r="G20" s="35">
        <v>50000</v>
      </c>
      <c r="H20" s="35">
        <v>50000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50000</v>
      </c>
      <c r="R20" s="35">
        <v>50000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f>SUM(G22:G23)</f>
        <v>300000</v>
      </c>
      <c r="H21" s="103">
        <f>SUM(H22:H23)</f>
        <v>300000</v>
      </c>
      <c r="I21" s="103">
        <v>0</v>
      </c>
      <c r="J21" s="103">
        <v>0</v>
      </c>
      <c r="K21" s="103">
        <v>0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f>SUM(Q22:Q23)</f>
        <v>300000</v>
      </c>
      <c r="R21" s="103">
        <f>SUM(R22:R23)</f>
        <v>300000</v>
      </c>
    </row>
    <row r="22" spans="2:18">
      <c r="B22" s="802"/>
      <c r="C22" s="287"/>
      <c r="D22" s="287"/>
      <c r="E22" s="218">
        <v>480</v>
      </c>
      <c r="F22" s="318" t="s">
        <v>431</v>
      </c>
      <c r="G22" s="35">
        <v>200000</v>
      </c>
      <c r="H22" s="35">
        <v>200000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200000</v>
      </c>
      <c r="R22" s="35">
        <v>200000</v>
      </c>
    </row>
    <row r="23" spans="2:18">
      <c r="B23" s="802"/>
      <c r="C23" s="287"/>
      <c r="D23" s="287"/>
      <c r="E23" s="218">
        <v>485</v>
      </c>
      <c r="F23" s="318" t="s">
        <v>436</v>
      </c>
      <c r="G23" s="35">
        <v>100000</v>
      </c>
      <c r="H23" s="35">
        <v>100000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100000</v>
      </c>
      <c r="R23" s="35">
        <v>100000</v>
      </c>
    </row>
    <row r="24" spans="2:18">
      <c r="B24" s="802"/>
      <c r="C24" s="666">
        <v>1</v>
      </c>
      <c r="D24" s="666"/>
      <c r="E24" s="670"/>
      <c r="F24" s="670" t="s">
        <v>1136</v>
      </c>
      <c r="G24" s="102">
        <f>SUM(G25)</f>
        <v>24537000</v>
      </c>
      <c r="H24" s="102">
        <f>SUM(H25)</f>
        <v>24537000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f>SUM(Q25)</f>
        <v>24537000</v>
      </c>
      <c r="R24" s="102">
        <f>SUM(R25)</f>
        <v>24537000</v>
      </c>
    </row>
    <row r="25" spans="2:18">
      <c r="B25" s="802"/>
      <c r="C25" s="150"/>
      <c r="D25" s="150">
        <v>19</v>
      </c>
      <c r="E25" s="33"/>
      <c r="F25" s="33" t="s">
        <v>1136</v>
      </c>
      <c r="G25" s="34">
        <f>SUM(G26+G29+G36+G38)</f>
        <v>24537000</v>
      </c>
      <c r="H25" s="34">
        <f>SUM(H26+H29+H36+H38)</f>
        <v>24537000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f>SUM(Q26+Q29+Q36+Q38)</f>
        <v>24537000</v>
      </c>
      <c r="R25" s="34">
        <f>SUM(R26+R29+R36+R38)</f>
        <v>24537000</v>
      </c>
    </row>
    <row r="26" spans="2:18">
      <c r="B26" s="802"/>
      <c r="C26" s="162"/>
      <c r="D26" s="162">
        <v>40</v>
      </c>
      <c r="E26" s="99"/>
      <c r="F26" s="99" t="s">
        <v>391</v>
      </c>
      <c r="G26" s="103">
        <f>SUM(G27:G28)</f>
        <v>19600000</v>
      </c>
      <c r="H26" s="103">
        <f>SUM(H27:H28)</f>
        <v>19600000</v>
      </c>
      <c r="I26" s="103">
        <v>0</v>
      </c>
      <c r="J26" s="103">
        <v>0</v>
      </c>
      <c r="K26" s="103">
        <v>0</v>
      </c>
      <c r="L26" s="103">
        <v>0</v>
      </c>
      <c r="M26" s="103">
        <v>0</v>
      </c>
      <c r="N26" s="103">
        <v>0</v>
      </c>
      <c r="O26" s="103">
        <v>0</v>
      </c>
      <c r="P26" s="103">
        <v>0</v>
      </c>
      <c r="Q26" s="103">
        <f>SUM(Q27:Q28)</f>
        <v>19600000</v>
      </c>
      <c r="R26" s="103">
        <f>SUM(R27:R28)</f>
        <v>19600000</v>
      </c>
    </row>
    <row r="27" spans="2:18">
      <c r="B27" s="802"/>
      <c r="C27" s="287"/>
      <c r="D27" s="287"/>
      <c r="E27" s="218">
        <v>401</v>
      </c>
      <c r="F27" s="318" t="s">
        <v>399</v>
      </c>
      <c r="G27" s="35">
        <v>14308000</v>
      </c>
      <c r="H27" s="35">
        <v>14308000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14308000</v>
      </c>
      <c r="R27" s="35">
        <v>14308000</v>
      </c>
    </row>
    <row r="28" spans="2:18">
      <c r="B28" s="802"/>
      <c r="C28" s="287"/>
      <c r="D28" s="287"/>
      <c r="E28" s="218">
        <v>402</v>
      </c>
      <c r="F28" s="318" t="s">
        <v>361</v>
      </c>
      <c r="G28" s="35">
        <v>5292000</v>
      </c>
      <c r="H28" s="35">
        <v>5292000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5292000</v>
      </c>
      <c r="R28" s="35">
        <v>5292000</v>
      </c>
    </row>
    <row r="29" spans="2:18">
      <c r="B29" s="802"/>
      <c r="C29" s="162"/>
      <c r="D29" s="162">
        <v>42</v>
      </c>
      <c r="E29" s="99"/>
      <c r="F29" s="99" t="s">
        <v>394</v>
      </c>
      <c r="G29" s="103">
        <f>SUM(G30:G35)</f>
        <v>4587000</v>
      </c>
      <c r="H29" s="103">
        <f>SUM(H30:H35)</f>
        <v>4587000</v>
      </c>
      <c r="I29" s="103">
        <v>0</v>
      </c>
      <c r="J29" s="103">
        <v>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0</v>
      </c>
      <c r="Q29" s="103">
        <f>SUM(Q30:Q35)</f>
        <v>4587000</v>
      </c>
      <c r="R29" s="103">
        <f>SUM(R30:R35)</f>
        <v>4587000</v>
      </c>
    </row>
    <row r="30" spans="2:18">
      <c r="B30" s="802"/>
      <c r="C30" s="287"/>
      <c r="D30" s="287"/>
      <c r="E30" s="218">
        <v>420</v>
      </c>
      <c r="F30" s="318" t="s">
        <v>400</v>
      </c>
      <c r="G30" s="35">
        <v>560000</v>
      </c>
      <c r="H30" s="35">
        <v>650000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560000</v>
      </c>
      <c r="R30" s="35">
        <v>650000</v>
      </c>
    </row>
    <row r="31" spans="2:18" ht="30">
      <c r="B31" s="802"/>
      <c r="C31" s="287"/>
      <c r="D31" s="287"/>
      <c r="E31" s="218">
        <v>421</v>
      </c>
      <c r="F31" s="65" t="s">
        <v>401</v>
      </c>
      <c r="G31" s="35">
        <v>1970000</v>
      </c>
      <c r="H31" s="35">
        <v>1580000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1970000</v>
      </c>
      <c r="R31" s="35">
        <v>1580000</v>
      </c>
    </row>
    <row r="32" spans="2:18">
      <c r="B32" s="802"/>
      <c r="C32" s="287"/>
      <c r="D32" s="287"/>
      <c r="E32" s="218">
        <v>423</v>
      </c>
      <c r="F32" s="318" t="s">
        <v>402</v>
      </c>
      <c r="G32" s="35">
        <v>404000</v>
      </c>
      <c r="H32" s="35">
        <v>404000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404000</v>
      </c>
      <c r="R32" s="35">
        <v>404000</v>
      </c>
    </row>
    <row r="33" spans="2:18">
      <c r="B33" s="802"/>
      <c r="C33" s="287"/>
      <c r="D33" s="287"/>
      <c r="E33" s="218">
        <v>424</v>
      </c>
      <c r="F33" s="318" t="s">
        <v>403</v>
      </c>
      <c r="G33" s="35">
        <v>233000</v>
      </c>
      <c r="H33" s="35">
        <v>233000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233000</v>
      </c>
      <c r="R33" s="35">
        <v>233000</v>
      </c>
    </row>
    <row r="34" spans="2:18">
      <c r="B34" s="802"/>
      <c r="C34" s="287"/>
      <c r="D34" s="287"/>
      <c r="E34" s="218">
        <v>425</v>
      </c>
      <c r="F34" s="318" t="s">
        <v>404</v>
      </c>
      <c r="G34" s="35">
        <v>1187000</v>
      </c>
      <c r="H34" s="35">
        <v>1487000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1187000</v>
      </c>
      <c r="R34" s="35">
        <v>1487000</v>
      </c>
    </row>
    <row r="35" spans="2:18">
      <c r="B35" s="802"/>
      <c r="C35" s="287"/>
      <c r="D35" s="287"/>
      <c r="E35" s="218">
        <v>426</v>
      </c>
      <c r="F35" s="318" t="s">
        <v>405</v>
      </c>
      <c r="G35" s="35">
        <v>233000</v>
      </c>
      <c r="H35" s="35">
        <v>233000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233000</v>
      </c>
      <c r="R35" s="35">
        <v>233000</v>
      </c>
    </row>
    <row r="36" spans="2:18">
      <c r="B36" s="802"/>
      <c r="C36" s="162"/>
      <c r="D36" s="162">
        <v>46</v>
      </c>
      <c r="E36" s="99"/>
      <c r="F36" s="99" t="s">
        <v>396</v>
      </c>
      <c r="G36" s="103">
        <f>SUM(G37)</f>
        <v>50000</v>
      </c>
      <c r="H36" s="103">
        <f>SUM(H37)</f>
        <v>50000</v>
      </c>
      <c r="I36" s="103">
        <v>0</v>
      </c>
      <c r="J36" s="103">
        <v>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f>SUM(Q37)</f>
        <v>50000</v>
      </c>
      <c r="R36" s="103">
        <f>SUM(R37)</f>
        <v>50000</v>
      </c>
    </row>
    <row r="37" spans="2:18">
      <c r="B37" s="802"/>
      <c r="C37" s="287"/>
      <c r="D37" s="287"/>
      <c r="E37" s="218">
        <v>464</v>
      </c>
      <c r="F37" s="318" t="s">
        <v>423</v>
      </c>
      <c r="G37" s="35">
        <v>50000</v>
      </c>
      <c r="H37" s="35">
        <v>50000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50000</v>
      </c>
      <c r="R37" s="35">
        <v>50000</v>
      </c>
    </row>
    <row r="38" spans="2:18">
      <c r="B38" s="802"/>
      <c r="C38" s="162"/>
      <c r="D38" s="162">
        <v>48</v>
      </c>
      <c r="E38" s="99"/>
      <c r="F38" s="99" t="s">
        <v>430</v>
      </c>
      <c r="G38" s="103">
        <f>SUM(G39:G40)</f>
        <v>300000</v>
      </c>
      <c r="H38" s="103">
        <f>SUM(H39:H40)</f>
        <v>300000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f>SUM(Q39:Q40)</f>
        <v>300000</v>
      </c>
      <c r="R38" s="103">
        <f>SUM(R39:R40)</f>
        <v>300000</v>
      </c>
    </row>
    <row r="39" spans="2:18">
      <c r="B39" s="802"/>
      <c r="C39" s="287"/>
      <c r="D39" s="287"/>
      <c r="E39" s="218">
        <v>480</v>
      </c>
      <c r="F39" s="318" t="s">
        <v>431</v>
      </c>
      <c r="G39" s="35">
        <v>200000</v>
      </c>
      <c r="H39" s="35">
        <v>200000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200000</v>
      </c>
      <c r="R39" s="35">
        <v>200000</v>
      </c>
    </row>
    <row r="40" spans="2:18" ht="15.75" thickBot="1">
      <c r="B40" s="802"/>
      <c r="C40" s="287"/>
      <c r="D40" s="287"/>
      <c r="E40" s="218">
        <v>485</v>
      </c>
      <c r="F40" s="318" t="s">
        <v>436</v>
      </c>
      <c r="G40" s="35">
        <v>100000</v>
      </c>
      <c r="H40" s="35">
        <v>100000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100000</v>
      </c>
      <c r="R40" s="35">
        <v>100000</v>
      </c>
    </row>
    <row r="41" spans="2:18" ht="15.75" thickBot="1">
      <c r="B41" s="802"/>
      <c r="C41" s="800" t="s">
        <v>604</v>
      </c>
      <c r="D41" s="801"/>
      <c r="E41" s="766" t="s">
        <v>1377</v>
      </c>
      <c r="F41" s="801"/>
      <c r="G41" s="193">
        <f>SUM(G24)</f>
        <v>24537000</v>
      </c>
      <c r="H41" s="164">
        <f>SUM(H24)</f>
        <v>24537000</v>
      </c>
      <c r="I41" s="164">
        <v>0</v>
      </c>
      <c r="J41" s="164">
        <v>0</v>
      </c>
      <c r="K41" s="164">
        <v>0</v>
      </c>
      <c r="L41" s="164">
        <v>0</v>
      </c>
      <c r="M41" s="164">
        <v>0</v>
      </c>
      <c r="N41" s="164">
        <v>0</v>
      </c>
      <c r="O41" s="164">
        <v>0</v>
      </c>
      <c r="P41" s="164">
        <v>0</v>
      </c>
      <c r="Q41" s="193">
        <f>SUM(Q24)</f>
        <v>24537000</v>
      </c>
      <c r="R41" s="164">
        <f>SUM(R24)</f>
        <v>24537000</v>
      </c>
    </row>
  </sheetData>
  <mergeCells count="15">
    <mergeCell ref="B7:B41"/>
    <mergeCell ref="C41:D41"/>
    <mergeCell ref="E41:F4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B2:R95"/>
  <sheetViews>
    <sheetView workbookViewId="0">
      <selection activeCell="C85" sqref="C85"/>
    </sheetView>
  </sheetViews>
  <sheetFormatPr defaultRowHeight="15"/>
  <cols>
    <col min="2" max="2" width="12" customWidth="1"/>
    <col min="3" max="3" width="12.7109375" customWidth="1"/>
    <col min="4" max="4" width="14.28515625" customWidth="1"/>
    <col min="5" max="5" width="23.28515625" customWidth="1"/>
    <col min="6" max="6" width="44.42578125" customWidth="1"/>
    <col min="7" max="18" width="17.85546875" customWidth="1"/>
  </cols>
  <sheetData>
    <row r="2" spans="2:18">
      <c r="B2" s="603" t="s">
        <v>500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6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>
      <c r="B6" s="425">
        <v>18001</v>
      </c>
      <c r="C6" s="786" t="s">
        <v>500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24"/>
      <c r="C7" s="150">
        <v>1</v>
      </c>
      <c r="D7" s="33"/>
      <c r="E7" s="33"/>
      <c r="F7" s="33" t="s">
        <v>820</v>
      </c>
      <c r="G7" s="34">
        <f t="shared" ref="G7:L7" si="0">SUM(G8:G10)</f>
        <v>126823000</v>
      </c>
      <c r="H7" s="34">
        <f t="shared" si="0"/>
        <v>116323000</v>
      </c>
      <c r="I7" s="34">
        <f t="shared" si="0"/>
        <v>1600000</v>
      </c>
      <c r="J7" s="34">
        <f t="shared" si="0"/>
        <v>1600000</v>
      </c>
      <c r="K7" s="34">
        <f t="shared" si="0"/>
        <v>600000</v>
      </c>
      <c r="L7" s="34">
        <f t="shared" si="0"/>
        <v>600000</v>
      </c>
      <c r="M7" s="34">
        <v>0</v>
      </c>
      <c r="N7" s="34">
        <v>0</v>
      </c>
      <c r="O7" s="34">
        <f>SUM(O8:O10)</f>
        <v>6000000</v>
      </c>
      <c r="P7" s="34">
        <f>SUM(P8:P10)</f>
        <v>6000000</v>
      </c>
      <c r="Q7" s="34">
        <f>SUM(Q8:Q10)</f>
        <v>135023000</v>
      </c>
      <c r="R7" s="34">
        <f>SUM(R8:R10)</f>
        <v>124523000</v>
      </c>
    </row>
    <row r="8" spans="2:18">
      <c r="B8" s="824"/>
      <c r="C8" s="166"/>
      <c r="D8" s="2">
        <v>10</v>
      </c>
      <c r="E8" s="1"/>
      <c r="F8" s="1" t="s">
        <v>820</v>
      </c>
      <c r="G8" s="4">
        <v>114955000</v>
      </c>
      <c r="H8" s="4">
        <v>104455000</v>
      </c>
      <c r="I8" s="4">
        <v>1600000</v>
      </c>
      <c r="J8" s="4">
        <v>1600000</v>
      </c>
      <c r="K8" s="4">
        <v>600000</v>
      </c>
      <c r="L8" s="4">
        <v>600000</v>
      </c>
      <c r="M8" s="4">
        <v>0</v>
      </c>
      <c r="N8" s="4">
        <v>0</v>
      </c>
      <c r="O8" s="4">
        <v>6000000</v>
      </c>
      <c r="P8" s="4">
        <v>6000000</v>
      </c>
      <c r="Q8" s="4">
        <v>123155000</v>
      </c>
      <c r="R8" s="4">
        <v>112655000</v>
      </c>
    </row>
    <row r="9" spans="2:18" ht="30">
      <c r="B9" s="824"/>
      <c r="C9" s="166"/>
      <c r="D9" s="2">
        <v>11</v>
      </c>
      <c r="E9" s="1"/>
      <c r="F9" s="14" t="s">
        <v>1378</v>
      </c>
      <c r="G9" s="4">
        <v>11568000</v>
      </c>
      <c r="H9" s="4">
        <v>11568000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11568000</v>
      </c>
      <c r="R9" s="4">
        <v>11568000</v>
      </c>
    </row>
    <row r="10" spans="2:18" ht="30">
      <c r="B10" s="824"/>
      <c r="C10" s="166"/>
      <c r="D10" s="2">
        <v>12</v>
      </c>
      <c r="E10" s="1"/>
      <c r="F10" s="14" t="s">
        <v>846</v>
      </c>
      <c r="G10" s="4">
        <v>300000</v>
      </c>
      <c r="H10" s="4">
        <v>300000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300000</v>
      </c>
      <c r="R10" s="4">
        <v>300000</v>
      </c>
    </row>
    <row r="11" spans="2:18" ht="30">
      <c r="B11" s="824"/>
      <c r="C11" s="150">
        <v>2</v>
      </c>
      <c r="D11" s="33"/>
      <c r="E11" s="36"/>
      <c r="F11" s="36" t="s">
        <v>1379</v>
      </c>
      <c r="G11" s="34">
        <f>SUM(G12:G16)</f>
        <v>210202000</v>
      </c>
      <c r="H11" s="34">
        <f>SUM(H12:H16)</f>
        <v>208502000</v>
      </c>
      <c r="I11" s="34">
        <v>0</v>
      </c>
      <c r="J11" s="34">
        <v>0</v>
      </c>
      <c r="K11" s="34">
        <f>SUM(K12:K16)</f>
        <v>400000</v>
      </c>
      <c r="L11" s="34">
        <f>SUM(L12:L16)</f>
        <v>400000</v>
      </c>
      <c r="M11" s="34">
        <v>0</v>
      </c>
      <c r="N11" s="34">
        <v>0</v>
      </c>
      <c r="O11" s="34">
        <f>SUM(O12:O16)</f>
        <v>8715000</v>
      </c>
      <c r="P11" s="34">
        <f>SUM(P12:P16)</f>
        <v>8715000</v>
      </c>
      <c r="Q11" s="34">
        <f>SUM(Q12:Q16)</f>
        <v>219317000</v>
      </c>
      <c r="R11" s="34">
        <f>SUM(R12:R16)</f>
        <v>217617000</v>
      </c>
    </row>
    <row r="12" spans="2:18" ht="30">
      <c r="B12" s="824"/>
      <c r="C12" s="166"/>
      <c r="D12" s="2">
        <v>20</v>
      </c>
      <c r="E12" s="1"/>
      <c r="F12" s="14" t="s">
        <v>1379</v>
      </c>
      <c r="G12" s="4">
        <v>39977000</v>
      </c>
      <c r="H12" s="4">
        <v>41277000</v>
      </c>
      <c r="I12" s="4">
        <v>0</v>
      </c>
      <c r="J12" s="4">
        <v>0</v>
      </c>
      <c r="K12" s="4">
        <v>400000</v>
      </c>
      <c r="L12" s="4">
        <v>400000</v>
      </c>
      <c r="M12" s="4">
        <v>0</v>
      </c>
      <c r="N12" s="4">
        <v>0</v>
      </c>
      <c r="O12" s="4">
        <v>8715000</v>
      </c>
      <c r="P12" s="4">
        <v>8715000</v>
      </c>
      <c r="Q12" s="4">
        <v>49092000</v>
      </c>
      <c r="R12" s="4">
        <v>50392000</v>
      </c>
    </row>
    <row r="13" spans="2:18">
      <c r="B13" s="824"/>
      <c r="C13" s="166"/>
      <c r="D13" s="2">
        <v>21</v>
      </c>
      <c r="E13" s="1"/>
      <c r="F13" s="1" t="s">
        <v>1380</v>
      </c>
      <c r="G13" s="4">
        <v>48225000</v>
      </c>
      <c r="H13" s="4">
        <v>35225000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48225000</v>
      </c>
      <c r="R13" s="4">
        <v>35225000</v>
      </c>
    </row>
    <row r="14" spans="2:18">
      <c r="B14" s="824"/>
      <c r="C14" s="166"/>
      <c r="D14" s="2">
        <v>22</v>
      </c>
      <c r="E14" s="1"/>
      <c r="F14" s="1" t="s">
        <v>1381</v>
      </c>
      <c r="G14" s="4">
        <v>95000000</v>
      </c>
      <c r="H14" s="4">
        <v>105000000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95000000</v>
      </c>
      <c r="R14" s="4">
        <v>105000000</v>
      </c>
    </row>
    <row r="15" spans="2:18">
      <c r="B15" s="824"/>
      <c r="C15" s="166"/>
      <c r="D15" s="2">
        <v>23</v>
      </c>
      <c r="E15" s="1"/>
      <c r="F15" s="1" t="s">
        <v>1382</v>
      </c>
      <c r="G15" s="4">
        <v>25000000</v>
      </c>
      <c r="H15" s="4">
        <v>25000000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25000000</v>
      </c>
      <c r="R15" s="4">
        <v>25000000</v>
      </c>
    </row>
    <row r="16" spans="2:18" ht="45">
      <c r="B16" s="824"/>
      <c r="C16" s="166"/>
      <c r="D16" s="2">
        <v>26</v>
      </c>
      <c r="E16" s="1"/>
      <c r="F16" s="14" t="s">
        <v>1383</v>
      </c>
      <c r="G16" s="4">
        <v>2000000</v>
      </c>
      <c r="H16" s="4">
        <v>2000000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2000000</v>
      </c>
      <c r="R16" s="4">
        <v>2000000</v>
      </c>
    </row>
    <row r="17" spans="2:18">
      <c r="B17" s="824"/>
      <c r="C17" s="150" t="s">
        <v>643</v>
      </c>
      <c r="D17" s="33"/>
      <c r="E17" s="33"/>
      <c r="F17" s="33" t="s">
        <v>672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f>SUM(O18)</f>
        <v>415000</v>
      </c>
      <c r="P17" s="34">
        <f>SUM(P18)</f>
        <v>415000</v>
      </c>
      <c r="Q17" s="34">
        <f t="shared" ref="Q17:R17" si="1">SUM(Q18)</f>
        <v>415000</v>
      </c>
      <c r="R17" s="34">
        <f t="shared" si="1"/>
        <v>415000</v>
      </c>
    </row>
    <row r="18" spans="2:18" ht="30">
      <c r="B18" s="824"/>
      <c r="C18" s="166"/>
      <c r="D18" s="2" t="s">
        <v>644</v>
      </c>
      <c r="E18" s="1"/>
      <c r="F18" s="14" t="s">
        <v>673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415000</v>
      </c>
      <c r="P18" s="4">
        <v>415000</v>
      </c>
      <c r="Q18" s="4">
        <v>415000</v>
      </c>
      <c r="R18" s="4">
        <v>415000</v>
      </c>
    </row>
    <row r="19" spans="2:18" ht="18.75" customHeight="1">
      <c r="B19" s="824"/>
      <c r="C19" s="162"/>
      <c r="D19" s="162">
        <v>40</v>
      </c>
      <c r="E19" s="99"/>
      <c r="F19" s="99" t="s">
        <v>391</v>
      </c>
      <c r="G19" s="103">
        <f>SUM(G20:G21)</f>
        <v>109784000</v>
      </c>
      <c r="H19" s="103">
        <f>SUM(H20:H21)</f>
        <v>97584000</v>
      </c>
      <c r="I19" s="103">
        <v>0</v>
      </c>
      <c r="J19" s="103">
        <v>0</v>
      </c>
      <c r="K19" s="103">
        <v>0</v>
      </c>
      <c r="L19" s="103">
        <v>0</v>
      </c>
      <c r="M19" s="103">
        <v>0</v>
      </c>
      <c r="N19" s="103">
        <v>0</v>
      </c>
      <c r="O19" s="103">
        <v>0</v>
      </c>
      <c r="P19" s="103">
        <v>0</v>
      </c>
      <c r="Q19" s="103">
        <f>SUM(Q20:Q21)</f>
        <v>109784000</v>
      </c>
      <c r="R19" s="103">
        <f>SUM(R20:R21)</f>
        <v>97584000</v>
      </c>
    </row>
    <row r="20" spans="2:18">
      <c r="B20" s="824"/>
      <c r="C20" s="166"/>
      <c r="D20" s="166"/>
      <c r="E20" s="2">
        <v>401</v>
      </c>
      <c r="F20" s="1" t="s">
        <v>399</v>
      </c>
      <c r="G20" s="4">
        <v>79505000</v>
      </c>
      <c r="H20" s="4">
        <v>71005000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79505000</v>
      </c>
      <c r="R20" s="4">
        <v>71005000</v>
      </c>
    </row>
    <row r="21" spans="2:18">
      <c r="B21" s="824"/>
      <c r="C21" s="166"/>
      <c r="D21" s="166"/>
      <c r="E21" s="2">
        <v>402</v>
      </c>
      <c r="F21" s="1" t="s">
        <v>361</v>
      </c>
      <c r="G21" s="4">
        <v>30279000</v>
      </c>
      <c r="H21" s="4">
        <v>26579000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30279000</v>
      </c>
      <c r="R21" s="4">
        <v>26579000</v>
      </c>
    </row>
    <row r="22" spans="2:18">
      <c r="B22" s="824"/>
      <c r="C22" s="162"/>
      <c r="D22" s="162">
        <v>42</v>
      </c>
      <c r="E22" s="99"/>
      <c r="F22" s="99" t="s">
        <v>394</v>
      </c>
      <c r="G22" s="103">
        <f t="shared" ref="G22:L22" si="2">SUM(G23:G28)</f>
        <v>31601000</v>
      </c>
      <c r="H22" s="103">
        <f t="shared" si="2"/>
        <v>29901000</v>
      </c>
      <c r="I22" s="103">
        <f t="shared" si="2"/>
        <v>1010000</v>
      </c>
      <c r="J22" s="103">
        <f t="shared" si="2"/>
        <v>1010000</v>
      </c>
      <c r="K22" s="103">
        <f t="shared" si="2"/>
        <v>700000</v>
      </c>
      <c r="L22" s="103">
        <f t="shared" si="2"/>
        <v>700000</v>
      </c>
      <c r="M22" s="103">
        <v>0</v>
      </c>
      <c r="N22" s="103">
        <v>0</v>
      </c>
      <c r="O22" s="103">
        <f>SUM(O23:O28)</f>
        <v>415000</v>
      </c>
      <c r="P22" s="103">
        <f>SUM(P23:P28)</f>
        <v>415000</v>
      </c>
      <c r="Q22" s="103">
        <f>SUM(Q23:Q28)</f>
        <v>33726000</v>
      </c>
      <c r="R22" s="103">
        <f>SUM(R23:R28)</f>
        <v>32026000</v>
      </c>
    </row>
    <row r="23" spans="2:18">
      <c r="B23" s="824"/>
      <c r="C23" s="166"/>
      <c r="D23" s="166"/>
      <c r="E23" s="2">
        <v>420</v>
      </c>
      <c r="F23" s="1" t="s">
        <v>400</v>
      </c>
      <c r="G23" s="4">
        <v>6815000</v>
      </c>
      <c r="H23" s="4">
        <v>6115000</v>
      </c>
      <c r="I23" s="4">
        <v>200000</v>
      </c>
      <c r="J23" s="4">
        <v>200000</v>
      </c>
      <c r="K23" s="4">
        <v>50000</v>
      </c>
      <c r="L23" s="4">
        <v>50000</v>
      </c>
      <c r="M23" s="4">
        <v>0</v>
      </c>
      <c r="N23" s="4">
        <v>0</v>
      </c>
      <c r="O23" s="4">
        <v>0</v>
      </c>
      <c r="P23" s="4">
        <v>0</v>
      </c>
      <c r="Q23" s="4">
        <v>7065000</v>
      </c>
      <c r="R23" s="4">
        <v>6365000</v>
      </c>
    </row>
    <row r="24" spans="2:18" ht="30">
      <c r="B24" s="824"/>
      <c r="C24" s="166"/>
      <c r="D24" s="166"/>
      <c r="E24" s="2">
        <v>421</v>
      </c>
      <c r="F24" s="14" t="s">
        <v>401</v>
      </c>
      <c r="G24" s="4">
        <v>12098000</v>
      </c>
      <c r="H24" s="4">
        <v>12098000</v>
      </c>
      <c r="I24" s="4">
        <v>160000</v>
      </c>
      <c r="J24" s="4">
        <v>160000</v>
      </c>
      <c r="K24" s="4">
        <v>150000</v>
      </c>
      <c r="L24" s="4">
        <v>150000</v>
      </c>
      <c r="M24" s="4">
        <v>0</v>
      </c>
      <c r="N24" s="4">
        <v>0</v>
      </c>
      <c r="O24" s="4">
        <v>0</v>
      </c>
      <c r="P24" s="4">
        <v>0</v>
      </c>
      <c r="Q24" s="4">
        <v>12408000</v>
      </c>
      <c r="R24" s="4">
        <v>12408000</v>
      </c>
    </row>
    <row r="25" spans="2:18">
      <c r="B25" s="824"/>
      <c r="C25" s="166"/>
      <c r="D25" s="166"/>
      <c r="E25" s="2">
        <v>423</v>
      </c>
      <c r="F25" s="1" t="s">
        <v>402</v>
      </c>
      <c r="G25" s="4">
        <v>1040000</v>
      </c>
      <c r="H25" s="4">
        <v>1040000</v>
      </c>
      <c r="I25" s="4">
        <v>0</v>
      </c>
      <c r="J25" s="4">
        <v>0</v>
      </c>
      <c r="K25" s="4">
        <v>200000</v>
      </c>
      <c r="L25" s="4">
        <v>200000</v>
      </c>
      <c r="M25" s="4">
        <v>0</v>
      </c>
      <c r="N25" s="4">
        <v>0</v>
      </c>
      <c r="O25" s="4">
        <v>0</v>
      </c>
      <c r="P25" s="4">
        <v>0</v>
      </c>
      <c r="Q25" s="4">
        <v>1240000</v>
      </c>
      <c r="R25" s="4">
        <v>1240000</v>
      </c>
    </row>
    <row r="26" spans="2:18">
      <c r="B26" s="824"/>
      <c r="C26" s="166"/>
      <c r="D26" s="166"/>
      <c r="E26" s="2">
        <v>424</v>
      </c>
      <c r="F26" s="1" t="s">
        <v>403</v>
      </c>
      <c r="G26" s="4">
        <v>1980000</v>
      </c>
      <c r="H26" s="4">
        <v>1664000</v>
      </c>
      <c r="I26" s="4">
        <v>0</v>
      </c>
      <c r="J26" s="4">
        <v>0</v>
      </c>
      <c r="K26" s="4">
        <v>50000</v>
      </c>
      <c r="L26" s="4">
        <v>50000</v>
      </c>
      <c r="M26" s="4">
        <v>0</v>
      </c>
      <c r="N26" s="4">
        <v>0</v>
      </c>
      <c r="O26" s="4">
        <v>0</v>
      </c>
      <c r="P26" s="4">
        <v>0</v>
      </c>
      <c r="Q26" s="4">
        <v>2030000</v>
      </c>
      <c r="R26" s="4">
        <v>1714000</v>
      </c>
    </row>
    <row r="27" spans="2:18">
      <c r="B27" s="824"/>
      <c r="C27" s="166"/>
      <c r="D27" s="166"/>
      <c r="E27" s="2">
        <v>425</v>
      </c>
      <c r="F27" s="1" t="s">
        <v>404</v>
      </c>
      <c r="G27" s="4">
        <v>4940000</v>
      </c>
      <c r="H27" s="4">
        <v>4556000</v>
      </c>
      <c r="I27" s="4">
        <v>250000</v>
      </c>
      <c r="J27" s="4">
        <v>250000</v>
      </c>
      <c r="K27" s="4">
        <v>50000</v>
      </c>
      <c r="L27" s="4">
        <v>50000</v>
      </c>
      <c r="M27" s="4">
        <v>0</v>
      </c>
      <c r="N27" s="4">
        <v>0</v>
      </c>
      <c r="O27" s="4">
        <v>0</v>
      </c>
      <c r="P27" s="4">
        <v>0</v>
      </c>
      <c r="Q27" s="4">
        <v>5240000</v>
      </c>
      <c r="R27" s="4">
        <v>4856000</v>
      </c>
    </row>
    <row r="28" spans="2:18">
      <c r="B28" s="824"/>
      <c r="C28" s="166"/>
      <c r="D28" s="166"/>
      <c r="E28" s="2">
        <v>426</v>
      </c>
      <c r="F28" s="1" t="s">
        <v>405</v>
      </c>
      <c r="G28" s="4">
        <v>4728000</v>
      </c>
      <c r="H28" s="4">
        <v>4428000</v>
      </c>
      <c r="I28" s="4">
        <v>400000</v>
      </c>
      <c r="J28" s="4">
        <v>400000</v>
      </c>
      <c r="K28" s="4">
        <v>200000</v>
      </c>
      <c r="L28" s="4">
        <v>200000</v>
      </c>
      <c r="M28" s="4">
        <v>0</v>
      </c>
      <c r="N28" s="4">
        <v>0</v>
      </c>
      <c r="O28" s="4">
        <v>415000</v>
      </c>
      <c r="P28" s="4">
        <v>415000</v>
      </c>
      <c r="Q28" s="4">
        <v>5743000</v>
      </c>
      <c r="R28" s="4">
        <v>5443000</v>
      </c>
    </row>
    <row r="29" spans="2:18">
      <c r="B29" s="824"/>
      <c r="C29" s="162"/>
      <c r="D29" s="162">
        <v>46</v>
      </c>
      <c r="E29" s="99"/>
      <c r="F29" s="99" t="s">
        <v>396</v>
      </c>
      <c r="G29" s="103">
        <f t="shared" ref="G29:L29" si="3">SUM(G30:G31)</f>
        <v>20095000</v>
      </c>
      <c r="H29" s="103">
        <f t="shared" si="3"/>
        <v>20095000</v>
      </c>
      <c r="I29" s="103">
        <f t="shared" si="3"/>
        <v>590000</v>
      </c>
      <c r="J29" s="103">
        <f t="shared" si="3"/>
        <v>590000</v>
      </c>
      <c r="K29" s="103">
        <f t="shared" si="3"/>
        <v>300000</v>
      </c>
      <c r="L29" s="103">
        <f t="shared" si="3"/>
        <v>300000</v>
      </c>
      <c r="M29" s="103">
        <v>0</v>
      </c>
      <c r="N29" s="103">
        <v>0</v>
      </c>
      <c r="O29" s="103">
        <f>SUM(O30:O31)</f>
        <v>14715000</v>
      </c>
      <c r="P29" s="103">
        <f>SUM(P30:P31)</f>
        <v>14715000</v>
      </c>
      <c r="Q29" s="103">
        <f>SUM(Q30:Q31)</f>
        <v>35700000</v>
      </c>
      <c r="R29" s="103">
        <f>SUM(R30:R31)</f>
        <v>35700000</v>
      </c>
    </row>
    <row r="30" spans="2:18">
      <c r="B30" s="824"/>
      <c r="C30" s="166"/>
      <c r="D30" s="166"/>
      <c r="E30" s="2">
        <v>464</v>
      </c>
      <c r="F30" s="1" t="s">
        <v>423</v>
      </c>
      <c r="G30" s="4">
        <v>20095000</v>
      </c>
      <c r="H30" s="4">
        <v>20095000</v>
      </c>
      <c r="I30" s="4">
        <v>590000</v>
      </c>
      <c r="J30" s="4">
        <v>572000</v>
      </c>
      <c r="K30" s="4">
        <v>300000</v>
      </c>
      <c r="L30" s="4">
        <v>300000</v>
      </c>
      <c r="M30" s="4">
        <v>0</v>
      </c>
      <c r="N30" s="4">
        <v>0</v>
      </c>
      <c r="O30" s="4">
        <v>14715000</v>
      </c>
      <c r="P30" s="4">
        <v>14715000</v>
      </c>
      <c r="Q30" s="4">
        <v>35700000</v>
      </c>
      <c r="R30" s="4">
        <v>35682000</v>
      </c>
    </row>
    <row r="31" spans="2:18">
      <c r="B31" s="824"/>
      <c r="C31" s="166"/>
      <c r="D31" s="166"/>
      <c r="E31" s="2">
        <v>465</v>
      </c>
      <c r="F31" s="1" t="s">
        <v>424</v>
      </c>
      <c r="G31" s="4">
        <v>0</v>
      </c>
      <c r="H31" s="4">
        <v>0</v>
      </c>
      <c r="I31" s="4">
        <v>0</v>
      </c>
      <c r="J31" s="4">
        <v>18000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18000</v>
      </c>
    </row>
    <row r="32" spans="2:18">
      <c r="B32" s="824"/>
      <c r="C32" s="162"/>
      <c r="D32" s="162">
        <v>48</v>
      </c>
      <c r="E32" s="99"/>
      <c r="F32" s="99" t="s">
        <v>430</v>
      </c>
      <c r="G32" s="103">
        <f>SUM(G33:G36)</f>
        <v>175545000</v>
      </c>
      <c r="H32" s="103">
        <f>SUM(H33:H36)</f>
        <v>177245000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f>SUM(Q33:Q36)</f>
        <v>175545000</v>
      </c>
      <c r="R32" s="103">
        <f>SUM(R33:R36)</f>
        <v>177245000</v>
      </c>
    </row>
    <row r="33" spans="2:18">
      <c r="B33" s="824"/>
      <c r="C33" s="166"/>
      <c r="D33" s="166"/>
      <c r="E33" s="2">
        <v>480</v>
      </c>
      <c r="F33" s="1" t="s">
        <v>431</v>
      </c>
      <c r="G33" s="4">
        <v>300000</v>
      </c>
      <c r="H33" s="4">
        <v>4000000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300000</v>
      </c>
      <c r="R33" s="4">
        <v>4000000</v>
      </c>
    </row>
    <row r="34" spans="2:18">
      <c r="B34" s="824"/>
      <c r="C34" s="166"/>
      <c r="D34" s="166"/>
      <c r="E34" s="2">
        <v>481</v>
      </c>
      <c r="F34" s="1" t="s">
        <v>432</v>
      </c>
      <c r="G34" s="4">
        <v>7000000</v>
      </c>
      <c r="H34" s="4">
        <v>7000000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7000000</v>
      </c>
      <c r="R34" s="4">
        <v>7000000</v>
      </c>
    </row>
    <row r="35" spans="2:18">
      <c r="B35" s="824"/>
      <c r="C35" s="166"/>
      <c r="D35" s="166"/>
      <c r="E35" s="2">
        <v>482</v>
      </c>
      <c r="F35" s="1" t="s">
        <v>433</v>
      </c>
      <c r="G35" s="4">
        <v>168245000</v>
      </c>
      <c r="H35" s="4">
        <v>165245000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168245000</v>
      </c>
      <c r="R35" s="4">
        <v>165245000</v>
      </c>
    </row>
    <row r="36" spans="2:18">
      <c r="B36" s="824"/>
      <c r="C36" s="166"/>
      <c r="D36" s="166"/>
      <c r="E36" s="2">
        <v>486</v>
      </c>
      <c r="F36" s="1" t="s">
        <v>437</v>
      </c>
      <c r="G36" s="4">
        <v>0</v>
      </c>
      <c r="H36" s="4">
        <v>1000000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1000000</v>
      </c>
    </row>
    <row r="37" spans="2:18" ht="15" customHeight="1">
      <c r="B37" s="824"/>
      <c r="C37" s="666">
        <v>1</v>
      </c>
      <c r="D37" s="666"/>
      <c r="E37" s="670"/>
      <c r="F37" s="670" t="s">
        <v>820</v>
      </c>
      <c r="G37" s="102">
        <f t="shared" ref="G37:L37" si="4">SUM(G38+G56+G59)</f>
        <v>126823000</v>
      </c>
      <c r="H37" s="102">
        <f t="shared" si="4"/>
        <v>116323000</v>
      </c>
      <c r="I37" s="102">
        <f t="shared" si="4"/>
        <v>1600000</v>
      </c>
      <c r="J37" s="102">
        <f t="shared" si="4"/>
        <v>1600000</v>
      </c>
      <c r="K37" s="102">
        <f t="shared" si="4"/>
        <v>600000</v>
      </c>
      <c r="L37" s="102">
        <f t="shared" si="4"/>
        <v>600000</v>
      </c>
      <c r="M37" s="102">
        <v>0</v>
      </c>
      <c r="N37" s="102">
        <v>0</v>
      </c>
      <c r="O37" s="102">
        <f>SUM(O38+O56+O59)</f>
        <v>6000000</v>
      </c>
      <c r="P37" s="102">
        <f>SUM(P38+P56+P59)</f>
        <v>6000000</v>
      </c>
      <c r="Q37" s="102">
        <f>SUM(Q38+Q56+Q59)</f>
        <v>135023000</v>
      </c>
      <c r="R37" s="102">
        <f>SUM(R38+R56+R59)</f>
        <v>124523000</v>
      </c>
    </row>
    <row r="38" spans="2:18">
      <c r="B38" s="824"/>
      <c r="C38" s="150"/>
      <c r="D38" s="150">
        <v>10</v>
      </c>
      <c r="E38" s="33"/>
      <c r="F38" s="33" t="s">
        <v>974</v>
      </c>
      <c r="G38" s="34">
        <f t="shared" ref="G38:L38" si="5">SUM(G39+G42+G49+G52)</f>
        <v>114955000</v>
      </c>
      <c r="H38" s="34">
        <f t="shared" si="5"/>
        <v>104455000</v>
      </c>
      <c r="I38" s="34">
        <f t="shared" si="5"/>
        <v>1600000</v>
      </c>
      <c r="J38" s="34">
        <f t="shared" si="5"/>
        <v>1600000</v>
      </c>
      <c r="K38" s="34">
        <f t="shared" si="5"/>
        <v>600000</v>
      </c>
      <c r="L38" s="34">
        <f t="shared" si="5"/>
        <v>600000</v>
      </c>
      <c r="M38" s="34">
        <v>0</v>
      </c>
      <c r="N38" s="34">
        <v>0</v>
      </c>
      <c r="O38" s="34">
        <f>SUM(O39+O42+O49+O52)</f>
        <v>6000000</v>
      </c>
      <c r="P38" s="34">
        <f>SUM(P39+P42+P49+P52)</f>
        <v>6000000</v>
      </c>
      <c r="Q38" s="34">
        <f>SUM(Q39+Q42+Q49+Q52)</f>
        <v>123155000</v>
      </c>
      <c r="R38" s="34">
        <f>SUM(R39+R42+R49+R52)</f>
        <v>112655000</v>
      </c>
    </row>
    <row r="39" spans="2:18">
      <c r="B39" s="824"/>
      <c r="C39" s="162"/>
      <c r="D39" s="162">
        <v>40</v>
      </c>
      <c r="E39" s="99"/>
      <c r="F39" s="99" t="s">
        <v>391</v>
      </c>
      <c r="G39" s="103">
        <f>SUM(G40:G41)</f>
        <v>82344000</v>
      </c>
      <c r="H39" s="103">
        <f>SUM(H40:H41)</f>
        <v>71844000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3">
        <v>0</v>
      </c>
      <c r="O39" s="103">
        <v>0</v>
      </c>
      <c r="P39" s="103">
        <v>0</v>
      </c>
      <c r="Q39" s="103">
        <f>SUM(Q40:Q41)</f>
        <v>82344000</v>
      </c>
      <c r="R39" s="103">
        <f>SUM(R40:R41)</f>
        <v>71844000</v>
      </c>
    </row>
    <row r="40" spans="2:18">
      <c r="B40" s="824"/>
      <c r="C40" s="166"/>
      <c r="D40" s="166"/>
      <c r="E40" s="2">
        <v>401</v>
      </c>
      <c r="F40" s="1" t="s">
        <v>399</v>
      </c>
      <c r="G40" s="4">
        <v>59905000</v>
      </c>
      <c r="H40" s="4">
        <v>52405000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59905000</v>
      </c>
      <c r="R40" s="4">
        <v>52405000</v>
      </c>
    </row>
    <row r="41" spans="2:18">
      <c r="B41" s="824"/>
      <c r="C41" s="166"/>
      <c r="D41" s="166"/>
      <c r="E41" s="671">
        <v>402</v>
      </c>
      <c r="F41" s="1" t="s">
        <v>958</v>
      </c>
      <c r="G41" s="4">
        <v>22439000</v>
      </c>
      <c r="H41" s="4">
        <v>19439000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22439000</v>
      </c>
      <c r="R41" s="4">
        <v>19439000</v>
      </c>
    </row>
    <row r="42" spans="2:18">
      <c r="B42" s="824"/>
      <c r="C42" s="162"/>
      <c r="D42" s="162">
        <v>42</v>
      </c>
      <c r="E42" s="99"/>
      <c r="F42" s="99" t="s">
        <v>394</v>
      </c>
      <c r="G42" s="103">
        <f t="shared" ref="G42:L42" si="6">SUM(G43:G48)</f>
        <v>26665000</v>
      </c>
      <c r="H42" s="103">
        <f t="shared" si="6"/>
        <v>24965000</v>
      </c>
      <c r="I42" s="103">
        <f t="shared" si="6"/>
        <v>1010000</v>
      </c>
      <c r="J42" s="103">
        <f t="shared" si="6"/>
        <v>1010000</v>
      </c>
      <c r="K42" s="103">
        <f t="shared" si="6"/>
        <v>300000</v>
      </c>
      <c r="L42" s="103">
        <f t="shared" si="6"/>
        <v>300000</v>
      </c>
      <c r="M42" s="103">
        <v>0</v>
      </c>
      <c r="N42" s="103">
        <v>0</v>
      </c>
      <c r="O42" s="103">
        <v>0</v>
      </c>
      <c r="P42" s="103">
        <v>0</v>
      </c>
      <c r="Q42" s="103">
        <f>SUM(Q43:Q48)</f>
        <v>27975000</v>
      </c>
      <c r="R42" s="103">
        <f>SUM(R43:R48)</f>
        <v>26275000</v>
      </c>
    </row>
    <row r="43" spans="2:18">
      <c r="B43" s="824"/>
      <c r="C43" s="166"/>
      <c r="D43" s="166"/>
      <c r="E43" s="2">
        <v>420</v>
      </c>
      <c r="F43" s="1" t="s">
        <v>1153</v>
      </c>
      <c r="G43" s="4">
        <v>6065000</v>
      </c>
      <c r="H43" s="4">
        <v>5365000</v>
      </c>
      <c r="I43" s="4">
        <v>200000</v>
      </c>
      <c r="J43" s="4">
        <v>200000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6265000</v>
      </c>
      <c r="R43" s="4">
        <v>5565000</v>
      </c>
    </row>
    <row r="44" spans="2:18" ht="30">
      <c r="B44" s="824"/>
      <c r="C44" s="166"/>
      <c r="D44" s="166"/>
      <c r="E44" s="671">
        <v>421</v>
      </c>
      <c r="F44" s="14" t="s">
        <v>1017</v>
      </c>
      <c r="G44" s="4">
        <v>10438000</v>
      </c>
      <c r="H44" s="4">
        <v>10438000</v>
      </c>
      <c r="I44" s="4">
        <v>160000</v>
      </c>
      <c r="J44" s="4">
        <v>160000</v>
      </c>
      <c r="K44" s="4">
        <v>100000</v>
      </c>
      <c r="L44" s="4">
        <v>100000</v>
      </c>
      <c r="M44" s="4">
        <v>0</v>
      </c>
      <c r="N44" s="4">
        <v>0</v>
      </c>
      <c r="O44" s="4">
        <v>0</v>
      </c>
      <c r="P44" s="4">
        <v>0</v>
      </c>
      <c r="Q44" s="4">
        <v>10698000</v>
      </c>
      <c r="R44" s="4">
        <v>10698000</v>
      </c>
    </row>
    <row r="45" spans="2:18">
      <c r="B45" s="824"/>
      <c r="C45" s="166"/>
      <c r="D45" s="166"/>
      <c r="E45" s="2">
        <v>423</v>
      </c>
      <c r="F45" s="1" t="s">
        <v>402</v>
      </c>
      <c r="G45" s="4">
        <v>300000</v>
      </c>
      <c r="H45" s="4">
        <v>300000</v>
      </c>
      <c r="I45" s="4">
        <v>0</v>
      </c>
      <c r="J45" s="4">
        <v>0</v>
      </c>
      <c r="K45" s="4">
        <v>100000</v>
      </c>
      <c r="L45" s="4">
        <v>100000</v>
      </c>
      <c r="M45" s="4">
        <v>0</v>
      </c>
      <c r="N45" s="4">
        <v>0</v>
      </c>
      <c r="O45" s="4">
        <v>0</v>
      </c>
      <c r="P45" s="4">
        <v>0</v>
      </c>
      <c r="Q45" s="4">
        <v>400000</v>
      </c>
      <c r="R45" s="4">
        <v>400000</v>
      </c>
    </row>
    <row r="46" spans="2:18">
      <c r="B46" s="824"/>
      <c r="C46" s="166"/>
      <c r="D46" s="166"/>
      <c r="E46" s="671">
        <v>424</v>
      </c>
      <c r="F46" s="1" t="s">
        <v>882</v>
      </c>
      <c r="G46" s="4">
        <v>1580000</v>
      </c>
      <c r="H46" s="4">
        <v>1264000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1580000</v>
      </c>
      <c r="R46" s="4">
        <v>1264000</v>
      </c>
    </row>
    <row r="47" spans="2:18">
      <c r="B47" s="824"/>
      <c r="C47" s="166"/>
      <c r="D47" s="166"/>
      <c r="E47" s="2">
        <v>425</v>
      </c>
      <c r="F47" s="1" t="s">
        <v>404</v>
      </c>
      <c r="G47" s="4">
        <v>4000000</v>
      </c>
      <c r="H47" s="4">
        <v>3616000</v>
      </c>
      <c r="I47" s="4">
        <v>250000</v>
      </c>
      <c r="J47" s="4">
        <v>250000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4250000</v>
      </c>
      <c r="R47" s="4">
        <v>3866000</v>
      </c>
    </row>
    <row r="48" spans="2:18">
      <c r="B48" s="824"/>
      <c r="C48" s="166"/>
      <c r="D48" s="166"/>
      <c r="E48" s="2">
        <v>426</v>
      </c>
      <c r="F48" s="1" t="s">
        <v>405</v>
      </c>
      <c r="G48" s="4">
        <v>4282000</v>
      </c>
      <c r="H48" s="4">
        <v>3982000</v>
      </c>
      <c r="I48" s="4">
        <v>400000</v>
      </c>
      <c r="J48" s="4">
        <v>400000</v>
      </c>
      <c r="K48" s="4">
        <v>100000</v>
      </c>
      <c r="L48" s="4">
        <v>100000</v>
      </c>
      <c r="M48" s="4">
        <v>0</v>
      </c>
      <c r="N48" s="4">
        <v>0</v>
      </c>
      <c r="O48" s="4">
        <v>0</v>
      </c>
      <c r="P48" s="4">
        <v>0</v>
      </c>
      <c r="Q48" s="4">
        <v>4782000</v>
      </c>
      <c r="R48" s="4">
        <v>4482000</v>
      </c>
    </row>
    <row r="49" spans="2:18">
      <c r="B49" s="824"/>
      <c r="C49" s="162"/>
      <c r="D49" s="162">
        <v>46</v>
      </c>
      <c r="E49" s="99"/>
      <c r="F49" s="99" t="s">
        <v>396</v>
      </c>
      <c r="G49" s="103">
        <f t="shared" ref="G49:L49" si="7">SUM(G50:G51)</f>
        <v>5626000</v>
      </c>
      <c r="H49" s="103">
        <f t="shared" si="7"/>
        <v>5626000</v>
      </c>
      <c r="I49" s="103">
        <f t="shared" si="7"/>
        <v>590000</v>
      </c>
      <c r="J49" s="103">
        <f t="shared" si="7"/>
        <v>590000</v>
      </c>
      <c r="K49" s="103">
        <f t="shared" si="7"/>
        <v>300000</v>
      </c>
      <c r="L49" s="103">
        <f t="shared" si="7"/>
        <v>300000</v>
      </c>
      <c r="M49" s="103">
        <v>0</v>
      </c>
      <c r="N49" s="103">
        <v>0</v>
      </c>
      <c r="O49" s="103">
        <f>SUM(O50:O51)</f>
        <v>6000000</v>
      </c>
      <c r="P49" s="103">
        <f>SUM(P50:P51)</f>
        <v>6000000</v>
      </c>
      <c r="Q49" s="103">
        <f>SUM(Q50:Q51)</f>
        <v>12516000</v>
      </c>
      <c r="R49" s="103">
        <f>SUM(R50:R51)</f>
        <v>12516000</v>
      </c>
    </row>
    <row r="50" spans="2:18">
      <c r="B50" s="824"/>
      <c r="C50" s="166"/>
      <c r="D50" s="166"/>
      <c r="E50" s="2">
        <v>464</v>
      </c>
      <c r="F50" s="1" t="s">
        <v>423</v>
      </c>
      <c r="G50" s="4">
        <v>5626000</v>
      </c>
      <c r="H50" s="4">
        <v>5626000</v>
      </c>
      <c r="I50" s="4">
        <v>590000</v>
      </c>
      <c r="J50" s="4">
        <v>572000</v>
      </c>
      <c r="K50" s="4">
        <v>300000</v>
      </c>
      <c r="L50" s="4">
        <v>300000</v>
      </c>
      <c r="M50" s="4">
        <v>0</v>
      </c>
      <c r="N50" s="4">
        <v>0</v>
      </c>
      <c r="O50" s="4">
        <v>6000000</v>
      </c>
      <c r="P50" s="4">
        <v>6000000</v>
      </c>
      <c r="Q50" s="4">
        <v>12516000</v>
      </c>
      <c r="R50" s="4">
        <v>12498000</v>
      </c>
    </row>
    <row r="51" spans="2:18">
      <c r="B51" s="824"/>
      <c r="C51" s="166"/>
      <c r="D51" s="166"/>
      <c r="E51" s="2">
        <v>465</v>
      </c>
      <c r="F51" s="1" t="s">
        <v>424</v>
      </c>
      <c r="G51" s="4">
        <v>0</v>
      </c>
      <c r="H51" s="4">
        <v>0</v>
      </c>
      <c r="I51" s="4">
        <v>0</v>
      </c>
      <c r="J51" s="4">
        <v>18000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18000</v>
      </c>
    </row>
    <row r="52" spans="2:18">
      <c r="B52" s="824"/>
      <c r="C52" s="162"/>
      <c r="D52" s="162">
        <v>48</v>
      </c>
      <c r="E52" s="99"/>
      <c r="F52" s="99" t="s">
        <v>430</v>
      </c>
      <c r="G52" s="103">
        <f>SUM(G53:G55)</f>
        <v>320000</v>
      </c>
      <c r="H52" s="103">
        <f>SUM(H53:H55)</f>
        <v>2020000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SUM(Q53:Q55)</f>
        <v>320000</v>
      </c>
      <c r="R52" s="103">
        <f>SUM(R53:R55)</f>
        <v>2020000</v>
      </c>
    </row>
    <row r="53" spans="2:18">
      <c r="B53" s="824"/>
      <c r="C53" s="166"/>
      <c r="D53" s="166"/>
      <c r="E53" s="671">
        <v>480</v>
      </c>
      <c r="F53" s="1" t="s">
        <v>1271</v>
      </c>
      <c r="G53" s="4">
        <v>300000</v>
      </c>
      <c r="H53" s="4">
        <v>1000000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300000</v>
      </c>
      <c r="R53" s="4">
        <v>1000000</v>
      </c>
    </row>
    <row r="54" spans="2:18">
      <c r="B54" s="824"/>
      <c r="C54" s="166"/>
      <c r="D54" s="166"/>
      <c r="E54" s="2">
        <v>482</v>
      </c>
      <c r="F54" s="1" t="s">
        <v>433</v>
      </c>
      <c r="G54" s="4">
        <v>20000</v>
      </c>
      <c r="H54" s="4">
        <v>20000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20000</v>
      </c>
      <c r="R54" s="4">
        <v>20000</v>
      </c>
    </row>
    <row r="55" spans="2:18">
      <c r="B55" s="824"/>
      <c r="C55" s="166"/>
      <c r="D55" s="166"/>
      <c r="E55" s="2">
        <v>486</v>
      </c>
      <c r="F55" s="1" t="s">
        <v>437</v>
      </c>
      <c r="G55" s="4">
        <v>0</v>
      </c>
      <c r="H55" s="4">
        <v>1000000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1000000</v>
      </c>
    </row>
    <row r="56" spans="2:18" ht="30">
      <c r="B56" s="824"/>
      <c r="C56" s="150"/>
      <c r="D56" s="150">
        <v>11</v>
      </c>
      <c r="E56" s="33"/>
      <c r="F56" s="36" t="s">
        <v>1378</v>
      </c>
      <c r="G56" s="34">
        <f>SUM(G57)</f>
        <v>11568000</v>
      </c>
      <c r="H56" s="34">
        <f>SUM(H57)</f>
        <v>11568000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f>SUM(Q57)</f>
        <v>11568000</v>
      </c>
      <c r="R56" s="34">
        <f>SUM(R57)</f>
        <v>11568000</v>
      </c>
    </row>
    <row r="57" spans="2:18">
      <c r="B57" s="824"/>
      <c r="C57" s="162"/>
      <c r="D57" s="162">
        <v>46</v>
      </c>
      <c r="E57" s="99"/>
      <c r="F57" s="99" t="s">
        <v>396</v>
      </c>
      <c r="G57" s="103">
        <f>SUM(G58)</f>
        <v>11568000</v>
      </c>
      <c r="H57" s="103">
        <f>SUM(H58)</f>
        <v>11568000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0</v>
      </c>
      <c r="Q57" s="103">
        <f>SUM(Q58)</f>
        <v>11568000</v>
      </c>
      <c r="R57" s="103">
        <f>SUM(R58)</f>
        <v>11568000</v>
      </c>
    </row>
    <row r="58" spans="2:18">
      <c r="B58" s="824"/>
      <c r="C58" s="166"/>
      <c r="D58" s="166"/>
      <c r="E58" s="2">
        <v>464</v>
      </c>
      <c r="F58" s="1" t="s">
        <v>423</v>
      </c>
      <c r="G58" s="4">
        <v>11568000</v>
      </c>
      <c r="H58" s="4">
        <v>11568000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11568000</v>
      </c>
      <c r="R58" s="4">
        <v>11568000</v>
      </c>
    </row>
    <row r="59" spans="2:18" ht="30">
      <c r="B59" s="824"/>
      <c r="C59" s="150"/>
      <c r="D59" s="150">
        <v>12</v>
      </c>
      <c r="E59" s="33"/>
      <c r="F59" s="36" t="s">
        <v>846</v>
      </c>
      <c r="G59" s="34">
        <f>SUM(G60)</f>
        <v>300000</v>
      </c>
      <c r="H59" s="34">
        <f>SUM(H60)</f>
        <v>300000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f>SUM(Q60)</f>
        <v>300000</v>
      </c>
      <c r="R59" s="34">
        <f>SUM(R60)</f>
        <v>300000</v>
      </c>
    </row>
    <row r="60" spans="2:18">
      <c r="B60" s="824"/>
      <c r="C60" s="162"/>
      <c r="D60" s="162">
        <v>46</v>
      </c>
      <c r="E60" s="99"/>
      <c r="F60" s="99" t="s">
        <v>396</v>
      </c>
      <c r="G60" s="103">
        <f>SUM(G61)</f>
        <v>300000</v>
      </c>
      <c r="H60" s="103">
        <f>SUM(H61)</f>
        <v>300000</v>
      </c>
      <c r="I60" s="103">
        <v>0</v>
      </c>
      <c r="J60" s="103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3">
        <v>0</v>
      </c>
      <c r="Q60" s="103">
        <f>SUM(Q61)</f>
        <v>300000</v>
      </c>
      <c r="R60" s="103">
        <f>SUM(R61)</f>
        <v>300000</v>
      </c>
    </row>
    <row r="61" spans="2:18" ht="15" customHeight="1">
      <c r="B61" s="824"/>
      <c r="C61" s="141"/>
      <c r="D61" s="141"/>
      <c r="E61" s="2">
        <v>464</v>
      </c>
      <c r="F61" s="1" t="s">
        <v>423</v>
      </c>
      <c r="G61" s="4">
        <v>300000</v>
      </c>
      <c r="H61" s="4">
        <v>300000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300000</v>
      </c>
      <c r="R61" s="4">
        <v>300000</v>
      </c>
    </row>
    <row r="62" spans="2:18" ht="30">
      <c r="B62" s="824"/>
      <c r="C62" s="666">
        <v>2</v>
      </c>
      <c r="D62" s="666"/>
      <c r="E62" s="670"/>
      <c r="F62" s="669" t="s">
        <v>1384</v>
      </c>
      <c r="G62" s="102">
        <f>SUM(G63+G79+G82+G85+G88)</f>
        <v>210202000</v>
      </c>
      <c r="H62" s="102">
        <f>SUM(H63+H79+H82+H85+H88)</f>
        <v>208502000</v>
      </c>
      <c r="I62" s="102">
        <v>0</v>
      </c>
      <c r="J62" s="102">
        <v>0</v>
      </c>
      <c r="K62" s="102">
        <f>SUM(K63+K79+K82+K85+K88)</f>
        <v>400000</v>
      </c>
      <c r="L62" s="102">
        <f>SUM(L63+L79+L82+L85+L88)</f>
        <v>400000</v>
      </c>
      <c r="M62" s="102">
        <v>0</v>
      </c>
      <c r="N62" s="102">
        <v>0</v>
      </c>
      <c r="O62" s="102">
        <f>SUM(O63+O79+O82+O85+O88)</f>
        <v>8715000</v>
      </c>
      <c r="P62" s="102">
        <f>SUM(P63+P79+P82+P85+P88)</f>
        <v>8715000</v>
      </c>
      <c r="Q62" s="102">
        <f>SUM(Q63+Q79+Q82+Q85+Q88)</f>
        <v>219317000</v>
      </c>
      <c r="R62" s="102">
        <f>SUM(R63+R79+R82+R85+R88)</f>
        <v>217617000</v>
      </c>
    </row>
    <row r="63" spans="2:18" ht="30">
      <c r="B63" s="824"/>
      <c r="C63" s="150"/>
      <c r="D63" s="150">
        <v>20</v>
      </c>
      <c r="E63" s="33"/>
      <c r="F63" s="36" t="s">
        <v>1384</v>
      </c>
      <c r="G63" s="34">
        <f>SUM(G64+G67+G74+G76)</f>
        <v>39977000</v>
      </c>
      <c r="H63" s="34">
        <f>SUM(H64+H67+H74+H76)</f>
        <v>41277000</v>
      </c>
      <c r="I63" s="34">
        <v>0</v>
      </c>
      <c r="J63" s="34">
        <v>0</v>
      </c>
      <c r="K63" s="34">
        <f>SUM(K64+K67+K74+K76)</f>
        <v>400000</v>
      </c>
      <c r="L63" s="34">
        <f>SUM(L64+L67+L74+L76)</f>
        <v>400000</v>
      </c>
      <c r="M63" s="34">
        <v>0</v>
      </c>
      <c r="N63" s="34">
        <v>0</v>
      </c>
      <c r="O63" s="34">
        <f>SUM(O64+O67+O74+O76)</f>
        <v>8715000</v>
      </c>
      <c r="P63" s="34">
        <f>SUM(P64+P67+P74+P76)</f>
        <v>8715000</v>
      </c>
      <c r="Q63" s="34">
        <f>SUM(Q64+Q67+Q74+Q76)</f>
        <v>49092000</v>
      </c>
      <c r="R63" s="34">
        <f>SUM(R64+R67+R74+R76)</f>
        <v>50392000</v>
      </c>
    </row>
    <row r="64" spans="2:18">
      <c r="B64" s="824"/>
      <c r="C64" s="162"/>
      <c r="D64" s="162">
        <v>40</v>
      </c>
      <c r="E64" s="99"/>
      <c r="F64" s="99" t="s">
        <v>905</v>
      </c>
      <c r="G64" s="103">
        <f>SUM(G65:G66)</f>
        <v>27440000</v>
      </c>
      <c r="H64" s="103">
        <f>SUM(H65:H66)</f>
        <v>25740000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f>SUM(Q65:Q66)</f>
        <v>27440000</v>
      </c>
      <c r="R64" s="103">
        <f>SUM(R65:R66)</f>
        <v>25740000</v>
      </c>
    </row>
    <row r="65" spans="2:18">
      <c r="B65" s="824"/>
      <c r="C65" s="166"/>
      <c r="D65" s="166"/>
      <c r="E65" s="2">
        <v>401</v>
      </c>
      <c r="F65" s="1" t="s">
        <v>1082</v>
      </c>
      <c r="G65" s="4">
        <v>19600000</v>
      </c>
      <c r="H65" s="4">
        <v>18600000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19600000</v>
      </c>
      <c r="R65" s="4">
        <v>18600000</v>
      </c>
    </row>
    <row r="66" spans="2:18">
      <c r="B66" s="824"/>
      <c r="C66" s="166"/>
      <c r="D66" s="166"/>
      <c r="E66" s="671">
        <v>402</v>
      </c>
      <c r="F66" s="1" t="s">
        <v>1085</v>
      </c>
      <c r="G66" s="4">
        <v>7840000</v>
      </c>
      <c r="H66" s="4">
        <v>7140000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7840000</v>
      </c>
      <c r="R66" s="4">
        <v>7140000</v>
      </c>
    </row>
    <row r="67" spans="2:18">
      <c r="B67" s="824"/>
      <c r="C67" s="162"/>
      <c r="D67" s="162">
        <v>42</v>
      </c>
      <c r="E67" s="205"/>
      <c r="F67" s="99" t="s">
        <v>1015</v>
      </c>
      <c r="G67" s="103">
        <f>SUM(G68:G73)</f>
        <v>4936000</v>
      </c>
      <c r="H67" s="103">
        <f>SUM(H68:H73)</f>
        <v>4936000</v>
      </c>
      <c r="I67" s="103">
        <v>0</v>
      </c>
      <c r="J67" s="103">
        <v>0</v>
      </c>
      <c r="K67" s="103">
        <f>SUM(K68:K73)</f>
        <v>400000</v>
      </c>
      <c r="L67" s="103">
        <f>SUM(L68:L73)</f>
        <v>400000</v>
      </c>
      <c r="M67" s="103">
        <v>0</v>
      </c>
      <c r="N67" s="103">
        <v>0</v>
      </c>
      <c r="O67" s="103">
        <v>0</v>
      </c>
      <c r="P67" s="103">
        <v>0</v>
      </c>
      <c r="Q67" s="103">
        <f>SUM(Q68:Q73)</f>
        <v>5336000</v>
      </c>
      <c r="R67" s="103">
        <f>SUM(R68:R73)</f>
        <v>5336000</v>
      </c>
    </row>
    <row r="68" spans="2:18">
      <c r="B68" s="824"/>
      <c r="C68" s="166"/>
      <c r="D68" s="166"/>
      <c r="E68" s="2">
        <v>420</v>
      </c>
      <c r="F68" s="1" t="s">
        <v>1385</v>
      </c>
      <c r="G68" s="4">
        <v>750000</v>
      </c>
      <c r="H68" s="4">
        <v>750000</v>
      </c>
      <c r="I68" s="4">
        <v>0</v>
      </c>
      <c r="J68" s="4">
        <v>0</v>
      </c>
      <c r="K68" s="4">
        <v>50000</v>
      </c>
      <c r="L68" s="4">
        <v>50000</v>
      </c>
      <c r="M68" s="4">
        <v>0</v>
      </c>
      <c r="N68" s="4">
        <v>0</v>
      </c>
      <c r="O68" s="4">
        <v>0</v>
      </c>
      <c r="P68" s="4">
        <v>0</v>
      </c>
      <c r="Q68" s="4">
        <v>800000</v>
      </c>
      <c r="R68" s="4">
        <v>800000</v>
      </c>
    </row>
    <row r="69" spans="2:18" ht="30">
      <c r="B69" s="824"/>
      <c r="C69" s="166"/>
      <c r="D69" s="166"/>
      <c r="E69" s="671">
        <v>421</v>
      </c>
      <c r="F69" s="14" t="s">
        <v>880</v>
      </c>
      <c r="G69" s="4">
        <v>1660000</v>
      </c>
      <c r="H69" s="4">
        <v>1660000</v>
      </c>
      <c r="I69" s="4">
        <v>0</v>
      </c>
      <c r="J69" s="4">
        <v>0</v>
      </c>
      <c r="K69" s="4">
        <v>50000</v>
      </c>
      <c r="L69" s="4">
        <v>50000</v>
      </c>
      <c r="M69" s="4">
        <v>0</v>
      </c>
      <c r="N69" s="4">
        <v>0</v>
      </c>
      <c r="O69" s="4">
        <v>0</v>
      </c>
      <c r="P69" s="4">
        <v>0</v>
      </c>
      <c r="Q69" s="4">
        <v>1710000</v>
      </c>
      <c r="R69" s="4">
        <v>1710000</v>
      </c>
    </row>
    <row r="70" spans="2:18">
      <c r="B70" s="824"/>
      <c r="C70" s="166"/>
      <c r="D70" s="166"/>
      <c r="E70" s="2">
        <v>423</v>
      </c>
      <c r="F70" s="1" t="s">
        <v>402</v>
      </c>
      <c r="G70" s="4">
        <v>740000</v>
      </c>
      <c r="H70" s="4">
        <v>740000</v>
      </c>
      <c r="I70" s="4">
        <v>0</v>
      </c>
      <c r="J70" s="4">
        <v>0</v>
      </c>
      <c r="K70" s="4">
        <v>100000</v>
      </c>
      <c r="L70" s="4">
        <v>100000</v>
      </c>
      <c r="M70" s="4">
        <v>0</v>
      </c>
      <c r="N70" s="4">
        <v>0</v>
      </c>
      <c r="O70" s="4">
        <v>0</v>
      </c>
      <c r="P70" s="4">
        <v>0</v>
      </c>
      <c r="Q70" s="4">
        <v>840000</v>
      </c>
      <c r="R70" s="4">
        <v>840000</v>
      </c>
    </row>
    <row r="71" spans="2:18">
      <c r="B71" s="824"/>
      <c r="C71" s="166"/>
      <c r="D71" s="166"/>
      <c r="E71" s="671">
        <v>424</v>
      </c>
      <c r="F71" s="1" t="s">
        <v>1155</v>
      </c>
      <c r="G71" s="4">
        <v>400000</v>
      </c>
      <c r="H71" s="4">
        <v>400000</v>
      </c>
      <c r="I71" s="4">
        <v>0</v>
      </c>
      <c r="J71" s="4">
        <v>0</v>
      </c>
      <c r="K71" s="4">
        <v>50000</v>
      </c>
      <c r="L71" s="4">
        <v>50000</v>
      </c>
      <c r="M71" s="4">
        <v>0</v>
      </c>
      <c r="N71" s="4">
        <v>0</v>
      </c>
      <c r="O71" s="4">
        <v>0</v>
      </c>
      <c r="P71" s="4">
        <v>0</v>
      </c>
      <c r="Q71" s="4">
        <v>450000</v>
      </c>
      <c r="R71" s="4">
        <v>450000</v>
      </c>
    </row>
    <row r="72" spans="2:18">
      <c r="B72" s="824"/>
      <c r="C72" s="166"/>
      <c r="D72" s="166"/>
      <c r="E72" s="2">
        <v>425</v>
      </c>
      <c r="F72" s="1" t="s">
        <v>404</v>
      </c>
      <c r="G72" s="4">
        <v>940000</v>
      </c>
      <c r="H72" s="4">
        <v>940000</v>
      </c>
      <c r="I72" s="4">
        <v>0</v>
      </c>
      <c r="J72" s="4">
        <v>0</v>
      </c>
      <c r="K72" s="4">
        <v>50000</v>
      </c>
      <c r="L72" s="4">
        <v>50000</v>
      </c>
      <c r="M72" s="4">
        <v>0</v>
      </c>
      <c r="N72" s="4">
        <v>0</v>
      </c>
      <c r="O72" s="4">
        <v>0</v>
      </c>
      <c r="P72" s="4">
        <v>0</v>
      </c>
      <c r="Q72" s="4">
        <v>990000</v>
      </c>
      <c r="R72" s="4">
        <v>990000</v>
      </c>
    </row>
    <row r="73" spans="2:18">
      <c r="B73" s="824"/>
      <c r="C73" s="166"/>
      <c r="D73" s="166"/>
      <c r="E73" s="2">
        <v>426</v>
      </c>
      <c r="F73" s="1" t="s">
        <v>405</v>
      </c>
      <c r="G73" s="4">
        <v>446000</v>
      </c>
      <c r="H73" s="4">
        <v>446000</v>
      </c>
      <c r="I73" s="4">
        <v>0</v>
      </c>
      <c r="J73" s="4">
        <v>0</v>
      </c>
      <c r="K73" s="4">
        <v>100000</v>
      </c>
      <c r="L73" s="4">
        <v>100000</v>
      </c>
      <c r="M73" s="4">
        <v>0</v>
      </c>
      <c r="N73" s="4">
        <v>0</v>
      </c>
      <c r="O73" s="4">
        <v>0</v>
      </c>
      <c r="P73" s="4">
        <v>0</v>
      </c>
      <c r="Q73" s="4">
        <v>546000</v>
      </c>
      <c r="R73" s="4">
        <v>546000</v>
      </c>
    </row>
    <row r="74" spans="2:18">
      <c r="B74" s="824"/>
      <c r="C74" s="162"/>
      <c r="D74" s="162">
        <v>46</v>
      </c>
      <c r="E74" s="99"/>
      <c r="F74" s="99" t="s">
        <v>1112</v>
      </c>
      <c r="G74" s="103">
        <f>SUM(G75)</f>
        <v>601000</v>
      </c>
      <c r="H74" s="103">
        <f>SUM(H75)</f>
        <v>601000</v>
      </c>
      <c r="I74" s="103">
        <v>0</v>
      </c>
      <c r="J74" s="103">
        <v>0</v>
      </c>
      <c r="K74" s="103">
        <v>0</v>
      </c>
      <c r="L74" s="103">
        <v>0</v>
      </c>
      <c r="M74" s="103">
        <v>0</v>
      </c>
      <c r="N74" s="103">
        <v>0</v>
      </c>
      <c r="O74" s="103">
        <f>SUM(O75)</f>
        <v>8715000</v>
      </c>
      <c r="P74" s="103">
        <f>SUM(P75)</f>
        <v>8715000</v>
      </c>
      <c r="Q74" s="103">
        <f>SUM(Q75)</f>
        <v>9316000</v>
      </c>
      <c r="R74" s="103">
        <f>SUM(R75)</f>
        <v>9316000</v>
      </c>
    </row>
    <row r="75" spans="2:18">
      <c r="B75" s="824"/>
      <c r="C75" s="166"/>
      <c r="D75" s="166"/>
      <c r="E75" s="2">
        <v>464</v>
      </c>
      <c r="F75" s="1" t="s">
        <v>423</v>
      </c>
      <c r="G75" s="4">
        <v>601000</v>
      </c>
      <c r="H75" s="4">
        <v>601000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8715000</v>
      </c>
      <c r="P75" s="4">
        <v>8715000</v>
      </c>
      <c r="Q75" s="4">
        <v>9316000</v>
      </c>
      <c r="R75" s="4">
        <v>9316000</v>
      </c>
    </row>
    <row r="76" spans="2:18">
      <c r="B76" s="824"/>
      <c r="C76" s="162"/>
      <c r="D76" s="162">
        <v>48</v>
      </c>
      <c r="E76" s="99"/>
      <c r="F76" s="99" t="s">
        <v>430</v>
      </c>
      <c r="G76" s="103">
        <f>SUM(G77:G78)</f>
        <v>7000000</v>
      </c>
      <c r="H76" s="103">
        <f>SUM(H77:H78)</f>
        <v>10000000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SUM(Q77:Q78)</f>
        <v>7000000</v>
      </c>
      <c r="R76" s="103">
        <f>SUM(R77:R78)</f>
        <v>10000000</v>
      </c>
    </row>
    <row r="77" spans="2:18">
      <c r="B77" s="824"/>
      <c r="C77" s="166"/>
      <c r="D77" s="166"/>
      <c r="E77" s="671">
        <v>480</v>
      </c>
      <c r="F77" s="1" t="s">
        <v>1121</v>
      </c>
      <c r="G77" s="4">
        <v>0</v>
      </c>
      <c r="H77" s="4">
        <v>3000000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3000000</v>
      </c>
    </row>
    <row r="78" spans="2:18">
      <c r="B78" s="824"/>
      <c r="C78" s="166"/>
      <c r="D78" s="166"/>
      <c r="E78" s="2">
        <v>481</v>
      </c>
      <c r="F78" s="1" t="s">
        <v>1226</v>
      </c>
      <c r="G78" s="4">
        <v>7000000</v>
      </c>
      <c r="H78" s="4">
        <v>7000000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7000000</v>
      </c>
      <c r="R78" s="4">
        <v>7000000</v>
      </c>
    </row>
    <row r="79" spans="2:18">
      <c r="B79" s="824"/>
      <c r="C79" s="150"/>
      <c r="D79" s="150">
        <v>21</v>
      </c>
      <c r="E79" s="33"/>
      <c r="F79" s="33" t="s">
        <v>1386</v>
      </c>
      <c r="G79" s="34">
        <f>SUM(G80)</f>
        <v>48225000</v>
      </c>
      <c r="H79" s="34">
        <f>SUM(H80)</f>
        <v>35225000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f>SUM(Q80)</f>
        <v>48225000</v>
      </c>
      <c r="R79" s="34">
        <f>SUM(R80)</f>
        <v>35225000</v>
      </c>
    </row>
    <row r="80" spans="2:18">
      <c r="B80" s="824"/>
      <c r="C80" s="162"/>
      <c r="D80" s="162">
        <v>48</v>
      </c>
      <c r="E80" s="99"/>
      <c r="F80" s="99" t="s">
        <v>430</v>
      </c>
      <c r="G80" s="103">
        <f>SUM(G81)</f>
        <v>48225000</v>
      </c>
      <c r="H80" s="103">
        <f>SUM(H81)</f>
        <v>35225000</v>
      </c>
      <c r="I80" s="103">
        <v>0</v>
      </c>
      <c r="J80" s="103">
        <v>0</v>
      </c>
      <c r="K80" s="103">
        <v>0</v>
      </c>
      <c r="L80" s="103">
        <v>0</v>
      </c>
      <c r="M80" s="103">
        <v>0</v>
      </c>
      <c r="N80" s="103">
        <v>0</v>
      </c>
      <c r="O80" s="103">
        <v>0</v>
      </c>
      <c r="P80" s="103">
        <v>0</v>
      </c>
      <c r="Q80" s="103">
        <f>SUM(Q81)</f>
        <v>48225000</v>
      </c>
      <c r="R80" s="103">
        <f>SUM(R81)</f>
        <v>35225000</v>
      </c>
    </row>
    <row r="81" spans="2:18">
      <c r="B81" s="824"/>
      <c r="C81" s="166"/>
      <c r="D81" s="166"/>
      <c r="E81" s="2">
        <v>482</v>
      </c>
      <c r="F81" s="1" t="s">
        <v>433</v>
      </c>
      <c r="G81" s="4">
        <v>48225000</v>
      </c>
      <c r="H81" s="4">
        <v>35225000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48225000</v>
      </c>
      <c r="R81" s="4">
        <v>35225000</v>
      </c>
    </row>
    <row r="82" spans="2:18" ht="30">
      <c r="B82" s="824"/>
      <c r="C82" s="150"/>
      <c r="D82" s="150">
        <v>22</v>
      </c>
      <c r="E82" s="33"/>
      <c r="F82" s="36" t="s">
        <v>1381</v>
      </c>
      <c r="G82" s="34">
        <f>SUM(G83)</f>
        <v>95000000</v>
      </c>
      <c r="H82" s="34">
        <f>SUM(H83)</f>
        <v>105000000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f>SUM(Q83)</f>
        <v>95000000</v>
      </c>
      <c r="R82" s="34">
        <f>SUM(R83)</f>
        <v>105000000</v>
      </c>
    </row>
    <row r="83" spans="2:18">
      <c r="B83" s="824"/>
      <c r="C83" s="162"/>
      <c r="D83" s="162">
        <v>48</v>
      </c>
      <c r="E83" s="99"/>
      <c r="F83" s="99" t="s">
        <v>430</v>
      </c>
      <c r="G83" s="103">
        <f>SUM(G84)</f>
        <v>95000000</v>
      </c>
      <c r="H83" s="103">
        <f>SUM(H84)</f>
        <v>105000000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f>SUM(Q84)</f>
        <v>95000000</v>
      </c>
      <c r="R83" s="103">
        <f>SUM(R84)</f>
        <v>105000000</v>
      </c>
    </row>
    <row r="84" spans="2:18">
      <c r="B84" s="824"/>
      <c r="C84" s="166"/>
      <c r="D84" s="166"/>
      <c r="E84" s="2">
        <v>482</v>
      </c>
      <c r="F84" s="1" t="s">
        <v>1387</v>
      </c>
      <c r="G84" s="4">
        <v>95000000</v>
      </c>
      <c r="H84" s="4">
        <v>105000000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95000000</v>
      </c>
      <c r="R84" s="4">
        <v>105000000</v>
      </c>
    </row>
    <row r="85" spans="2:18">
      <c r="B85" s="824"/>
      <c r="C85" s="150"/>
      <c r="D85" s="150">
        <v>23</v>
      </c>
      <c r="E85" s="33"/>
      <c r="F85" s="215" t="s">
        <v>1382</v>
      </c>
      <c r="G85" s="34">
        <f>SUM(G86)</f>
        <v>25000000</v>
      </c>
      <c r="H85" s="34">
        <f>SUM(H86)</f>
        <v>25000000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f>SUM(Q86)</f>
        <v>25000000</v>
      </c>
      <c r="R85" s="34">
        <f>SUM(R86)</f>
        <v>25000000</v>
      </c>
    </row>
    <row r="86" spans="2:18">
      <c r="B86" s="824"/>
      <c r="C86" s="162"/>
      <c r="D86" s="162">
        <v>48</v>
      </c>
      <c r="E86" s="99"/>
      <c r="F86" s="99" t="s">
        <v>430</v>
      </c>
      <c r="G86" s="103">
        <f>SUM(G87)</f>
        <v>25000000</v>
      </c>
      <c r="H86" s="103">
        <f>SUM(H87)</f>
        <v>25000000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  <c r="P86" s="103">
        <v>0</v>
      </c>
      <c r="Q86" s="103">
        <f>SUM(Q87)</f>
        <v>25000000</v>
      </c>
      <c r="R86" s="103">
        <f>SUM(R87)</f>
        <v>25000000</v>
      </c>
    </row>
    <row r="87" spans="2:18">
      <c r="B87" s="824"/>
      <c r="C87" s="166"/>
      <c r="D87" s="166"/>
      <c r="E87" s="2">
        <v>482</v>
      </c>
      <c r="F87" s="1" t="s">
        <v>433</v>
      </c>
      <c r="G87" s="4">
        <v>25000000</v>
      </c>
      <c r="H87" s="4">
        <v>25000000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25000000</v>
      </c>
      <c r="R87" s="4">
        <v>25000000</v>
      </c>
    </row>
    <row r="88" spans="2:18" ht="45">
      <c r="B88" s="824"/>
      <c r="C88" s="150"/>
      <c r="D88" s="150">
        <v>26</v>
      </c>
      <c r="E88" s="36"/>
      <c r="F88" s="36" t="s">
        <v>1388</v>
      </c>
      <c r="G88" s="34">
        <f>SUM(G89)</f>
        <v>2000000</v>
      </c>
      <c r="H88" s="34">
        <f>SUM(H89)</f>
        <v>2000000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f>SUM(Q89)</f>
        <v>2000000</v>
      </c>
      <c r="R88" s="34">
        <f>SUM(R89)</f>
        <v>2000000</v>
      </c>
    </row>
    <row r="89" spans="2:18" ht="30">
      <c r="B89" s="824"/>
      <c r="C89" s="364"/>
      <c r="D89" s="364" t="s">
        <v>1389</v>
      </c>
      <c r="E89" s="99"/>
      <c r="F89" s="99" t="s">
        <v>1112</v>
      </c>
      <c r="G89" s="103">
        <f>SUM(G90)</f>
        <v>2000000</v>
      </c>
      <c r="H89" s="103">
        <f>SUM(H90)</f>
        <v>2000000</v>
      </c>
      <c r="I89" s="103">
        <v>0</v>
      </c>
      <c r="J89" s="103">
        <v>0</v>
      </c>
      <c r="K89" s="103">
        <v>0</v>
      </c>
      <c r="L89" s="103">
        <v>0</v>
      </c>
      <c r="M89" s="103">
        <v>0</v>
      </c>
      <c r="N89" s="103">
        <v>0</v>
      </c>
      <c r="O89" s="103">
        <v>0</v>
      </c>
      <c r="P89" s="103">
        <v>0</v>
      </c>
      <c r="Q89" s="103">
        <f>SUM(Q90)</f>
        <v>2000000</v>
      </c>
      <c r="R89" s="103">
        <f>SUM(R90)</f>
        <v>2000000</v>
      </c>
    </row>
    <row r="90" spans="2:18">
      <c r="B90" s="824"/>
      <c r="C90" s="166"/>
      <c r="D90" s="166"/>
      <c r="E90" s="2">
        <v>464</v>
      </c>
      <c r="F90" s="1" t="s">
        <v>423</v>
      </c>
      <c r="G90" s="4">
        <v>2000000</v>
      </c>
      <c r="H90" s="4">
        <v>2000000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2000000</v>
      </c>
      <c r="R90" s="4">
        <v>2000000</v>
      </c>
    </row>
    <row r="91" spans="2:18" ht="15" customHeight="1">
      <c r="B91" s="824"/>
      <c r="C91" s="666" t="s">
        <v>1250</v>
      </c>
      <c r="D91" s="666" t="s">
        <v>828</v>
      </c>
      <c r="E91" s="670"/>
      <c r="F91" s="670" t="s">
        <v>1390</v>
      </c>
      <c r="G91" s="102">
        <v>0</v>
      </c>
      <c r="H91" s="102">
        <v>0</v>
      </c>
      <c r="I91" s="102">
        <v>0</v>
      </c>
      <c r="J91" s="102">
        <v>0</v>
      </c>
      <c r="K91" s="102">
        <v>0</v>
      </c>
      <c r="L91" s="102">
        <v>0</v>
      </c>
      <c r="M91" s="102">
        <v>0</v>
      </c>
      <c r="N91" s="102">
        <v>0</v>
      </c>
      <c r="O91" s="102">
        <f>SUM(O92)</f>
        <v>415000</v>
      </c>
      <c r="P91" s="102">
        <f t="shared" ref="P91:R93" si="8">SUM(P92)</f>
        <v>415000</v>
      </c>
      <c r="Q91" s="102">
        <f t="shared" si="8"/>
        <v>415000</v>
      </c>
      <c r="R91" s="102">
        <f t="shared" si="8"/>
        <v>415000</v>
      </c>
    </row>
    <row r="92" spans="2:18" ht="30">
      <c r="B92" s="824"/>
      <c r="C92" s="150"/>
      <c r="D92" s="150" t="s">
        <v>644</v>
      </c>
      <c r="E92" s="33" t="s">
        <v>1715</v>
      </c>
      <c r="F92" s="36" t="s">
        <v>673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f>SUM(O93)</f>
        <v>415000</v>
      </c>
      <c r="P92" s="34">
        <f t="shared" si="8"/>
        <v>415000</v>
      </c>
      <c r="Q92" s="34">
        <f t="shared" si="8"/>
        <v>415000</v>
      </c>
      <c r="R92" s="34">
        <f t="shared" si="8"/>
        <v>415000</v>
      </c>
    </row>
    <row r="93" spans="2:18">
      <c r="B93" s="824"/>
      <c r="C93" s="162"/>
      <c r="D93" s="162">
        <v>42</v>
      </c>
      <c r="E93" s="99"/>
      <c r="F93" s="99" t="s">
        <v>394</v>
      </c>
      <c r="G93" s="103">
        <v>0</v>
      </c>
      <c r="H93" s="103">
        <v>0</v>
      </c>
      <c r="I93" s="103">
        <v>0</v>
      </c>
      <c r="J93" s="103">
        <v>0</v>
      </c>
      <c r="K93" s="103">
        <v>0</v>
      </c>
      <c r="L93" s="103">
        <v>0</v>
      </c>
      <c r="M93" s="103">
        <v>0</v>
      </c>
      <c r="N93" s="103">
        <v>0</v>
      </c>
      <c r="O93" s="103">
        <f>SUM(O94)</f>
        <v>415000</v>
      </c>
      <c r="P93" s="103">
        <f t="shared" si="8"/>
        <v>415000</v>
      </c>
      <c r="Q93" s="103">
        <f t="shared" si="8"/>
        <v>415000</v>
      </c>
      <c r="R93" s="103">
        <f t="shared" si="8"/>
        <v>415000</v>
      </c>
    </row>
    <row r="94" spans="2:18" ht="15.75" thickBot="1">
      <c r="B94" s="824"/>
      <c r="C94" s="166"/>
      <c r="D94" s="166"/>
      <c r="E94" s="2">
        <v>426</v>
      </c>
      <c r="F94" s="1" t="s">
        <v>405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415000</v>
      </c>
      <c r="P94" s="4">
        <v>415000</v>
      </c>
      <c r="Q94" s="4">
        <v>415000</v>
      </c>
      <c r="R94" s="4">
        <v>415000</v>
      </c>
    </row>
    <row r="95" spans="2:18" ht="15.75" thickBot="1">
      <c r="B95" s="824"/>
      <c r="C95" s="800" t="s">
        <v>604</v>
      </c>
      <c r="D95" s="801"/>
      <c r="E95" s="766" t="s">
        <v>500</v>
      </c>
      <c r="F95" s="801"/>
      <c r="G95" s="193">
        <f t="shared" ref="G95:L95" si="9">SUM(G91+G62+G37)</f>
        <v>337025000</v>
      </c>
      <c r="H95" s="164">
        <f t="shared" si="9"/>
        <v>324825000</v>
      </c>
      <c r="I95" s="164">
        <f t="shared" si="9"/>
        <v>1600000</v>
      </c>
      <c r="J95" s="164">
        <f t="shared" si="9"/>
        <v>1600000</v>
      </c>
      <c r="K95" s="164">
        <f t="shared" si="9"/>
        <v>1000000</v>
      </c>
      <c r="L95" s="164">
        <f t="shared" si="9"/>
        <v>1000000</v>
      </c>
      <c r="M95" s="164">
        <v>0</v>
      </c>
      <c r="N95" s="164">
        <v>0</v>
      </c>
      <c r="O95" s="164">
        <f>SUM(O91+O62+O37)</f>
        <v>15130000</v>
      </c>
      <c r="P95" s="164">
        <f>SUM(P91+P62+P37)</f>
        <v>15130000</v>
      </c>
      <c r="Q95" s="193">
        <f>SUM(Q91+Q62+Q37)</f>
        <v>354755000</v>
      </c>
      <c r="R95" s="164">
        <f>SUM(R91+R62+R37)</f>
        <v>342555000</v>
      </c>
    </row>
  </sheetData>
  <mergeCells count="15">
    <mergeCell ref="C95:D95"/>
    <mergeCell ref="E95:F95"/>
    <mergeCell ref="B7:B9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B2:R274"/>
  <sheetViews>
    <sheetView workbookViewId="0">
      <selection activeCell="D2" sqref="D2"/>
    </sheetView>
  </sheetViews>
  <sheetFormatPr defaultRowHeight="15"/>
  <cols>
    <col min="2" max="3" width="11.85546875" customWidth="1"/>
    <col min="4" max="4" width="14.85546875" customWidth="1"/>
    <col min="5" max="5" width="21.85546875" customWidth="1"/>
    <col min="6" max="6" width="47.28515625" customWidth="1"/>
    <col min="7" max="18" width="16.42578125" customWidth="1"/>
  </cols>
  <sheetData>
    <row r="2" spans="2:18" ht="15" customHeight="1">
      <c r="B2" s="603" t="s">
        <v>501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>
      <c r="B6" s="425">
        <v>18010</v>
      </c>
      <c r="C6" s="786" t="s">
        <v>501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1391</v>
      </c>
      <c r="G7" s="34">
        <f>SUM(G8)</f>
        <v>142323000</v>
      </c>
      <c r="H7" s="34">
        <f>SUM(H8)</f>
        <v>179323000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f>SUM(Q8)</f>
        <v>142323000</v>
      </c>
      <c r="R7" s="34">
        <f>SUM(R8)</f>
        <v>179323000</v>
      </c>
    </row>
    <row r="8" spans="2:18">
      <c r="B8" s="802"/>
      <c r="C8" s="166"/>
      <c r="D8" s="2">
        <v>10</v>
      </c>
      <c r="E8" s="1"/>
      <c r="F8" s="1" t="s">
        <v>1391</v>
      </c>
      <c r="G8" s="4">
        <v>142323000</v>
      </c>
      <c r="H8" s="4">
        <v>179323000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142323000</v>
      </c>
      <c r="R8" s="4">
        <v>179323000</v>
      </c>
    </row>
    <row r="9" spans="2:18">
      <c r="B9" s="802"/>
      <c r="C9" s="150">
        <v>2</v>
      </c>
      <c r="D9" s="33"/>
      <c r="E9" s="33"/>
      <c r="F9" s="33" t="s">
        <v>1392</v>
      </c>
      <c r="G9" s="34">
        <f t="shared" ref="G9:L9" si="0">SUM(G10)</f>
        <v>97209000</v>
      </c>
      <c r="H9" s="34">
        <f t="shared" si="0"/>
        <v>97609000</v>
      </c>
      <c r="I9" s="34">
        <f t="shared" si="0"/>
        <v>3600000</v>
      </c>
      <c r="J9" s="34">
        <f t="shared" si="0"/>
        <v>3600000</v>
      </c>
      <c r="K9" s="34">
        <f t="shared" si="0"/>
        <v>8330000</v>
      </c>
      <c r="L9" s="34">
        <f t="shared" si="0"/>
        <v>8330000</v>
      </c>
      <c r="M9" s="34">
        <v>0</v>
      </c>
      <c r="N9" s="34">
        <v>0</v>
      </c>
      <c r="O9" s="34">
        <f>SUM(O10)</f>
        <v>3160000</v>
      </c>
      <c r="P9" s="34">
        <f>SUM(P10)</f>
        <v>3160000</v>
      </c>
      <c r="Q9" s="34">
        <f>SUM(Q10)</f>
        <v>112299000</v>
      </c>
      <c r="R9" s="34">
        <f>SUM(R10)</f>
        <v>112699000</v>
      </c>
    </row>
    <row r="10" spans="2:18">
      <c r="B10" s="802"/>
      <c r="C10" s="166"/>
      <c r="D10" s="2">
        <v>20</v>
      </c>
      <c r="E10" s="1"/>
      <c r="F10" s="1" t="s">
        <v>1392</v>
      </c>
      <c r="G10" s="4">
        <v>97209000</v>
      </c>
      <c r="H10" s="4">
        <v>97609000</v>
      </c>
      <c r="I10" s="4">
        <v>3600000</v>
      </c>
      <c r="J10" s="4">
        <v>3600000</v>
      </c>
      <c r="K10" s="4">
        <v>8330000</v>
      </c>
      <c r="L10" s="4">
        <v>8330000</v>
      </c>
      <c r="M10" s="4">
        <v>0</v>
      </c>
      <c r="N10" s="4">
        <v>0</v>
      </c>
      <c r="O10" s="4">
        <v>3160000</v>
      </c>
      <c r="P10" s="4">
        <v>3160000</v>
      </c>
      <c r="Q10" s="4">
        <v>112299000</v>
      </c>
      <c r="R10" s="4">
        <v>112699000</v>
      </c>
    </row>
    <row r="11" spans="2:18">
      <c r="B11" s="802"/>
      <c r="C11" s="150">
        <v>3</v>
      </c>
      <c r="D11" s="33"/>
      <c r="E11" s="33"/>
      <c r="F11" s="33" t="s">
        <v>1393</v>
      </c>
      <c r="G11" s="34">
        <f>SUM(G12:G13)</f>
        <v>170363000</v>
      </c>
      <c r="H11" s="34">
        <f>SUM(H12:H13)</f>
        <v>139628000</v>
      </c>
      <c r="I11" s="34">
        <v>0</v>
      </c>
      <c r="J11" s="34">
        <v>0</v>
      </c>
      <c r="K11" s="34">
        <f>SUM(K12:K13)</f>
        <v>72390000</v>
      </c>
      <c r="L11" s="34">
        <f>SUM(L12:L13)</f>
        <v>322390000</v>
      </c>
      <c r="M11" s="34">
        <v>0</v>
      </c>
      <c r="N11" s="34">
        <v>0</v>
      </c>
      <c r="O11" s="34">
        <v>0</v>
      </c>
      <c r="P11" s="34">
        <v>0</v>
      </c>
      <c r="Q11" s="34">
        <f>SUM(Q12:Q13)</f>
        <v>242753000</v>
      </c>
      <c r="R11" s="34">
        <f>SUM(R12:R13)</f>
        <v>462018000</v>
      </c>
    </row>
    <row r="12" spans="2:18">
      <c r="B12" s="802"/>
      <c r="C12" s="166"/>
      <c r="D12" s="2">
        <v>30</v>
      </c>
      <c r="E12" s="1"/>
      <c r="F12" s="1" t="s">
        <v>1393</v>
      </c>
      <c r="G12" s="4">
        <v>5521000</v>
      </c>
      <c r="H12" s="4">
        <v>5536000</v>
      </c>
      <c r="I12" s="4">
        <v>0</v>
      </c>
      <c r="J12" s="4">
        <v>0</v>
      </c>
      <c r="K12" s="4">
        <v>1190000</v>
      </c>
      <c r="L12" s="4">
        <v>1190000</v>
      </c>
      <c r="M12" s="4">
        <v>0</v>
      </c>
      <c r="N12" s="4">
        <v>0</v>
      </c>
      <c r="O12" s="4">
        <v>0</v>
      </c>
      <c r="P12" s="4">
        <v>0</v>
      </c>
      <c r="Q12" s="4">
        <v>6711000</v>
      </c>
      <c r="R12" s="4">
        <v>6726000</v>
      </c>
    </row>
    <row r="13" spans="2:18">
      <c r="B13" s="802"/>
      <c r="C13" s="166"/>
      <c r="D13" s="2">
        <v>31</v>
      </c>
      <c r="E13" s="1"/>
      <c r="F13" s="1" t="s">
        <v>1394</v>
      </c>
      <c r="G13" s="4">
        <v>164842000</v>
      </c>
      <c r="H13" s="4">
        <v>134092000</v>
      </c>
      <c r="I13" s="4">
        <v>0</v>
      </c>
      <c r="J13" s="4">
        <v>0</v>
      </c>
      <c r="K13" s="4">
        <v>71200000</v>
      </c>
      <c r="L13" s="4">
        <v>321200000</v>
      </c>
      <c r="M13" s="4">
        <v>0</v>
      </c>
      <c r="N13" s="4">
        <v>0</v>
      </c>
      <c r="O13" s="4">
        <v>0</v>
      </c>
      <c r="P13" s="4">
        <v>0</v>
      </c>
      <c r="Q13" s="4">
        <v>236042000</v>
      </c>
      <c r="R13" s="4">
        <v>455292000</v>
      </c>
    </row>
    <row r="14" spans="2:18">
      <c r="B14" s="802"/>
      <c r="C14" s="150">
        <v>4</v>
      </c>
      <c r="D14" s="33"/>
      <c r="E14" s="36"/>
      <c r="F14" s="33" t="s">
        <v>1395</v>
      </c>
      <c r="G14" s="34">
        <f t="shared" ref="G14:L14" si="1">SUM(G15:G21)</f>
        <v>1467641000</v>
      </c>
      <c r="H14" s="34">
        <f t="shared" si="1"/>
        <v>1469041000</v>
      </c>
      <c r="I14" s="34">
        <f t="shared" si="1"/>
        <v>35710000</v>
      </c>
      <c r="J14" s="34">
        <f t="shared" si="1"/>
        <v>35710000</v>
      </c>
      <c r="K14" s="34">
        <f t="shared" si="1"/>
        <v>44520000</v>
      </c>
      <c r="L14" s="34">
        <f t="shared" si="1"/>
        <v>58370000</v>
      </c>
      <c r="M14" s="34">
        <v>0</v>
      </c>
      <c r="N14" s="34">
        <v>0</v>
      </c>
      <c r="O14" s="34">
        <f>SUM(O15:O21)</f>
        <v>6300000</v>
      </c>
      <c r="P14" s="34">
        <f>SUM(P15:P21)</f>
        <v>6300000</v>
      </c>
      <c r="Q14" s="34">
        <f>SUM(Q15:Q21)</f>
        <v>1554171000</v>
      </c>
      <c r="R14" s="34">
        <f>SUM(R15:R21)</f>
        <v>1569421000</v>
      </c>
    </row>
    <row r="15" spans="2:18">
      <c r="B15" s="802"/>
      <c r="C15" s="166"/>
      <c r="D15" s="2">
        <v>40</v>
      </c>
      <c r="E15" s="1"/>
      <c r="F15" s="1" t="s">
        <v>1395</v>
      </c>
      <c r="G15" s="4">
        <v>340309000</v>
      </c>
      <c r="H15" s="4">
        <v>338509000</v>
      </c>
      <c r="I15" s="4">
        <v>14100000</v>
      </c>
      <c r="J15" s="4">
        <v>14100000</v>
      </c>
      <c r="K15" s="4">
        <v>10300000</v>
      </c>
      <c r="L15" s="4">
        <v>10300000</v>
      </c>
      <c r="M15" s="4">
        <v>0</v>
      </c>
      <c r="N15" s="4">
        <v>0</v>
      </c>
      <c r="O15" s="4">
        <v>2500000</v>
      </c>
      <c r="P15" s="4">
        <v>2500000</v>
      </c>
      <c r="Q15" s="4">
        <v>367209000</v>
      </c>
      <c r="R15" s="4">
        <v>365409000</v>
      </c>
    </row>
    <row r="16" spans="2:18">
      <c r="B16" s="802"/>
      <c r="C16" s="166"/>
      <c r="D16" s="2">
        <v>41</v>
      </c>
      <c r="E16" s="1"/>
      <c r="F16" s="1" t="s">
        <v>1396</v>
      </c>
      <c r="G16" s="4">
        <v>481784000</v>
      </c>
      <c r="H16" s="4">
        <v>496784000</v>
      </c>
      <c r="I16" s="4">
        <v>3700000</v>
      </c>
      <c r="J16" s="4">
        <v>3700000</v>
      </c>
      <c r="K16" s="4">
        <v>20220000</v>
      </c>
      <c r="L16" s="4">
        <v>34070000</v>
      </c>
      <c r="M16" s="4">
        <v>0</v>
      </c>
      <c r="N16" s="4">
        <v>0</v>
      </c>
      <c r="O16" s="4">
        <v>2500000</v>
      </c>
      <c r="P16" s="4">
        <v>2500000</v>
      </c>
      <c r="Q16" s="4">
        <v>508204000</v>
      </c>
      <c r="R16" s="4">
        <v>537054000</v>
      </c>
    </row>
    <row r="17" spans="2:18" ht="30">
      <c r="B17" s="802"/>
      <c r="C17" s="166"/>
      <c r="D17" s="2">
        <v>42</v>
      </c>
      <c r="E17" s="1"/>
      <c r="F17" s="14" t="s">
        <v>1397</v>
      </c>
      <c r="G17" s="4">
        <v>185000000</v>
      </c>
      <c r="H17" s="4">
        <v>157000000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185000000</v>
      </c>
      <c r="R17" s="4">
        <v>157000000</v>
      </c>
    </row>
    <row r="18" spans="2:18">
      <c r="B18" s="802"/>
      <c r="C18" s="166"/>
      <c r="D18" s="2">
        <v>43</v>
      </c>
      <c r="E18" s="1"/>
      <c r="F18" s="1" t="s">
        <v>1398</v>
      </c>
      <c r="G18" s="4">
        <v>60000000</v>
      </c>
      <c r="H18" s="4">
        <v>48000000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60000000</v>
      </c>
      <c r="R18" s="4">
        <v>48000000</v>
      </c>
    </row>
    <row r="19" spans="2:18">
      <c r="B19" s="802"/>
      <c r="C19" s="166"/>
      <c r="D19" s="2">
        <v>47</v>
      </c>
      <c r="E19" s="1"/>
      <c r="F19" s="1" t="s">
        <v>1399</v>
      </c>
      <c r="G19" s="4">
        <v>220548000</v>
      </c>
      <c r="H19" s="4">
        <v>248748000</v>
      </c>
      <c r="I19" s="4">
        <v>17910000</v>
      </c>
      <c r="J19" s="4">
        <v>17910000</v>
      </c>
      <c r="K19" s="4">
        <v>14000000</v>
      </c>
      <c r="L19" s="4">
        <v>14000000</v>
      </c>
      <c r="M19" s="4">
        <v>0</v>
      </c>
      <c r="N19" s="4">
        <v>0</v>
      </c>
      <c r="O19" s="4">
        <v>1300000</v>
      </c>
      <c r="P19" s="4">
        <v>1300000</v>
      </c>
      <c r="Q19" s="4">
        <v>253758000</v>
      </c>
      <c r="R19" s="4">
        <v>281958000</v>
      </c>
    </row>
    <row r="20" spans="2:18">
      <c r="B20" s="802"/>
      <c r="C20" s="166"/>
      <c r="D20" s="2">
        <v>48</v>
      </c>
      <c r="E20" s="1"/>
      <c r="F20" s="1" t="s">
        <v>1400</v>
      </c>
      <c r="G20" s="4">
        <v>120000000</v>
      </c>
      <c r="H20" s="4">
        <v>56000000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120000000</v>
      </c>
      <c r="R20" s="4">
        <v>56000000</v>
      </c>
    </row>
    <row r="21" spans="2:18">
      <c r="B21" s="802"/>
      <c r="C21" s="166"/>
      <c r="D21" s="2">
        <v>49</v>
      </c>
      <c r="E21" s="1"/>
      <c r="F21" s="1" t="s">
        <v>1401</v>
      </c>
      <c r="G21" s="4">
        <v>60000000</v>
      </c>
      <c r="H21" s="4">
        <v>124000000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60000000</v>
      </c>
      <c r="R21" s="4">
        <v>124000000</v>
      </c>
    </row>
    <row r="22" spans="2:18">
      <c r="B22" s="802"/>
      <c r="C22" s="150">
        <v>5</v>
      </c>
      <c r="D22" s="33"/>
      <c r="E22" s="36"/>
      <c r="F22" s="33" t="s">
        <v>1402</v>
      </c>
      <c r="G22" s="34">
        <f>SUM(G23:G24)</f>
        <v>366398000</v>
      </c>
      <c r="H22" s="34">
        <f>SUM(H23:H24)</f>
        <v>371698000</v>
      </c>
      <c r="I22" s="34">
        <v>0</v>
      </c>
      <c r="J22" s="34">
        <v>0</v>
      </c>
      <c r="K22" s="34">
        <f>SUM(K23:K24)</f>
        <v>23870000</v>
      </c>
      <c r="L22" s="34">
        <f>SUM(L23:L24)</f>
        <v>23870000</v>
      </c>
      <c r="M22" s="34">
        <v>0</v>
      </c>
      <c r="N22" s="34">
        <v>0</v>
      </c>
      <c r="O22" s="34">
        <f>SUM(O23:O24)</f>
        <v>15210000</v>
      </c>
      <c r="P22" s="34">
        <f>SUM(P23:P24)</f>
        <v>15210000</v>
      </c>
      <c r="Q22" s="34">
        <f>SUM(Q23:Q24)</f>
        <v>405478000</v>
      </c>
      <c r="R22" s="34">
        <f>SUM(R23:R24)</f>
        <v>410778000</v>
      </c>
    </row>
    <row r="23" spans="2:18">
      <c r="B23" s="802"/>
      <c r="C23" s="166"/>
      <c r="D23" s="2">
        <v>50</v>
      </c>
      <c r="E23" s="1"/>
      <c r="F23" s="1" t="s">
        <v>1402</v>
      </c>
      <c r="G23" s="4">
        <v>363605000</v>
      </c>
      <c r="H23" s="4">
        <v>368005000</v>
      </c>
      <c r="I23" s="4">
        <v>0</v>
      </c>
      <c r="J23" s="4">
        <v>0</v>
      </c>
      <c r="K23" s="4">
        <v>23870000</v>
      </c>
      <c r="L23" s="4">
        <v>23870000</v>
      </c>
      <c r="M23" s="4">
        <v>0</v>
      </c>
      <c r="N23" s="4">
        <v>0</v>
      </c>
      <c r="O23" s="4">
        <v>15210000</v>
      </c>
      <c r="P23" s="4">
        <v>15210000</v>
      </c>
      <c r="Q23" s="4">
        <v>402685000</v>
      </c>
      <c r="R23" s="4">
        <v>407085000</v>
      </c>
    </row>
    <row r="24" spans="2:18">
      <c r="B24" s="802"/>
      <c r="C24" s="166"/>
      <c r="D24" s="2">
        <v>53</v>
      </c>
      <c r="E24" s="1"/>
      <c r="F24" s="1" t="s">
        <v>1403</v>
      </c>
      <c r="G24" s="4">
        <v>2793000</v>
      </c>
      <c r="H24" s="4">
        <v>3693000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2793000</v>
      </c>
      <c r="R24" s="4">
        <v>3693000</v>
      </c>
    </row>
    <row r="25" spans="2:18">
      <c r="B25" s="802"/>
      <c r="C25" s="150">
        <v>6</v>
      </c>
      <c r="D25" s="33"/>
      <c r="E25" s="36"/>
      <c r="F25" s="33" t="s">
        <v>1404</v>
      </c>
      <c r="G25" s="34">
        <f>SUM(G26)</f>
        <v>24155000</v>
      </c>
      <c r="H25" s="34">
        <f>SUM(H26)</f>
        <v>24305000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f>SUM(Q26)</f>
        <v>24155000</v>
      </c>
      <c r="R25" s="34">
        <f>SUM(R26)</f>
        <v>24305000</v>
      </c>
    </row>
    <row r="26" spans="2:18">
      <c r="B26" s="802"/>
      <c r="C26" s="166"/>
      <c r="D26" s="2">
        <v>60</v>
      </c>
      <c r="E26" s="1"/>
      <c r="F26" s="1" t="s">
        <v>1404</v>
      </c>
      <c r="G26" s="4">
        <v>24155000</v>
      </c>
      <c r="H26" s="4">
        <v>24305000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24155000</v>
      </c>
      <c r="R26" s="4">
        <v>24305000</v>
      </c>
    </row>
    <row r="27" spans="2:18">
      <c r="B27" s="802"/>
      <c r="C27" s="150">
        <v>7</v>
      </c>
      <c r="D27" s="33"/>
      <c r="E27" s="36"/>
      <c r="F27" s="33" t="s">
        <v>1405</v>
      </c>
      <c r="G27" s="34">
        <f>SUM(G28)</f>
        <v>81979000</v>
      </c>
      <c r="H27" s="34">
        <f>SUM(H28)</f>
        <v>82479000</v>
      </c>
      <c r="I27" s="34">
        <v>0</v>
      </c>
      <c r="J27" s="34">
        <v>0</v>
      </c>
      <c r="K27" s="34">
        <f>SUM(K28)</f>
        <v>13000000</v>
      </c>
      <c r="L27" s="34">
        <f>SUM(L28)</f>
        <v>13000000</v>
      </c>
      <c r="M27" s="34">
        <v>0</v>
      </c>
      <c r="N27" s="34">
        <v>0</v>
      </c>
      <c r="O27" s="34">
        <f>SUM(O28)</f>
        <v>700000</v>
      </c>
      <c r="P27" s="34">
        <f>SUM(P28)</f>
        <v>700000</v>
      </c>
      <c r="Q27" s="34">
        <f>SUM(Q28)</f>
        <v>95679000</v>
      </c>
      <c r="R27" s="34">
        <f>SUM(R28)</f>
        <v>96179000</v>
      </c>
    </row>
    <row r="28" spans="2:18">
      <c r="B28" s="802"/>
      <c r="C28" s="166"/>
      <c r="D28" s="2">
        <v>70</v>
      </c>
      <c r="E28" s="1"/>
      <c r="F28" s="1" t="s">
        <v>1405</v>
      </c>
      <c r="G28" s="4">
        <v>81979000</v>
      </c>
      <c r="H28" s="4">
        <v>82479000</v>
      </c>
      <c r="I28" s="4">
        <v>0</v>
      </c>
      <c r="J28" s="4">
        <v>0</v>
      </c>
      <c r="K28" s="4">
        <v>13000000</v>
      </c>
      <c r="L28" s="4">
        <v>13000000</v>
      </c>
      <c r="M28" s="4">
        <v>0</v>
      </c>
      <c r="N28" s="4">
        <v>0</v>
      </c>
      <c r="O28" s="4">
        <v>700000</v>
      </c>
      <c r="P28" s="4">
        <v>700000</v>
      </c>
      <c r="Q28" s="4">
        <v>95679000</v>
      </c>
      <c r="R28" s="4">
        <v>96179000</v>
      </c>
    </row>
    <row r="29" spans="2:18">
      <c r="B29" s="802"/>
      <c r="C29" s="150">
        <v>8</v>
      </c>
      <c r="D29" s="33"/>
      <c r="E29" s="36"/>
      <c r="F29" s="33" t="s">
        <v>1406</v>
      </c>
      <c r="G29" s="34">
        <f t="shared" ref="G29:L29" si="2">SUM(G30:G33)</f>
        <v>621168000</v>
      </c>
      <c r="H29" s="34">
        <f t="shared" si="2"/>
        <v>679468000</v>
      </c>
      <c r="I29" s="34">
        <f t="shared" si="2"/>
        <v>1200000</v>
      </c>
      <c r="J29" s="34">
        <f t="shared" si="2"/>
        <v>1200000</v>
      </c>
      <c r="K29" s="34">
        <f t="shared" si="2"/>
        <v>26954000</v>
      </c>
      <c r="L29" s="34">
        <f t="shared" si="2"/>
        <v>26954000</v>
      </c>
      <c r="M29" s="34">
        <v>0</v>
      </c>
      <c r="N29" s="34">
        <v>0</v>
      </c>
      <c r="O29" s="34">
        <f>SUM(O30:O33)</f>
        <v>3000000</v>
      </c>
      <c r="P29" s="34">
        <f>SUM(P30:P33)</f>
        <v>3000000</v>
      </c>
      <c r="Q29" s="34">
        <f>SUM(Q30:Q33)</f>
        <v>652322000</v>
      </c>
      <c r="R29" s="34">
        <f>SUM(R30:R33)</f>
        <v>710622000</v>
      </c>
    </row>
    <row r="30" spans="2:18">
      <c r="B30" s="802"/>
      <c r="C30" s="166"/>
      <c r="D30" s="2">
        <v>80</v>
      </c>
      <c r="E30" s="1"/>
      <c r="F30" s="1" t="s">
        <v>1406</v>
      </c>
      <c r="G30" s="4">
        <v>494010000</v>
      </c>
      <c r="H30" s="4">
        <v>513010000</v>
      </c>
      <c r="I30" s="4">
        <v>1200000</v>
      </c>
      <c r="J30" s="4">
        <v>1200000</v>
      </c>
      <c r="K30" s="4">
        <v>24074000</v>
      </c>
      <c r="L30" s="4">
        <v>24074000</v>
      </c>
      <c r="M30" s="4">
        <v>0</v>
      </c>
      <c r="N30" s="4">
        <v>0</v>
      </c>
      <c r="O30" s="4">
        <v>2500000</v>
      </c>
      <c r="P30" s="4">
        <v>2500000</v>
      </c>
      <c r="Q30" s="4">
        <v>521784000</v>
      </c>
      <c r="R30" s="4">
        <v>540784000</v>
      </c>
    </row>
    <row r="31" spans="2:18" ht="15" customHeight="1">
      <c r="B31" s="802"/>
      <c r="C31" s="166"/>
      <c r="D31" s="2">
        <v>81</v>
      </c>
      <c r="E31" s="1"/>
      <c r="F31" s="1" t="s">
        <v>1407</v>
      </c>
      <c r="G31" s="4">
        <v>19200000</v>
      </c>
      <c r="H31" s="4">
        <v>20500000</v>
      </c>
      <c r="I31" s="4">
        <v>0</v>
      </c>
      <c r="J31" s="4">
        <v>0</v>
      </c>
      <c r="K31" s="4">
        <v>2880000</v>
      </c>
      <c r="L31" s="4">
        <v>2880000</v>
      </c>
      <c r="M31" s="4">
        <v>0</v>
      </c>
      <c r="N31" s="4">
        <v>0</v>
      </c>
      <c r="O31" s="4">
        <v>500000</v>
      </c>
      <c r="P31" s="4">
        <v>500000</v>
      </c>
      <c r="Q31" s="4">
        <v>22580000</v>
      </c>
      <c r="R31" s="4">
        <v>23880000</v>
      </c>
    </row>
    <row r="32" spans="2:18" ht="15" customHeight="1">
      <c r="B32" s="802"/>
      <c r="C32" s="166"/>
      <c r="D32" s="2">
        <v>83</v>
      </c>
      <c r="E32" s="1"/>
      <c r="F32" s="1" t="s">
        <v>1408</v>
      </c>
      <c r="G32" s="4">
        <v>2253000</v>
      </c>
      <c r="H32" s="4">
        <v>2253000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2253000</v>
      </c>
      <c r="R32" s="4">
        <v>2253000</v>
      </c>
    </row>
    <row r="33" spans="2:18" ht="30.75" customHeight="1">
      <c r="B33" s="802"/>
      <c r="C33" s="166"/>
      <c r="D33" s="2">
        <v>84</v>
      </c>
      <c r="E33" s="1"/>
      <c r="F33" s="14" t="s">
        <v>1409</v>
      </c>
      <c r="G33" s="4">
        <v>105705000</v>
      </c>
      <c r="H33" s="4">
        <v>143705000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105705000</v>
      </c>
      <c r="R33" s="4">
        <v>143705000</v>
      </c>
    </row>
    <row r="34" spans="2:18">
      <c r="B34" s="802"/>
      <c r="C34" s="150">
        <v>9</v>
      </c>
      <c r="D34" s="33"/>
      <c r="E34" s="36"/>
      <c r="F34" s="33" t="s">
        <v>1410</v>
      </c>
      <c r="G34" s="34">
        <f>SUM(G35:G39)</f>
        <v>89688000</v>
      </c>
      <c r="H34" s="34">
        <f>SUM(H35:H39)</f>
        <v>102688000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f>SUM(Q35:Q39)</f>
        <v>89688000</v>
      </c>
      <c r="R34" s="34">
        <f>SUM(R35:R39)</f>
        <v>102688000</v>
      </c>
    </row>
    <row r="35" spans="2:18">
      <c r="B35" s="802"/>
      <c r="C35" s="166"/>
      <c r="D35" s="2">
        <v>90</v>
      </c>
      <c r="E35" s="1"/>
      <c r="F35" s="1" t="s">
        <v>1410</v>
      </c>
      <c r="G35" s="4">
        <v>62000000</v>
      </c>
      <c r="H35" s="4">
        <v>72000000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62000000</v>
      </c>
      <c r="R35" s="4">
        <v>72000000</v>
      </c>
    </row>
    <row r="36" spans="2:18" ht="15" customHeight="1">
      <c r="B36" s="802"/>
      <c r="C36" s="166"/>
      <c r="D36" s="2">
        <v>91</v>
      </c>
      <c r="E36" s="1"/>
      <c r="F36" s="1" t="s">
        <v>1411</v>
      </c>
      <c r="G36" s="4">
        <v>4688000</v>
      </c>
      <c r="H36" s="4">
        <v>7688000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4688000</v>
      </c>
      <c r="R36" s="4">
        <v>7688000</v>
      </c>
    </row>
    <row r="37" spans="2:18" ht="15" customHeight="1">
      <c r="B37" s="802"/>
      <c r="C37" s="166"/>
      <c r="D37" s="2">
        <v>92</v>
      </c>
      <c r="E37" s="1"/>
      <c r="F37" s="1" t="s">
        <v>1412</v>
      </c>
      <c r="G37" s="4">
        <v>2000000</v>
      </c>
      <c r="H37" s="4">
        <v>2000000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2000000</v>
      </c>
      <c r="R37" s="4">
        <v>2000000</v>
      </c>
    </row>
    <row r="38" spans="2:18" ht="15" customHeight="1">
      <c r="B38" s="802"/>
      <c r="C38" s="166"/>
      <c r="D38" s="2">
        <v>93</v>
      </c>
      <c r="E38" s="1"/>
      <c r="F38" s="1" t="s">
        <v>1413</v>
      </c>
      <c r="G38" s="4">
        <v>10500000</v>
      </c>
      <c r="H38" s="4">
        <v>10500000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10500000</v>
      </c>
      <c r="R38" s="4">
        <v>10500000</v>
      </c>
    </row>
    <row r="39" spans="2:18">
      <c r="B39" s="802"/>
      <c r="C39" s="166"/>
      <c r="D39" s="2">
        <v>94</v>
      </c>
      <c r="E39" s="2"/>
      <c r="F39" s="1" t="s">
        <v>1414</v>
      </c>
      <c r="G39" s="4">
        <v>10500000</v>
      </c>
      <c r="H39" s="4">
        <v>10500000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10500000</v>
      </c>
      <c r="R39" s="4">
        <v>10500000</v>
      </c>
    </row>
    <row r="40" spans="2:18">
      <c r="B40" s="802"/>
      <c r="C40" s="150" t="s">
        <v>621</v>
      </c>
      <c r="D40" s="33"/>
      <c r="E40" s="33"/>
      <c r="F40" s="33" t="s">
        <v>651</v>
      </c>
      <c r="G40" s="34">
        <f>SUM(G41)</f>
        <v>235785000</v>
      </c>
      <c r="H40" s="34">
        <f>SUM(H41)</f>
        <v>247785000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f>SUM(Q41)</f>
        <v>235785000</v>
      </c>
      <c r="R40" s="34">
        <f>SUM(R41)</f>
        <v>247785000</v>
      </c>
    </row>
    <row r="41" spans="2:18" ht="15" customHeight="1">
      <c r="B41" s="802"/>
      <c r="C41" s="166"/>
      <c r="D41" s="2" t="s">
        <v>623</v>
      </c>
      <c r="E41" s="1"/>
      <c r="F41" s="1" t="s">
        <v>652</v>
      </c>
      <c r="G41" s="4">
        <v>235785000</v>
      </c>
      <c r="H41" s="4">
        <v>247785000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235785000</v>
      </c>
      <c r="R41" s="4">
        <v>247785000</v>
      </c>
    </row>
    <row r="42" spans="2:18">
      <c r="B42" s="802"/>
      <c r="C42" s="162"/>
      <c r="D42" s="162">
        <v>40</v>
      </c>
      <c r="E42" s="99"/>
      <c r="F42" s="99" t="s">
        <v>391</v>
      </c>
      <c r="G42" s="103">
        <f>SUM(G43:G44)</f>
        <v>962190000</v>
      </c>
      <c r="H42" s="103">
        <f>SUM(H43:H44)</f>
        <v>1038005000</v>
      </c>
      <c r="I42" s="103">
        <v>0</v>
      </c>
      <c r="J42" s="103">
        <v>0</v>
      </c>
      <c r="K42" s="103">
        <f>SUM(K43:K44)</f>
        <v>700000</v>
      </c>
      <c r="L42" s="103">
        <f>SUM(L43:L44)</f>
        <v>700000</v>
      </c>
      <c r="M42" s="103">
        <v>0</v>
      </c>
      <c r="N42" s="103">
        <v>0</v>
      </c>
      <c r="O42" s="103">
        <v>0</v>
      </c>
      <c r="P42" s="103">
        <v>0</v>
      </c>
      <c r="Q42" s="103">
        <f>SUM(Q43:Q44)</f>
        <v>962890000</v>
      </c>
      <c r="R42" s="103">
        <f>SUM(R43:R44)</f>
        <v>1038705000</v>
      </c>
    </row>
    <row r="43" spans="2:18">
      <c r="B43" s="802"/>
      <c r="C43" s="166"/>
      <c r="D43" s="166"/>
      <c r="E43" s="2">
        <v>401</v>
      </c>
      <c r="F43" s="1" t="s">
        <v>399</v>
      </c>
      <c r="G43" s="4">
        <v>683867000</v>
      </c>
      <c r="H43" s="4">
        <v>756017000</v>
      </c>
      <c r="I43" s="4">
        <v>0</v>
      </c>
      <c r="J43" s="4">
        <v>0</v>
      </c>
      <c r="K43" s="4">
        <v>500000</v>
      </c>
      <c r="L43" s="4">
        <v>500000</v>
      </c>
      <c r="M43" s="4">
        <v>0</v>
      </c>
      <c r="N43" s="4">
        <v>0</v>
      </c>
      <c r="O43" s="4">
        <v>0</v>
      </c>
      <c r="P43" s="4">
        <v>0</v>
      </c>
      <c r="Q43" s="4">
        <v>684367000</v>
      </c>
      <c r="R43" s="4">
        <v>756517000</v>
      </c>
    </row>
    <row r="44" spans="2:18">
      <c r="B44" s="802"/>
      <c r="C44" s="166"/>
      <c r="D44" s="166"/>
      <c r="E44" s="2">
        <v>402</v>
      </c>
      <c r="F44" s="1" t="s">
        <v>361</v>
      </c>
      <c r="G44" s="4">
        <v>278323000</v>
      </c>
      <c r="H44" s="4">
        <v>281988000</v>
      </c>
      <c r="I44" s="4">
        <v>0</v>
      </c>
      <c r="J44" s="4">
        <v>0</v>
      </c>
      <c r="K44" s="4">
        <v>200000</v>
      </c>
      <c r="L44" s="4">
        <v>200000</v>
      </c>
      <c r="M44" s="4">
        <v>0</v>
      </c>
      <c r="N44" s="4">
        <v>0</v>
      </c>
      <c r="O44" s="4">
        <v>0</v>
      </c>
      <c r="P44" s="4">
        <v>0</v>
      </c>
      <c r="Q44" s="4">
        <v>278523000</v>
      </c>
      <c r="R44" s="4">
        <v>282188000</v>
      </c>
    </row>
    <row r="45" spans="2:18">
      <c r="B45" s="802"/>
      <c r="C45" s="162"/>
      <c r="D45" s="162">
        <v>42</v>
      </c>
      <c r="E45" s="99"/>
      <c r="F45" s="99" t="s">
        <v>394</v>
      </c>
      <c r="G45" s="103">
        <f t="shared" ref="G45:L45" si="3">SUM(G46:G51)</f>
        <v>152956000</v>
      </c>
      <c r="H45" s="103">
        <f t="shared" si="3"/>
        <v>176385000</v>
      </c>
      <c r="I45" s="103">
        <f t="shared" si="3"/>
        <v>16060000</v>
      </c>
      <c r="J45" s="103">
        <f t="shared" si="3"/>
        <v>16060000</v>
      </c>
      <c r="K45" s="103">
        <f t="shared" si="3"/>
        <v>44050000</v>
      </c>
      <c r="L45" s="103">
        <f t="shared" si="3"/>
        <v>47050000</v>
      </c>
      <c r="M45" s="103">
        <v>0</v>
      </c>
      <c r="N45" s="103">
        <v>0</v>
      </c>
      <c r="O45" s="103">
        <f>SUM(O46:O51)</f>
        <v>7160000</v>
      </c>
      <c r="P45" s="103">
        <f>SUM(P46:P51)</f>
        <v>7160000</v>
      </c>
      <c r="Q45" s="103">
        <f>SUM(Q46:Q51)</f>
        <v>220226000</v>
      </c>
      <c r="R45" s="103">
        <f>SUM(R46:R51)</f>
        <v>246655000</v>
      </c>
    </row>
    <row r="46" spans="2:18">
      <c r="B46" s="802"/>
      <c r="C46" s="166"/>
      <c r="D46" s="166"/>
      <c r="E46" s="2">
        <v>420</v>
      </c>
      <c r="F46" s="1" t="s">
        <v>400</v>
      </c>
      <c r="G46" s="4">
        <v>0</v>
      </c>
      <c r="H46" s="4">
        <v>0</v>
      </c>
      <c r="I46" s="4">
        <v>1250000</v>
      </c>
      <c r="J46" s="4">
        <v>1250000</v>
      </c>
      <c r="K46" s="4">
        <v>3220000</v>
      </c>
      <c r="L46" s="4">
        <v>3220000</v>
      </c>
      <c r="M46" s="4">
        <v>0</v>
      </c>
      <c r="N46" s="4">
        <v>0</v>
      </c>
      <c r="O46" s="4">
        <v>1300000</v>
      </c>
      <c r="P46" s="4">
        <v>1300000</v>
      </c>
      <c r="Q46" s="4">
        <v>5770000</v>
      </c>
      <c r="R46" s="4">
        <v>5770000</v>
      </c>
    </row>
    <row r="47" spans="2:18" ht="30">
      <c r="B47" s="802"/>
      <c r="C47" s="166"/>
      <c r="D47" s="166"/>
      <c r="E47" s="2">
        <v>421</v>
      </c>
      <c r="F47" s="14" t="s">
        <v>401</v>
      </c>
      <c r="G47" s="4">
        <v>149191000</v>
      </c>
      <c r="H47" s="4">
        <v>172620000</v>
      </c>
      <c r="I47" s="4">
        <v>4810000</v>
      </c>
      <c r="J47" s="4">
        <v>4810000</v>
      </c>
      <c r="K47" s="4">
        <v>9350000</v>
      </c>
      <c r="L47" s="4">
        <v>9350000</v>
      </c>
      <c r="M47" s="4">
        <v>0</v>
      </c>
      <c r="N47" s="4">
        <v>0</v>
      </c>
      <c r="O47" s="4">
        <v>800000</v>
      </c>
      <c r="P47" s="4">
        <v>800000</v>
      </c>
      <c r="Q47" s="4">
        <v>164151000</v>
      </c>
      <c r="R47" s="4">
        <v>187580000</v>
      </c>
    </row>
    <row r="48" spans="2:18">
      <c r="B48" s="802"/>
      <c r="C48" s="166"/>
      <c r="D48" s="166"/>
      <c r="E48" s="2">
        <v>423</v>
      </c>
      <c r="F48" s="1" t="s">
        <v>402</v>
      </c>
      <c r="G48" s="4">
        <v>60000</v>
      </c>
      <c r="H48" s="4">
        <v>60000</v>
      </c>
      <c r="I48" s="4">
        <v>3150000</v>
      </c>
      <c r="J48" s="4">
        <v>3150000</v>
      </c>
      <c r="K48" s="4">
        <v>4850000</v>
      </c>
      <c r="L48" s="4">
        <v>4850000</v>
      </c>
      <c r="M48" s="4">
        <v>0</v>
      </c>
      <c r="N48" s="4">
        <v>0</v>
      </c>
      <c r="O48" s="4">
        <v>2000000</v>
      </c>
      <c r="P48" s="4">
        <v>2000000</v>
      </c>
      <c r="Q48" s="4">
        <v>10060000</v>
      </c>
      <c r="R48" s="4">
        <v>10060000</v>
      </c>
    </row>
    <row r="49" spans="2:18">
      <c r="B49" s="802"/>
      <c r="C49" s="166"/>
      <c r="D49" s="166"/>
      <c r="E49" s="2">
        <v>424</v>
      </c>
      <c r="F49" s="1" t="s">
        <v>403</v>
      </c>
      <c r="G49" s="4">
        <v>1000000</v>
      </c>
      <c r="H49" s="4">
        <v>1000000</v>
      </c>
      <c r="I49" s="4">
        <v>2200000</v>
      </c>
      <c r="J49" s="4">
        <v>2200000</v>
      </c>
      <c r="K49" s="4">
        <v>3230000</v>
      </c>
      <c r="L49" s="4">
        <v>3230000</v>
      </c>
      <c r="M49" s="4">
        <v>0</v>
      </c>
      <c r="N49" s="4">
        <v>0</v>
      </c>
      <c r="O49" s="4">
        <v>500000</v>
      </c>
      <c r="P49" s="4">
        <v>500000</v>
      </c>
      <c r="Q49" s="4">
        <v>6930000</v>
      </c>
      <c r="R49" s="4">
        <v>6930000</v>
      </c>
    </row>
    <row r="50" spans="2:18">
      <c r="B50" s="802"/>
      <c r="C50" s="166"/>
      <c r="D50" s="166"/>
      <c r="E50" s="2">
        <v>425</v>
      </c>
      <c r="F50" s="1" t="s">
        <v>404</v>
      </c>
      <c r="G50" s="4">
        <v>2705000</v>
      </c>
      <c r="H50" s="4">
        <v>2705000</v>
      </c>
      <c r="I50" s="4">
        <v>4100000</v>
      </c>
      <c r="J50" s="4">
        <v>4100000</v>
      </c>
      <c r="K50" s="4">
        <v>21200000</v>
      </c>
      <c r="L50" s="4">
        <v>24200000</v>
      </c>
      <c r="M50" s="4">
        <v>0</v>
      </c>
      <c r="N50" s="4">
        <v>0</v>
      </c>
      <c r="O50" s="4">
        <v>2320000</v>
      </c>
      <c r="P50" s="4">
        <v>2320000</v>
      </c>
      <c r="Q50" s="4">
        <v>30325000</v>
      </c>
      <c r="R50" s="4">
        <v>33325000</v>
      </c>
    </row>
    <row r="51" spans="2:18">
      <c r="B51" s="802"/>
      <c r="C51" s="166"/>
      <c r="D51" s="166"/>
      <c r="E51" s="2">
        <v>426</v>
      </c>
      <c r="F51" s="1" t="s">
        <v>405</v>
      </c>
      <c r="G51" s="4">
        <v>0</v>
      </c>
      <c r="H51" s="4">
        <v>0</v>
      </c>
      <c r="I51" s="4">
        <v>550000</v>
      </c>
      <c r="J51" s="4">
        <v>550000</v>
      </c>
      <c r="K51" s="4">
        <v>2200000</v>
      </c>
      <c r="L51" s="4">
        <v>2200000</v>
      </c>
      <c r="M51" s="4">
        <v>0</v>
      </c>
      <c r="N51" s="4">
        <v>0</v>
      </c>
      <c r="O51" s="4">
        <v>240000</v>
      </c>
      <c r="P51" s="4">
        <v>240000</v>
      </c>
      <c r="Q51" s="4">
        <v>2990000</v>
      </c>
      <c r="R51" s="4">
        <v>2990000</v>
      </c>
    </row>
    <row r="52" spans="2:18" ht="30">
      <c r="B52" s="802"/>
      <c r="C52" s="162"/>
      <c r="D52" s="162">
        <v>44</v>
      </c>
      <c r="E52" s="99"/>
      <c r="F52" s="98" t="s">
        <v>422</v>
      </c>
      <c r="G52" s="103">
        <f>SUM(G53)</f>
        <v>235785000</v>
      </c>
      <c r="H52" s="103">
        <f>SUM(H53)</f>
        <v>247785000</v>
      </c>
      <c r="I52" s="103">
        <v>0</v>
      </c>
      <c r="J52" s="103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3">
        <v>0</v>
      </c>
      <c r="Q52" s="103">
        <f>SUM(Q53)</f>
        <v>235785000</v>
      </c>
      <c r="R52" s="103">
        <f>SUM(R53)</f>
        <v>247785000</v>
      </c>
    </row>
    <row r="53" spans="2:18">
      <c r="B53" s="802"/>
      <c r="C53" s="166"/>
      <c r="D53" s="166"/>
      <c r="E53" s="2">
        <v>443</v>
      </c>
      <c r="F53" s="1" t="s">
        <v>409</v>
      </c>
      <c r="G53" s="4">
        <v>235785000</v>
      </c>
      <c r="H53" s="4">
        <v>247785000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235785000</v>
      </c>
      <c r="R53" s="4">
        <v>247785000</v>
      </c>
    </row>
    <row r="54" spans="2:18">
      <c r="B54" s="802"/>
      <c r="C54" s="162"/>
      <c r="D54" s="162">
        <v>46</v>
      </c>
      <c r="E54" s="99"/>
      <c r="F54" s="99" t="s">
        <v>396</v>
      </c>
      <c r="G54" s="103">
        <f t="shared" ref="G54:L54" si="4">SUM(G55:G57)</f>
        <v>837278000</v>
      </c>
      <c r="H54" s="103">
        <f t="shared" si="4"/>
        <v>854999000</v>
      </c>
      <c r="I54" s="103">
        <f t="shared" si="4"/>
        <v>23650000</v>
      </c>
      <c r="J54" s="103">
        <f t="shared" si="4"/>
        <v>23650000</v>
      </c>
      <c r="K54" s="103">
        <f t="shared" si="4"/>
        <v>140764000</v>
      </c>
      <c r="L54" s="103">
        <f t="shared" si="4"/>
        <v>387764000</v>
      </c>
      <c r="M54" s="103">
        <v>0</v>
      </c>
      <c r="N54" s="103">
        <v>0</v>
      </c>
      <c r="O54" s="103">
        <f>SUM(O55:O57)</f>
        <v>19510000</v>
      </c>
      <c r="P54" s="103">
        <f>SUM(P55:P57)</f>
        <v>19510000</v>
      </c>
      <c r="Q54" s="103">
        <f>SUM(Q55:Q57)</f>
        <v>1021202000</v>
      </c>
      <c r="R54" s="103">
        <f>SUM(R55:R57)</f>
        <v>1285923000</v>
      </c>
    </row>
    <row r="55" spans="2:18">
      <c r="B55" s="802"/>
      <c r="C55" s="166"/>
      <c r="D55" s="166"/>
      <c r="E55" s="2">
        <v>463</v>
      </c>
      <c r="F55" s="1" t="s">
        <v>415</v>
      </c>
      <c r="G55" s="4">
        <v>4688000</v>
      </c>
      <c r="H55" s="4">
        <v>7688000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4688000</v>
      </c>
      <c r="R55" s="4">
        <v>7688000</v>
      </c>
    </row>
    <row r="56" spans="2:18">
      <c r="B56" s="802"/>
      <c r="C56" s="166"/>
      <c r="D56" s="166"/>
      <c r="E56" s="2">
        <v>464</v>
      </c>
      <c r="F56" s="1" t="s">
        <v>423</v>
      </c>
      <c r="G56" s="4">
        <v>832590000</v>
      </c>
      <c r="H56" s="4">
        <v>844811000</v>
      </c>
      <c r="I56" s="4">
        <v>23650000</v>
      </c>
      <c r="J56" s="4">
        <v>23650000</v>
      </c>
      <c r="K56" s="4">
        <v>140764000</v>
      </c>
      <c r="L56" s="4">
        <v>387720000</v>
      </c>
      <c r="M56" s="4">
        <v>0</v>
      </c>
      <c r="N56" s="4">
        <v>0</v>
      </c>
      <c r="O56" s="4">
        <v>19510000</v>
      </c>
      <c r="P56" s="4">
        <v>19510000</v>
      </c>
      <c r="Q56" s="4">
        <v>1016514000</v>
      </c>
      <c r="R56" s="4">
        <v>1275601000</v>
      </c>
    </row>
    <row r="57" spans="2:18">
      <c r="B57" s="802"/>
      <c r="C57" s="166"/>
      <c r="D57" s="166"/>
      <c r="E57" s="2">
        <v>465</v>
      </c>
      <c r="F57" s="1" t="s">
        <v>424</v>
      </c>
      <c r="G57" s="4">
        <v>0</v>
      </c>
      <c r="H57" s="4">
        <v>2500000</v>
      </c>
      <c r="I57" s="4">
        <v>0</v>
      </c>
      <c r="J57" s="4">
        <v>0</v>
      </c>
      <c r="K57" s="4">
        <v>0</v>
      </c>
      <c r="L57" s="4">
        <v>44000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2634000</v>
      </c>
    </row>
    <row r="58" spans="2:18">
      <c r="B58" s="802"/>
      <c r="C58" s="162"/>
      <c r="D58" s="162">
        <v>48</v>
      </c>
      <c r="E58" s="99"/>
      <c r="F58" s="99" t="s">
        <v>430</v>
      </c>
      <c r="G58" s="103">
        <f t="shared" ref="G58:L58" si="5">SUM(G59:G62)</f>
        <v>1108500000</v>
      </c>
      <c r="H58" s="103">
        <f t="shared" si="5"/>
        <v>1076850000</v>
      </c>
      <c r="I58" s="103">
        <f t="shared" si="5"/>
        <v>800000</v>
      </c>
      <c r="J58" s="103">
        <f t="shared" si="5"/>
        <v>800000</v>
      </c>
      <c r="K58" s="103">
        <f t="shared" si="5"/>
        <v>3550000</v>
      </c>
      <c r="L58" s="103">
        <f t="shared" si="5"/>
        <v>17400000</v>
      </c>
      <c r="M58" s="103">
        <v>0</v>
      </c>
      <c r="N58" s="103">
        <v>0</v>
      </c>
      <c r="O58" s="103">
        <f>SUM(O59:O62)</f>
        <v>1700000</v>
      </c>
      <c r="P58" s="103">
        <f>SUM(P59:P62)</f>
        <v>1700000</v>
      </c>
      <c r="Q58" s="103">
        <f>SUM(Q59:Q62)</f>
        <v>1114550000</v>
      </c>
      <c r="R58" s="103">
        <f>SUM(R59:R62)</f>
        <v>1096750000</v>
      </c>
    </row>
    <row r="59" spans="2:18">
      <c r="B59" s="802"/>
      <c r="C59" s="141"/>
      <c r="D59" s="141"/>
      <c r="E59" s="2">
        <v>480</v>
      </c>
      <c r="F59" s="1" t="s">
        <v>431</v>
      </c>
      <c r="G59" s="4">
        <v>14500000</v>
      </c>
      <c r="H59" s="4">
        <v>14500000</v>
      </c>
      <c r="I59" s="4">
        <v>800000</v>
      </c>
      <c r="J59" s="4">
        <v>800000</v>
      </c>
      <c r="K59" s="4">
        <v>1900000</v>
      </c>
      <c r="L59" s="4">
        <v>1900000</v>
      </c>
      <c r="M59" s="4">
        <v>0</v>
      </c>
      <c r="N59" s="4">
        <v>0</v>
      </c>
      <c r="O59" s="4">
        <v>700000</v>
      </c>
      <c r="P59" s="4">
        <v>700000</v>
      </c>
      <c r="Q59" s="4">
        <v>17900000</v>
      </c>
      <c r="R59" s="4">
        <v>17900000</v>
      </c>
    </row>
    <row r="60" spans="2:18">
      <c r="B60" s="802"/>
      <c r="C60" s="141"/>
      <c r="D60" s="141"/>
      <c r="E60" s="2">
        <v>481</v>
      </c>
      <c r="F60" s="1" t="s">
        <v>432</v>
      </c>
      <c r="G60" s="4">
        <v>0</v>
      </c>
      <c r="H60" s="4">
        <v>0</v>
      </c>
      <c r="I60" s="4">
        <v>0</v>
      </c>
      <c r="J60" s="4">
        <v>0</v>
      </c>
      <c r="K60" s="4">
        <v>350000</v>
      </c>
      <c r="L60" s="4">
        <v>350000</v>
      </c>
      <c r="M60" s="4">
        <v>0</v>
      </c>
      <c r="N60" s="4">
        <v>0</v>
      </c>
      <c r="O60" s="4">
        <v>0</v>
      </c>
      <c r="P60" s="4">
        <v>0</v>
      </c>
      <c r="Q60" s="4">
        <v>350000</v>
      </c>
      <c r="R60" s="4">
        <v>350000</v>
      </c>
    </row>
    <row r="61" spans="2:18">
      <c r="B61" s="802"/>
      <c r="C61" s="141"/>
      <c r="D61" s="141"/>
      <c r="E61" s="2">
        <v>482</v>
      </c>
      <c r="F61" s="1" t="s">
        <v>433</v>
      </c>
      <c r="G61" s="4">
        <v>1079000000</v>
      </c>
      <c r="H61" s="4">
        <v>1045850000</v>
      </c>
      <c r="I61" s="4">
        <v>0</v>
      </c>
      <c r="J61" s="4">
        <v>0</v>
      </c>
      <c r="K61" s="4">
        <v>1300000</v>
      </c>
      <c r="L61" s="4">
        <v>15150000</v>
      </c>
      <c r="M61" s="4">
        <v>0</v>
      </c>
      <c r="N61" s="4">
        <v>0</v>
      </c>
      <c r="O61" s="4">
        <v>1000000</v>
      </c>
      <c r="P61" s="4">
        <v>1000000</v>
      </c>
      <c r="Q61" s="4">
        <v>1081300000</v>
      </c>
      <c r="R61" s="4">
        <v>1062000000</v>
      </c>
    </row>
    <row r="62" spans="2:18" ht="30">
      <c r="B62" s="802"/>
      <c r="C62" s="141"/>
      <c r="D62" s="141"/>
      <c r="E62" s="2">
        <v>489</v>
      </c>
      <c r="F62" s="14" t="s">
        <v>439</v>
      </c>
      <c r="G62" s="4">
        <v>15000000</v>
      </c>
      <c r="H62" s="4">
        <v>16500000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15000000</v>
      </c>
      <c r="R62" s="4">
        <v>16500000</v>
      </c>
    </row>
    <row r="63" spans="2:18">
      <c r="B63" s="802"/>
      <c r="C63" s="666">
        <v>1</v>
      </c>
      <c r="D63" s="666"/>
      <c r="E63" s="670"/>
      <c r="F63" s="670" t="s">
        <v>1391</v>
      </c>
      <c r="G63" s="102">
        <f>SUM(G64)</f>
        <v>142323000</v>
      </c>
      <c r="H63" s="102">
        <f>SUM(H64)</f>
        <v>179323000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f>SUM(Q64)</f>
        <v>142323000</v>
      </c>
      <c r="R63" s="102">
        <f>SUM(R64)</f>
        <v>179323000</v>
      </c>
    </row>
    <row r="64" spans="2:18">
      <c r="B64" s="802"/>
      <c r="C64" s="150"/>
      <c r="D64" s="150">
        <v>10</v>
      </c>
      <c r="E64" s="33"/>
      <c r="F64" s="33" t="s">
        <v>1391</v>
      </c>
      <c r="G64" s="34">
        <f>SUM(G65+G67)</f>
        <v>142323000</v>
      </c>
      <c r="H64" s="34">
        <f>SUM(H65+H67)</f>
        <v>179323000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f>SUM(Q65+Q67)</f>
        <v>142323000</v>
      </c>
      <c r="R64" s="34">
        <f>SUM(R65+R67)</f>
        <v>179323000</v>
      </c>
    </row>
    <row r="65" spans="2:18">
      <c r="B65" s="802"/>
      <c r="C65" s="162"/>
      <c r="D65" s="162">
        <v>40</v>
      </c>
      <c r="E65" s="99"/>
      <c r="F65" s="99" t="s">
        <v>391</v>
      </c>
      <c r="G65" s="103">
        <f>SUM(G66)</f>
        <v>809000</v>
      </c>
      <c r="H65" s="103">
        <f>SUM(H66)</f>
        <v>809000</v>
      </c>
      <c r="I65" s="103">
        <v>0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f>SUM(Q66)</f>
        <v>809000</v>
      </c>
      <c r="R65" s="103">
        <f>SUM(R66)</f>
        <v>809000</v>
      </c>
    </row>
    <row r="66" spans="2:18">
      <c r="B66" s="802"/>
      <c r="C66" s="166"/>
      <c r="D66" s="166"/>
      <c r="E66" s="2">
        <v>401</v>
      </c>
      <c r="F66" s="1" t="s">
        <v>399</v>
      </c>
      <c r="G66" s="4">
        <v>809000</v>
      </c>
      <c r="H66" s="4">
        <v>809000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809000</v>
      </c>
      <c r="R66" s="4">
        <v>809000</v>
      </c>
    </row>
    <row r="67" spans="2:18">
      <c r="B67" s="802"/>
      <c r="C67" s="162"/>
      <c r="D67" s="162">
        <v>46</v>
      </c>
      <c r="E67" s="99"/>
      <c r="F67" s="99" t="s">
        <v>396</v>
      </c>
      <c r="G67" s="103">
        <f>SUM(G68)</f>
        <v>141514000</v>
      </c>
      <c r="H67" s="103">
        <f>SUM(H68)</f>
        <v>178514000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f>SUM(Q68)</f>
        <v>141514000</v>
      </c>
      <c r="R67" s="103">
        <f>SUM(R68)</f>
        <v>178514000</v>
      </c>
    </row>
    <row r="68" spans="2:18">
      <c r="B68" s="802"/>
      <c r="C68" s="166"/>
      <c r="D68" s="166"/>
      <c r="E68" s="2">
        <v>464</v>
      </c>
      <c r="F68" s="1" t="s">
        <v>423</v>
      </c>
      <c r="G68" s="4">
        <v>141514000</v>
      </c>
      <c r="H68" s="4">
        <v>178514000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141514000</v>
      </c>
      <c r="R68" s="4">
        <v>178514000</v>
      </c>
    </row>
    <row r="69" spans="2:18">
      <c r="B69" s="802"/>
      <c r="C69" s="666">
        <v>2</v>
      </c>
      <c r="D69" s="666"/>
      <c r="E69" s="670"/>
      <c r="F69" s="670" t="s">
        <v>1392</v>
      </c>
      <c r="G69" s="102">
        <f t="shared" ref="G69:L69" si="6">SUM(G70)</f>
        <v>97209000</v>
      </c>
      <c r="H69" s="102">
        <f t="shared" si="6"/>
        <v>97609000</v>
      </c>
      <c r="I69" s="102">
        <f t="shared" si="6"/>
        <v>3600000</v>
      </c>
      <c r="J69" s="102">
        <f t="shared" si="6"/>
        <v>3600000</v>
      </c>
      <c r="K69" s="102">
        <f t="shared" si="6"/>
        <v>8330000</v>
      </c>
      <c r="L69" s="102">
        <f t="shared" si="6"/>
        <v>8330000</v>
      </c>
      <c r="M69" s="102">
        <v>0</v>
      </c>
      <c r="N69" s="102">
        <v>0</v>
      </c>
      <c r="O69" s="102">
        <f>SUM(O70)</f>
        <v>3160000</v>
      </c>
      <c r="P69" s="102">
        <f>SUM(P70)</f>
        <v>3160000</v>
      </c>
      <c r="Q69" s="102">
        <f>SUM(Q70)</f>
        <v>112299000</v>
      </c>
      <c r="R69" s="102">
        <f>SUM(R70)</f>
        <v>112699000</v>
      </c>
    </row>
    <row r="70" spans="2:18">
      <c r="B70" s="802"/>
      <c r="C70" s="150"/>
      <c r="D70" s="150">
        <v>20</v>
      </c>
      <c r="E70" s="33"/>
      <c r="F70" s="33" t="s">
        <v>1392</v>
      </c>
      <c r="G70" s="34">
        <f t="shared" ref="G70:L70" si="7">SUM(G71+G74+G81+G83)</f>
        <v>97209000</v>
      </c>
      <c r="H70" s="34">
        <f t="shared" si="7"/>
        <v>97609000</v>
      </c>
      <c r="I70" s="34">
        <f t="shared" si="7"/>
        <v>3600000</v>
      </c>
      <c r="J70" s="34">
        <f t="shared" si="7"/>
        <v>3600000</v>
      </c>
      <c r="K70" s="34">
        <f t="shared" si="7"/>
        <v>8330000</v>
      </c>
      <c r="L70" s="34">
        <f t="shared" si="7"/>
        <v>8330000</v>
      </c>
      <c r="M70" s="34">
        <v>0</v>
      </c>
      <c r="N70" s="34">
        <v>0</v>
      </c>
      <c r="O70" s="34">
        <f>SUM(O71+O74+O81+O83)</f>
        <v>3160000</v>
      </c>
      <c r="P70" s="34">
        <f>SUM(P71+P74+P81+P83)</f>
        <v>3160000</v>
      </c>
      <c r="Q70" s="34">
        <f>SUM(Q71+Q74+Q81+Q83)</f>
        <v>112299000</v>
      </c>
      <c r="R70" s="34">
        <f>SUM(R71+R74+R81+R83)</f>
        <v>112699000</v>
      </c>
    </row>
    <row r="71" spans="2:18">
      <c r="B71" s="802"/>
      <c r="C71" s="162"/>
      <c r="D71" s="162">
        <v>40</v>
      </c>
      <c r="E71" s="99"/>
      <c r="F71" s="99" t="s">
        <v>391</v>
      </c>
      <c r="G71" s="103">
        <f>SUM(G72:G73)</f>
        <v>69188000</v>
      </c>
      <c r="H71" s="103">
        <f>SUM(H72:H73)</f>
        <v>69588000</v>
      </c>
      <c r="I71" s="103">
        <v>0</v>
      </c>
      <c r="J71" s="103">
        <v>0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  <c r="P71" s="103">
        <v>0</v>
      </c>
      <c r="Q71" s="103">
        <f>SUM(Q72:Q73)</f>
        <v>69188000</v>
      </c>
      <c r="R71" s="103">
        <f>SUM(R72:R73)</f>
        <v>69588000</v>
      </c>
    </row>
    <row r="72" spans="2:18">
      <c r="B72" s="802"/>
      <c r="C72" s="166"/>
      <c r="D72" s="166"/>
      <c r="E72" s="2">
        <v>401</v>
      </c>
      <c r="F72" s="1" t="s">
        <v>399</v>
      </c>
      <c r="G72" s="4">
        <v>48412000</v>
      </c>
      <c r="H72" s="4">
        <v>50412000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48412000</v>
      </c>
      <c r="R72" s="4">
        <v>50412000</v>
      </c>
    </row>
    <row r="73" spans="2:18">
      <c r="B73" s="802"/>
      <c r="C73" s="166"/>
      <c r="D73" s="166"/>
      <c r="E73" s="2">
        <v>402</v>
      </c>
      <c r="F73" s="1" t="s">
        <v>361</v>
      </c>
      <c r="G73" s="4">
        <v>20776000</v>
      </c>
      <c r="H73" s="4">
        <v>19176000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20776000</v>
      </c>
      <c r="R73" s="4">
        <v>19176000</v>
      </c>
    </row>
    <row r="74" spans="2:18">
      <c r="B74" s="802"/>
      <c r="C74" s="162"/>
      <c r="D74" s="162">
        <v>42</v>
      </c>
      <c r="E74" s="99"/>
      <c r="F74" s="99" t="s">
        <v>394</v>
      </c>
      <c r="G74" s="103">
        <f t="shared" ref="G74:L74" si="8">SUM(G75:G80)</f>
        <v>9285000</v>
      </c>
      <c r="H74" s="103">
        <f t="shared" si="8"/>
        <v>9285000</v>
      </c>
      <c r="I74" s="103">
        <f t="shared" si="8"/>
        <v>600000</v>
      </c>
      <c r="J74" s="103">
        <f t="shared" si="8"/>
        <v>600000</v>
      </c>
      <c r="K74" s="103">
        <f t="shared" si="8"/>
        <v>3230000</v>
      </c>
      <c r="L74" s="103">
        <f t="shared" si="8"/>
        <v>3230000</v>
      </c>
      <c r="M74" s="103">
        <v>0</v>
      </c>
      <c r="N74" s="103">
        <v>0</v>
      </c>
      <c r="O74" s="103">
        <f>SUM(O75:O80)</f>
        <v>760000</v>
      </c>
      <c r="P74" s="103">
        <f>SUM(P75:P80)</f>
        <v>760000</v>
      </c>
      <c r="Q74" s="103">
        <f>SUM(Q75:Q80)</f>
        <v>13875000</v>
      </c>
      <c r="R74" s="103">
        <f>SUM(R75:R80)</f>
        <v>13875000</v>
      </c>
    </row>
    <row r="75" spans="2:18">
      <c r="B75" s="802"/>
      <c r="C75" s="166"/>
      <c r="D75" s="166"/>
      <c r="E75" s="2">
        <v>420</v>
      </c>
      <c r="F75" s="1" t="s">
        <v>400</v>
      </c>
      <c r="G75" s="4">
        <v>0</v>
      </c>
      <c r="H75" s="4">
        <v>0</v>
      </c>
      <c r="I75" s="4">
        <v>50000</v>
      </c>
      <c r="J75" s="4">
        <v>50000</v>
      </c>
      <c r="K75" s="4">
        <v>190000</v>
      </c>
      <c r="L75" s="4">
        <v>190000</v>
      </c>
      <c r="M75" s="4">
        <v>0</v>
      </c>
      <c r="N75" s="4">
        <v>0</v>
      </c>
      <c r="O75" s="4">
        <v>200000</v>
      </c>
      <c r="P75" s="4">
        <v>200000</v>
      </c>
      <c r="Q75" s="4">
        <v>440000</v>
      </c>
      <c r="R75" s="4">
        <v>440000</v>
      </c>
    </row>
    <row r="76" spans="2:18" ht="30">
      <c r="B76" s="802"/>
      <c r="C76" s="166"/>
      <c r="D76" s="166"/>
      <c r="E76" s="2">
        <v>421</v>
      </c>
      <c r="F76" s="14" t="s">
        <v>401</v>
      </c>
      <c r="G76" s="4">
        <v>9285000</v>
      </c>
      <c r="H76" s="4">
        <v>9285000</v>
      </c>
      <c r="I76" s="4">
        <v>200000</v>
      </c>
      <c r="J76" s="4">
        <v>200000</v>
      </c>
      <c r="K76" s="4">
        <v>560000</v>
      </c>
      <c r="L76" s="4">
        <v>560000</v>
      </c>
      <c r="M76" s="4">
        <v>0</v>
      </c>
      <c r="N76" s="4">
        <v>0</v>
      </c>
      <c r="O76" s="4">
        <v>0</v>
      </c>
      <c r="P76" s="4">
        <v>0</v>
      </c>
      <c r="Q76" s="4">
        <v>10045000</v>
      </c>
      <c r="R76" s="4">
        <v>10045000</v>
      </c>
    </row>
    <row r="77" spans="2:18">
      <c r="B77" s="802"/>
      <c r="C77" s="166"/>
      <c r="D77" s="166"/>
      <c r="E77" s="2">
        <v>423</v>
      </c>
      <c r="F77" s="1" t="s">
        <v>402</v>
      </c>
      <c r="G77" s="4">
        <v>0</v>
      </c>
      <c r="H77" s="4">
        <v>0</v>
      </c>
      <c r="I77" s="4">
        <v>50000</v>
      </c>
      <c r="J77" s="4">
        <v>50000</v>
      </c>
      <c r="K77" s="4">
        <v>410000</v>
      </c>
      <c r="L77" s="4">
        <v>410000</v>
      </c>
      <c r="M77" s="4">
        <v>0</v>
      </c>
      <c r="N77" s="4">
        <v>0</v>
      </c>
      <c r="O77" s="4">
        <v>0</v>
      </c>
      <c r="P77" s="4">
        <v>0</v>
      </c>
      <c r="Q77" s="4">
        <v>460000</v>
      </c>
      <c r="R77" s="4">
        <v>460000</v>
      </c>
    </row>
    <row r="78" spans="2:18">
      <c r="B78" s="802"/>
      <c r="C78" s="166"/>
      <c r="D78" s="166"/>
      <c r="E78" s="2">
        <v>424</v>
      </c>
      <c r="F78" s="1" t="s">
        <v>403</v>
      </c>
      <c r="G78" s="4">
        <v>0</v>
      </c>
      <c r="H78" s="4">
        <v>0</v>
      </c>
      <c r="I78" s="4">
        <v>50000</v>
      </c>
      <c r="J78" s="4">
        <v>50000</v>
      </c>
      <c r="K78" s="4">
        <v>570000</v>
      </c>
      <c r="L78" s="4">
        <v>570000</v>
      </c>
      <c r="M78" s="4">
        <v>0</v>
      </c>
      <c r="N78" s="4">
        <v>0</v>
      </c>
      <c r="O78" s="4">
        <v>0</v>
      </c>
      <c r="P78" s="4">
        <v>0</v>
      </c>
      <c r="Q78" s="4">
        <v>620000</v>
      </c>
      <c r="R78" s="4">
        <v>620000</v>
      </c>
    </row>
    <row r="79" spans="2:18">
      <c r="B79" s="802"/>
      <c r="C79" s="166"/>
      <c r="D79" s="166"/>
      <c r="E79" s="2">
        <v>425</v>
      </c>
      <c r="F79" s="1" t="s">
        <v>404</v>
      </c>
      <c r="G79" s="4">
        <v>0</v>
      </c>
      <c r="H79" s="4">
        <v>0</v>
      </c>
      <c r="I79" s="4">
        <v>100000</v>
      </c>
      <c r="J79" s="4">
        <v>100000</v>
      </c>
      <c r="K79" s="4">
        <v>800000</v>
      </c>
      <c r="L79" s="4">
        <v>800000</v>
      </c>
      <c r="M79" s="4">
        <v>0</v>
      </c>
      <c r="N79" s="4">
        <v>0</v>
      </c>
      <c r="O79" s="4">
        <v>320000</v>
      </c>
      <c r="P79" s="4">
        <v>320000</v>
      </c>
      <c r="Q79" s="4">
        <v>1220000</v>
      </c>
      <c r="R79" s="4">
        <v>1220000</v>
      </c>
    </row>
    <row r="80" spans="2:18">
      <c r="B80" s="802"/>
      <c r="C80" s="166"/>
      <c r="D80" s="166"/>
      <c r="E80" s="2">
        <v>426</v>
      </c>
      <c r="F80" s="1" t="s">
        <v>405</v>
      </c>
      <c r="G80" s="4">
        <v>0</v>
      </c>
      <c r="H80" s="4">
        <v>0</v>
      </c>
      <c r="I80" s="4">
        <v>150000</v>
      </c>
      <c r="J80" s="4">
        <v>150000</v>
      </c>
      <c r="K80" s="4">
        <v>700000</v>
      </c>
      <c r="L80" s="4">
        <v>700000</v>
      </c>
      <c r="M80" s="4">
        <v>0</v>
      </c>
      <c r="N80" s="4">
        <v>0</v>
      </c>
      <c r="O80" s="4">
        <v>240000</v>
      </c>
      <c r="P80" s="4">
        <v>240000</v>
      </c>
      <c r="Q80" s="4">
        <v>1090000</v>
      </c>
      <c r="R80" s="4">
        <v>1090000</v>
      </c>
    </row>
    <row r="81" spans="2:18">
      <c r="B81" s="802"/>
      <c r="C81" s="162"/>
      <c r="D81" s="162">
        <v>46</v>
      </c>
      <c r="E81" s="99"/>
      <c r="F81" s="99" t="s">
        <v>396</v>
      </c>
      <c r="G81" s="103">
        <f t="shared" ref="G81:L81" si="9">SUM(G82)</f>
        <v>12236000</v>
      </c>
      <c r="H81" s="103">
        <f t="shared" si="9"/>
        <v>12236000</v>
      </c>
      <c r="I81" s="103">
        <f t="shared" si="9"/>
        <v>3000000</v>
      </c>
      <c r="J81" s="103">
        <f t="shared" si="9"/>
        <v>3000000</v>
      </c>
      <c r="K81" s="103">
        <f t="shared" si="9"/>
        <v>4000000</v>
      </c>
      <c r="L81" s="103">
        <f t="shared" si="9"/>
        <v>4000000</v>
      </c>
      <c r="M81" s="103">
        <v>0</v>
      </c>
      <c r="N81" s="103">
        <v>0</v>
      </c>
      <c r="O81" s="103">
        <f>SUM(O82)</f>
        <v>2400000</v>
      </c>
      <c r="P81" s="103">
        <f>SUM(P82)</f>
        <v>2400000</v>
      </c>
      <c r="Q81" s="103">
        <f>SUM(Q82)</f>
        <v>21636000</v>
      </c>
      <c r="R81" s="103">
        <f>SUM(R82)</f>
        <v>21636000</v>
      </c>
    </row>
    <row r="82" spans="2:18">
      <c r="B82" s="802"/>
      <c r="C82" s="166"/>
      <c r="D82" s="166"/>
      <c r="E82" s="2">
        <v>464</v>
      </c>
      <c r="F82" s="1" t="s">
        <v>423</v>
      </c>
      <c r="G82" s="4">
        <v>12236000</v>
      </c>
      <c r="H82" s="4">
        <v>12236000</v>
      </c>
      <c r="I82" s="4">
        <v>3000000</v>
      </c>
      <c r="J82" s="4">
        <v>3000000</v>
      </c>
      <c r="K82" s="4">
        <v>4000000</v>
      </c>
      <c r="L82" s="4">
        <v>4000000</v>
      </c>
      <c r="M82" s="4">
        <v>0</v>
      </c>
      <c r="N82" s="4">
        <v>0</v>
      </c>
      <c r="O82" s="4">
        <v>2400000</v>
      </c>
      <c r="P82" s="4">
        <v>2400000</v>
      </c>
      <c r="Q82" s="4">
        <v>21636000</v>
      </c>
      <c r="R82" s="4">
        <v>21636000</v>
      </c>
    </row>
    <row r="83" spans="2:18">
      <c r="B83" s="802"/>
      <c r="C83" s="162"/>
      <c r="D83" s="162">
        <v>48</v>
      </c>
      <c r="E83" s="99"/>
      <c r="F83" s="99" t="s">
        <v>430</v>
      </c>
      <c r="G83" s="103">
        <f>SUM(G84:G86)</f>
        <v>6500000</v>
      </c>
      <c r="H83" s="103">
        <f>SUM(H84:H86)</f>
        <v>6500000</v>
      </c>
      <c r="I83" s="103">
        <v>0</v>
      </c>
      <c r="J83" s="103">
        <v>0</v>
      </c>
      <c r="K83" s="103">
        <f>SUM(K84:K86)</f>
        <v>1100000</v>
      </c>
      <c r="L83" s="103">
        <f>SUM(L84:L86)</f>
        <v>1100000</v>
      </c>
      <c r="M83" s="103">
        <v>0</v>
      </c>
      <c r="N83" s="103">
        <v>0</v>
      </c>
      <c r="O83" s="103">
        <v>0</v>
      </c>
      <c r="P83" s="103">
        <v>0</v>
      </c>
      <c r="Q83" s="103">
        <f>SUM(Q84:Q86)</f>
        <v>7600000</v>
      </c>
      <c r="R83" s="103">
        <f>SUM(R84:R86)</f>
        <v>7600000</v>
      </c>
    </row>
    <row r="84" spans="2:18">
      <c r="B84" s="802"/>
      <c r="C84" s="166"/>
      <c r="D84" s="166"/>
      <c r="E84" s="2">
        <v>480</v>
      </c>
      <c r="F84" s="1" t="s">
        <v>431</v>
      </c>
      <c r="G84" s="4">
        <v>6500000</v>
      </c>
      <c r="H84" s="4">
        <v>6500000</v>
      </c>
      <c r="I84" s="4">
        <v>0</v>
      </c>
      <c r="J84" s="4">
        <v>0</v>
      </c>
      <c r="K84" s="4">
        <v>200000</v>
      </c>
      <c r="L84" s="4">
        <v>200000</v>
      </c>
      <c r="M84" s="4">
        <v>0</v>
      </c>
      <c r="N84" s="4">
        <v>0</v>
      </c>
      <c r="O84" s="4">
        <v>0</v>
      </c>
      <c r="P84" s="4">
        <v>0</v>
      </c>
      <c r="Q84" s="4">
        <v>6700000</v>
      </c>
      <c r="R84" s="4">
        <v>6700000</v>
      </c>
    </row>
    <row r="85" spans="2:18">
      <c r="B85" s="802"/>
      <c r="C85" s="166"/>
      <c r="D85" s="166"/>
      <c r="E85" s="2">
        <v>481</v>
      </c>
      <c r="F85" s="1" t="s">
        <v>432</v>
      </c>
      <c r="G85" s="4">
        <v>0</v>
      </c>
      <c r="H85" s="4">
        <v>0</v>
      </c>
      <c r="I85" s="4">
        <v>0</v>
      </c>
      <c r="J85" s="4">
        <v>0</v>
      </c>
      <c r="K85" s="4">
        <v>200000</v>
      </c>
      <c r="L85" s="4">
        <v>200000</v>
      </c>
      <c r="M85" s="4">
        <v>0</v>
      </c>
      <c r="N85" s="4">
        <v>0</v>
      </c>
      <c r="O85" s="4">
        <v>0</v>
      </c>
      <c r="P85" s="4">
        <v>0</v>
      </c>
      <c r="Q85" s="4">
        <v>200000</v>
      </c>
      <c r="R85" s="4">
        <v>200000</v>
      </c>
    </row>
    <row r="86" spans="2:18">
      <c r="B86" s="802"/>
      <c r="C86" s="166"/>
      <c r="D86" s="166"/>
      <c r="E86" s="2">
        <v>482</v>
      </c>
      <c r="F86" s="1" t="s">
        <v>433</v>
      </c>
      <c r="G86" s="4">
        <v>0</v>
      </c>
      <c r="H86" s="4">
        <v>0</v>
      </c>
      <c r="I86" s="4">
        <v>0</v>
      </c>
      <c r="J86" s="4">
        <v>0</v>
      </c>
      <c r="K86" s="4">
        <v>700000</v>
      </c>
      <c r="L86" s="4">
        <v>700000</v>
      </c>
      <c r="M86" s="4">
        <v>0</v>
      </c>
      <c r="N86" s="4">
        <v>0</v>
      </c>
      <c r="O86" s="4">
        <v>0</v>
      </c>
      <c r="P86" s="4">
        <v>0</v>
      </c>
      <c r="Q86" s="4">
        <v>700000</v>
      </c>
      <c r="R86" s="4">
        <v>700000</v>
      </c>
    </row>
    <row r="87" spans="2:18">
      <c r="B87" s="802"/>
      <c r="C87" s="666">
        <v>3</v>
      </c>
      <c r="D87" s="666"/>
      <c r="E87" s="670"/>
      <c r="F87" s="670" t="s">
        <v>1393</v>
      </c>
      <c r="G87" s="102">
        <f>SUM(G88+G98)</f>
        <v>170363000</v>
      </c>
      <c r="H87" s="102">
        <f>SUM(H88+H98)</f>
        <v>139628000</v>
      </c>
      <c r="I87" s="102">
        <v>0</v>
      </c>
      <c r="J87" s="102">
        <v>0</v>
      </c>
      <c r="K87" s="102">
        <f>SUM(K88+K98)</f>
        <v>72390000</v>
      </c>
      <c r="L87" s="102">
        <f>SUM(L88+L98)</f>
        <v>322390000</v>
      </c>
      <c r="M87" s="102">
        <v>0</v>
      </c>
      <c r="N87" s="102">
        <v>0</v>
      </c>
      <c r="O87" s="102">
        <v>0</v>
      </c>
      <c r="P87" s="102">
        <v>0</v>
      </c>
      <c r="Q87" s="102">
        <f>SUM(Q88+Q98)</f>
        <v>242753000</v>
      </c>
      <c r="R87" s="102">
        <f>SUM(R88+R98)</f>
        <v>462018000</v>
      </c>
    </row>
    <row r="88" spans="2:18">
      <c r="B88" s="802"/>
      <c r="C88" s="150"/>
      <c r="D88" s="150">
        <v>30</v>
      </c>
      <c r="E88" s="33"/>
      <c r="F88" s="33" t="s">
        <v>1393</v>
      </c>
      <c r="G88" s="34">
        <f>SUM(G89+G92+G96)</f>
        <v>5521000</v>
      </c>
      <c r="H88" s="34">
        <f>SUM(H89+H92+H96)</f>
        <v>5536000</v>
      </c>
      <c r="I88" s="34">
        <v>0</v>
      </c>
      <c r="J88" s="34">
        <v>0</v>
      </c>
      <c r="K88" s="34">
        <f>SUM(K89+K92+K96)</f>
        <v>1190000</v>
      </c>
      <c r="L88" s="34">
        <f>SUM(L89+L92+L96)</f>
        <v>1190000</v>
      </c>
      <c r="M88" s="34">
        <v>0</v>
      </c>
      <c r="N88" s="34">
        <v>0</v>
      </c>
      <c r="O88" s="34">
        <v>0</v>
      </c>
      <c r="P88" s="34">
        <v>0</v>
      </c>
      <c r="Q88" s="34">
        <f>SUM(Q89+Q92+Q96)</f>
        <v>6711000</v>
      </c>
      <c r="R88" s="34">
        <f>SUM(R89+R92+R96)</f>
        <v>6726000</v>
      </c>
    </row>
    <row r="89" spans="2:18">
      <c r="B89" s="802"/>
      <c r="C89" s="162"/>
      <c r="D89" s="162">
        <v>40</v>
      </c>
      <c r="E89" s="99"/>
      <c r="F89" s="99" t="s">
        <v>1415</v>
      </c>
      <c r="G89" s="103">
        <f>SUM(G90:G91)</f>
        <v>4521000</v>
      </c>
      <c r="H89" s="103">
        <f>SUM(H90:H91)</f>
        <v>4536000</v>
      </c>
      <c r="I89" s="103">
        <v>0</v>
      </c>
      <c r="J89" s="103">
        <v>0</v>
      </c>
      <c r="K89" s="103">
        <v>0</v>
      </c>
      <c r="L89" s="103">
        <v>0</v>
      </c>
      <c r="M89" s="103">
        <v>0</v>
      </c>
      <c r="N89" s="103">
        <v>0</v>
      </c>
      <c r="O89" s="103">
        <v>0</v>
      </c>
      <c r="P89" s="103">
        <v>0</v>
      </c>
      <c r="Q89" s="103">
        <f>SUM(Q90:Q91)</f>
        <v>4521000</v>
      </c>
      <c r="R89" s="103">
        <f>SUM(R90:R91)</f>
        <v>4536000</v>
      </c>
    </row>
    <row r="90" spans="2:18">
      <c r="B90" s="802"/>
      <c r="C90" s="166"/>
      <c r="D90" s="166"/>
      <c r="E90" s="2">
        <v>401</v>
      </c>
      <c r="F90" s="1" t="s">
        <v>399</v>
      </c>
      <c r="G90" s="4">
        <v>4004000</v>
      </c>
      <c r="H90" s="4">
        <v>4004000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4004000</v>
      </c>
      <c r="R90" s="4">
        <v>4004000</v>
      </c>
    </row>
    <row r="91" spans="2:18">
      <c r="B91" s="802"/>
      <c r="C91" s="166"/>
      <c r="D91" s="166"/>
      <c r="E91" s="671">
        <v>402</v>
      </c>
      <c r="F91" s="1" t="s">
        <v>1274</v>
      </c>
      <c r="G91" s="4">
        <v>517000</v>
      </c>
      <c r="H91" s="4">
        <v>532000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517000</v>
      </c>
      <c r="R91" s="4">
        <v>532000</v>
      </c>
    </row>
    <row r="92" spans="2:18">
      <c r="B92" s="802"/>
      <c r="C92" s="162"/>
      <c r="D92" s="162">
        <v>42</v>
      </c>
      <c r="E92" s="99"/>
      <c r="F92" s="99" t="s">
        <v>394</v>
      </c>
      <c r="G92" s="103">
        <v>0</v>
      </c>
      <c r="H92" s="103">
        <v>0</v>
      </c>
      <c r="I92" s="103">
        <v>0</v>
      </c>
      <c r="J92" s="103">
        <v>0</v>
      </c>
      <c r="K92" s="103">
        <f>SUM(K93:K95)</f>
        <v>690000</v>
      </c>
      <c r="L92" s="103">
        <f>SUM(L93:L95)</f>
        <v>690000</v>
      </c>
      <c r="M92" s="103">
        <v>0</v>
      </c>
      <c r="N92" s="103">
        <v>0</v>
      </c>
      <c r="O92" s="103">
        <v>0</v>
      </c>
      <c r="P92" s="103">
        <v>0</v>
      </c>
      <c r="Q92" s="103">
        <f>SUM(Q93:Q95)</f>
        <v>690000</v>
      </c>
      <c r="R92" s="103">
        <f>SUM(R93:R95)</f>
        <v>690000</v>
      </c>
    </row>
    <row r="93" spans="2:18" ht="30">
      <c r="B93" s="802"/>
      <c r="C93" s="166"/>
      <c r="D93" s="166"/>
      <c r="E93" s="671">
        <v>421</v>
      </c>
      <c r="F93" s="14" t="s">
        <v>1416</v>
      </c>
      <c r="G93" s="4">
        <v>0</v>
      </c>
      <c r="H93" s="4">
        <v>0</v>
      </c>
      <c r="I93" s="4">
        <v>0</v>
      </c>
      <c r="J93" s="4">
        <v>0</v>
      </c>
      <c r="K93" s="4">
        <v>150000</v>
      </c>
      <c r="L93" s="4">
        <v>150000</v>
      </c>
      <c r="M93" s="4">
        <v>0</v>
      </c>
      <c r="N93" s="4">
        <v>0</v>
      </c>
      <c r="O93" s="4">
        <v>0</v>
      </c>
      <c r="P93" s="4">
        <v>0</v>
      </c>
      <c r="Q93" s="4">
        <v>150000</v>
      </c>
      <c r="R93" s="4">
        <v>150000</v>
      </c>
    </row>
    <row r="94" spans="2:18">
      <c r="B94" s="802"/>
      <c r="C94" s="166"/>
      <c r="D94" s="166"/>
      <c r="E94" s="671">
        <v>424</v>
      </c>
      <c r="F94" s="1" t="s">
        <v>1074</v>
      </c>
      <c r="G94" s="4">
        <v>0</v>
      </c>
      <c r="H94" s="4">
        <v>0</v>
      </c>
      <c r="I94" s="4">
        <v>0</v>
      </c>
      <c r="J94" s="4">
        <v>0</v>
      </c>
      <c r="K94" s="4">
        <v>40000</v>
      </c>
      <c r="L94" s="4">
        <v>40000</v>
      </c>
      <c r="M94" s="4">
        <v>0</v>
      </c>
      <c r="N94" s="4">
        <v>0</v>
      </c>
      <c r="O94" s="4">
        <v>0</v>
      </c>
      <c r="P94" s="4">
        <v>0</v>
      </c>
      <c r="Q94" s="4">
        <v>40000</v>
      </c>
      <c r="R94" s="4">
        <v>40000</v>
      </c>
    </row>
    <row r="95" spans="2:18">
      <c r="B95" s="802"/>
      <c r="C95" s="166"/>
      <c r="D95" s="166"/>
      <c r="E95" s="2">
        <v>425</v>
      </c>
      <c r="F95" s="1" t="s">
        <v>404</v>
      </c>
      <c r="G95" s="4">
        <v>0</v>
      </c>
      <c r="H95" s="4">
        <v>0</v>
      </c>
      <c r="I95" s="4">
        <v>0</v>
      </c>
      <c r="J95" s="4">
        <v>0</v>
      </c>
      <c r="K95" s="4">
        <v>500000</v>
      </c>
      <c r="L95" s="4">
        <v>500000</v>
      </c>
      <c r="M95" s="4">
        <v>0</v>
      </c>
      <c r="N95" s="4">
        <v>0</v>
      </c>
      <c r="O95" s="4">
        <v>0</v>
      </c>
      <c r="P95" s="4">
        <v>0</v>
      </c>
      <c r="Q95" s="4">
        <v>500000</v>
      </c>
      <c r="R95" s="4">
        <v>500000</v>
      </c>
    </row>
    <row r="96" spans="2:18">
      <c r="B96" s="802"/>
      <c r="C96" s="162"/>
      <c r="D96" s="162">
        <v>46</v>
      </c>
      <c r="E96" s="99"/>
      <c r="F96" s="99" t="s">
        <v>396</v>
      </c>
      <c r="G96" s="103">
        <f>SUM(G97)</f>
        <v>1000000</v>
      </c>
      <c r="H96" s="103">
        <f>SUM(H97)</f>
        <v>1000000</v>
      </c>
      <c r="I96" s="103">
        <v>0</v>
      </c>
      <c r="J96" s="103">
        <v>0</v>
      </c>
      <c r="K96" s="103">
        <f>SUM(K97)</f>
        <v>500000</v>
      </c>
      <c r="L96" s="103">
        <f>SUM(L97)</f>
        <v>500000</v>
      </c>
      <c r="M96" s="103">
        <v>0</v>
      </c>
      <c r="N96" s="103">
        <v>0</v>
      </c>
      <c r="O96" s="103">
        <v>0</v>
      </c>
      <c r="P96" s="103">
        <v>0</v>
      </c>
      <c r="Q96" s="103">
        <f>SUM(Q97)</f>
        <v>1500000</v>
      </c>
      <c r="R96" s="103">
        <f>SUM(R97)</f>
        <v>1500000</v>
      </c>
    </row>
    <row r="97" spans="2:18">
      <c r="B97" s="802"/>
      <c r="C97" s="166"/>
      <c r="D97" s="166"/>
      <c r="E97" s="2">
        <v>464</v>
      </c>
      <c r="F97" s="1" t="s">
        <v>423</v>
      </c>
      <c r="G97" s="4">
        <v>1000000</v>
      </c>
      <c r="H97" s="4">
        <v>1000000</v>
      </c>
      <c r="I97" s="4">
        <v>0</v>
      </c>
      <c r="J97" s="4">
        <v>0</v>
      </c>
      <c r="K97" s="4">
        <v>500000</v>
      </c>
      <c r="L97" s="4">
        <v>500000</v>
      </c>
      <c r="M97" s="4">
        <v>0</v>
      </c>
      <c r="N97" s="4">
        <v>0</v>
      </c>
      <c r="O97" s="4">
        <v>0</v>
      </c>
      <c r="P97" s="4">
        <v>0</v>
      </c>
      <c r="Q97" s="4">
        <v>1500000</v>
      </c>
      <c r="R97" s="4">
        <v>1500000</v>
      </c>
    </row>
    <row r="98" spans="2:18">
      <c r="B98" s="802"/>
      <c r="C98" s="150"/>
      <c r="D98" s="150">
        <v>31</v>
      </c>
      <c r="E98" s="33"/>
      <c r="F98" s="33" t="s">
        <v>1394</v>
      </c>
      <c r="G98" s="34">
        <f>SUM(G99+G102+G106)</f>
        <v>164842000</v>
      </c>
      <c r="H98" s="34">
        <f>SUM(H99+H102+H106)</f>
        <v>134092000</v>
      </c>
      <c r="I98" s="34">
        <v>0</v>
      </c>
      <c r="J98" s="34">
        <v>0</v>
      </c>
      <c r="K98" s="34">
        <f>SUM(K99+K102+K106)</f>
        <v>71200000</v>
      </c>
      <c r="L98" s="34">
        <f>SUM(L99+L102+L106)</f>
        <v>321200000</v>
      </c>
      <c r="M98" s="34">
        <v>0</v>
      </c>
      <c r="N98" s="34">
        <v>0</v>
      </c>
      <c r="O98" s="34">
        <v>0</v>
      </c>
      <c r="P98" s="34">
        <v>0</v>
      </c>
      <c r="Q98" s="34">
        <f>SUM(Q99+Q102+Q106)</f>
        <v>236042000</v>
      </c>
      <c r="R98" s="34">
        <f>SUM(R99+R102+R106)</f>
        <v>455292000</v>
      </c>
    </row>
    <row r="99" spans="2:18">
      <c r="B99" s="802"/>
      <c r="C99" s="162"/>
      <c r="D99" s="162">
        <v>40</v>
      </c>
      <c r="E99" s="99"/>
      <c r="F99" s="314" t="s">
        <v>391</v>
      </c>
      <c r="G99" s="103">
        <f>SUM(G100:G101)</f>
        <v>4282000</v>
      </c>
      <c r="H99" s="103">
        <f>SUM(H100:H101)</f>
        <v>5532000</v>
      </c>
      <c r="I99" s="103">
        <v>0</v>
      </c>
      <c r="J99" s="103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0</v>
      </c>
      <c r="P99" s="103">
        <v>0</v>
      </c>
      <c r="Q99" s="103">
        <f>SUM(Q100:Q101)</f>
        <v>4282000</v>
      </c>
      <c r="R99" s="103">
        <f>SUM(R100:R101)</f>
        <v>5532000</v>
      </c>
    </row>
    <row r="100" spans="2:18">
      <c r="B100" s="802"/>
      <c r="C100" s="166"/>
      <c r="D100" s="166"/>
      <c r="E100" s="2">
        <v>401</v>
      </c>
      <c r="F100" s="1" t="s">
        <v>399</v>
      </c>
      <c r="G100" s="4">
        <v>3021000</v>
      </c>
      <c r="H100" s="4">
        <v>4021000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3021000</v>
      </c>
      <c r="R100" s="4">
        <v>4021000</v>
      </c>
    </row>
    <row r="101" spans="2:18">
      <c r="B101" s="802"/>
      <c r="C101" s="166"/>
      <c r="D101" s="166"/>
      <c r="E101" s="671">
        <v>402</v>
      </c>
      <c r="F101" s="1" t="s">
        <v>907</v>
      </c>
      <c r="G101" s="4">
        <v>1261000</v>
      </c>
      <c r="H101" s="4">
        <v>1511000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1261000</v>
      </c>
      <c r="R101" s="4">
        <v>1511000</v>
      </c>
    </row>
    <row r="102" spans="2:18">
      <c r="B102" s="802"/>
      <c r="C102" s="162"/>
      <c r="D102" s="162">
        <v>42</v>
      </c>
      <c r="E102" s="99"/>
      <c r="F102" s="99" t="s">
        <v>394</v>
      </c>
      <c r="G102" s="103">
        <f>SUM(G103:G105)</f>
        <v>560000</v>
      </c>
      <c r="H102" s="103">
        <f>SUM(H103:H105)</f>
        <v>560000</v>
      </c>
      <c r="I102" s="103">
        <v>0</v>
      </c>
      <c r="J102" s="103">
        <v>0</v>
      </c>
      <c r="K102" s="103">
        <f>SUM(K103:K105)</f>
        <v>5000000</v>
      </c>
      <c r="L102" s="103">
        <f>SUM(L103:L105)</f>
        <v>8000000</v>
      </c>
      <c r="M102" s="103">
        <v>0</v>
      </c>
      <c r="N102" s="103">
        <v>0</v>
      </c>
      <c r="O102" s="103">
        <v>0</v>
      </c>
      <c r="P102" s="103">
        <v>0</v>
      </c>
      <c r="Q102" s="103">
        <f>SUM(Q103:Q105)</f>
        <v>5560000</v>
      </c>
      <c r="R102" s="103">
        <f>SUM(R103:R105)</f>
        <v>8560000</v>
      </c>
    </row>
    <row r="103" spans="2:18" ht="30">
      <c r="B103" s="802"/>
      <c r="C103" s="166"/>
      <c r="D103" s="166"/>
      <c r="E103" s="671">
        <v>421</v>
      </c>
      <c r="F103" s="14" t="s">
        <v>1154</v>
      </c>
      <c r="G103" s="4">
        <v>500000</v>
      </c>
      <c r="H103" s="4">
        <v>500000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500000</v>
      </c>
      <c r="R103" s="4">
        <v>500000</v>
      </c>
    </row>
    <row r="104" spans="2:18">
      <c r="B104" s="802"/>
      <c r="C104" s="166"/>
      <c r="D104" s="166"/>
      <c r="E104" s="2">
        <v>423</v>
      </c>
      <c r="F104" s="1" t="s">
        <v>402</v>
      </c>
      <c r="G104" s="4">
        <v>60000</v>
      </c>
      <c r="H104" s="4">
        <v>60000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60000</v>
      </c>
      <c r="R104" s="4">
        <v>60000</v>
      </c>
    </row>
    <row r="105" spans="2:18">
      <c r="B105" s="802"/>
      <c r="C105" s="166"/>
      <c r="D105" s="166"/>
      <c r="E105" s="2">
        <v>425</v>
      </c>
      <c r="F105" s="1" t="s">
        <v>404</v>
      </c>
      <c r="G105" s="4">
        <v>0</v>
      </c>
      <c r="H105" s="4">
        <v>0</v>
      </c>
      <c r="I105" s="4">
        <v>0</v>
      </c>
      <c r="J105" s="4">
        <v>0</v>
      </c>
      <c r="K105" s="4">
        <v>5000000</v>
      </c>
      <c r="L105" s="4">
        <v>8000000</v>
      </c>
      <c r="M105" s="4">
        <v>0</v>
      </c>
      <c r="N105" s="4">
        <v>0</v>
      </c>
      <c r="O105" s="4">
        <v>0</v>
      </c>
      <c r="P105" s="4">
        <v>0</v>
      </c>
      <c r="Q105" s="4">
        <v>5000000</v>
      </c>
      <c r="R105" s="4">
        <v>8000000</v>
      </c>
    </row>
    <row r="106" spans="2:18">
      <c r="B106" s="802"/>
      <c r="C106" s="162"/>
      <c r="D106" s="162">
        <v>46</v>
      </c>
      <c r="E106" s="99"/>
      <c r="F106" s="99" t="s">
        <v>1112</v>
      </c>
      <c r="G106" s="103">
        <f>SUM(G107)</f>
        <v>160000000</v>
      </c>
      <c r="H106" s="103">
        <f>SUM(H107)</f>
        <v>128000000</v>
      </c>
      <c r="I106" s="103">
        <v>0</v>
      </c>
      <c r="J106" s="103">
        <v>0</v>
      </c>
      <c r="K106" s="103">
        <f>SUM(K107)</f>
        <v>66200000</v>
      </c>
      <c r="L106" s="103">
        <f>SUM(L107)</f>
        <v>313200000</v>
      </c>
      <c r="M106" s="103">
        <v>0</v>
      </c>
      <c r="N106" s="103">
        <v>0</v>
      </c>
      <c r="O106" s="103">
        <v>0</v>
      </c>
      <c r="P106" s="103">
        <v>0</v>
      </c>
      <c r="Q106" s="103">
        <f>SUM(Q107)</f>
        <v>226200000</v>
      </c>
      <c r="R106" s="103">
        <f>SUM(R107)</f>
        <v>441200000</v>
      </c>
    </row>
    <row r="107" spans="2:18">
      <c r="B107" s="802"/>
      <c r="C107" s="166"/>
      <c r="D107" s="166"/>
      <c r="E107" s="2">
        <v>464</v>
      </c>
      <c r="F107" s="1" t="s">
        <v>423</v>
      </c>
      <c r="G107" s="4">
        <v>160000000</v>
      </c>
      <c r="H107" s="4">
        <v>128000000</v>
      </c>
      <c r="I107" s="4">
        <v>0</v>
      </c>
      <c r="J107" s="4">
        <v>0</v>
      </c>
      <c r="K107" s="4">
        <v>66200000</v>
      </c>
      <c r="L107" s="4">
        <v>313200000</v>
      </c>
      <c r="M107" s="4">
        <v>0</v>
      </c>
      <c r="N107" s="4">
        <v>0</v>
      </c>
      <c r="O107" s="4">
        <v>0</v>
      </c>
      <c r="P107" s="4">
        <v>0</v>
      </c>
      <c r="Q107" s="4">
        <v>226200000</v>
      </c>
      <c r="R107" s="4">
        <v>441200000</v>
      </c>
    </row>
    <row r="108" spans="2:18">
      <c r="B108" s="802"/>
      <c r="C108" s="666">
        <v>4</v>
      </c>
      <c r="D108" s="666"/>
      <c r="E108" s="670"/>
      <c r="F108" s="670" t="s">
        <v>1395</v>
      </c>
      <c r="G108" s="102">
        <f t="shared" ref="G108:L108" si="10">SUM(G109+G125+G143+G146+G149+G166+G169)</f>
        <v>1467641000</v>
      </c>
      <c r="H108" s="102">
        <f t="shared" si="10"/>
        <v>1469041000</v>
      </c>
      <c r="I108" s="102">
        <f t="shared" si="10"/>
        <v>35710000</v>
      </c>
      <c r="J108" s="102">
        <f t="shared" si="10"/>
        <v>35710000</v>
      </c>
      <c r="K108" s="102">
        <f t="shared" si="10"/>
        <v>44520000</v>
      </c>
      <c r="L108" s="102">
        <f t="shared" si="10"/>
        <v>58370000</v>
      </c>
      <c r="M108" s="102">
        <v>0</v>
      </c>
      <c r="N108" s="102">
        <v>0</v>
      </c>
      <c r="O108" s="102">
        <f>SUM(O109+O125+O143+O146+O149+O166+O169)</f>
        <v>6300000</v>
      </c>
      <c r="P108" s="102">
        <f>SUM(P109+P125+P143+P146+P149+P166+P169)</f>
        <v>6300000</v>
      </c>
      <c r="Q108" s="102">
        <f>SUM(Q109+Q125+Q143+Q146+Q149+Q166+Q169)</f>
        <v>1554171000</v>
      </c>
      <c r="R108" s="102">
        <f>SUM(R109+R125+R143+R146+R149+R166+R169)</f>
        <v>1569421000</v>
      </c>
    </row>
    <row r="109" spans="2:18">
      <c r="B109" s="802"/>
      <c r="C109" s="150"/>
      <c r="D109" s="150">
        <v>40</v>
      </c>
      <c r="E109" s="33"/>
      <c r="F109" s="33" t="s">
        <v>1417</v>
      </c>
      <c r="G109" s="34">
        <f t="shared" ref="G109:L109" si="11">SUM(G110+G113+G120+G123)</f>
        <v>340309000</v>
      </c>
      <c r="H109" s="34">
        <f t="shared" si="11"/>
        <v>338509000</v>
      </c>
      <c r="I109" s="34">
        <f t="shared" si="11"/>
        <v>14100000</v>
      </c>
      <c r="J109" s="34">
        <f t="shared" si="11"/>
        <v>14100000</v>
      </c>
      <c r="K109" s="34">
        <f t="shared" si="11"/>
        <v>10300000</v>
      </c>
      <c r="L109" s="34">
        <f t="shared" si="11"/>
        <v>10300000</v>
      </c>
      <c r="M109" s="34">
        <v>0</v>
      </c>
      <c r="N109" s="34">
        <v>0</v>
      </c>
      <c r="O109" s="34">
        <f>SUM(O110+O113+O120+O123)</f>
        <v>2500000</v>
      </c>
      <c r="P109" s="34">
        <f>SUM(P110+P113+P120+P123)</f>
        <v>2500000</v>
      </c>
      <c r="Q109" s="34">
        <f>SUM(Q110+Q113+Q120+Q123)</f>
        <v>367209000</v>
      </c>
      <c r="R109" s="34">
        <f>SUM(R110+R113+R120+R123)</f>
        <v>365409000</v>
      </c>
    </row>
    <row r="110" spans="2:18">
      <c r="B110" s="802"/>
      <c r="C110" s="162"/>
      <c r="D110" s="162">
        <v>40</v>
      </c>
      <c r="E110" s="99"/>
      <c r="F110" s="99" t="s">
        <v>1415</v>
      </c>
      <c r="G110" s="103">
        <f>SUM(G111:G112)</f>
        <v>223342000</v>
      </c>
      <c r="H110" s="103">
        <f>SUM(H111:H112)</f>
        <v>236542000</v>
      </c>
      <c r="I110" s="103">
        <v>0</v>
      </c>
      <c r="J110" s="103">
        <v>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f>SUM(Q111:Q112)</f>
        <v>223342000</v>
      </c>
      <c r="R110" s="103">
        <f>SUM(R111:R112)</f>
        <v>236542000</v>
      </c>
    </row>
    <row r="111" spans="2:18">
      <c r="B111" s="802"/>
      <c r="C111" s="166"/>
      <c r="D111" s="166"/>
      <c r="E111" s="2">
        <v>401</v>
      </c>
      <c r="F111" s="1" t="s">
        <v>399</v>
      </c>
      <c r="G111" s="4">
        <v>158760000</v>
      </c>
      <c r="H111" s="4">
        <v>171260000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158760000</v>
      </c>
      <c r="R111" s="4">
        <v>171260000</v>
      </c>
    </row>
    <row r="112" spans="2:18">
      <c r="B112" s="802"/>
      <c r="C112" s="166"/>
      <c r="D112" s="166"/>
      <c r="E112" s="671">
        <v>402</v>
      </c>
      <c r="F112" s="1" t="s">
        <v>958</v>
      </c>
      <c r="G112" s="4">
        <v>64582000</v>
      </c>
      <c r="H112" s="4">
        <v>65282000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64582000</v>
      </c>
      <c r="R112" s="4">
        <v>65282000</v>
      </c>
    </row>
    <row r="113" spans="2:18">
      <c r="B113" s="802"/>
      <c r="C113" s="162"/>
      <c r="D113" s="162">
        <v>42</v>
      </c>
      <c r="E113" s="99"/>
      <c r="F113" s="99" t="s">
        <v>1083</v>
      </c>
      <c r="G113" s="103">
        <f t="shared" ref="G113:L113" si="12">SUM(G114:G119)</f>
        <v>14000000</v>
      </c>
      <c r="H113" s="103">
        <f t="shared" si="12"/>
        <v>14000000</v>
      </c>
      <c r="I113" s="103">
        <f t="shared" si="12"/>
        <v>9100000</v>
      </c>
      <c r="J113" s="103">
        <f t="shared" si="12"/>
        <v>9100000</v>
      </c>
      <c r="K113" s="103">
        <f t="shared" si="12"/>
        <v>3050000</v>
      </c>
      <c r="L113" s="103">
        <f t="shared" si="12"/>
        <v>3050000</v>
      </c>
      <c r="M113" s="103">
        <v>0</v>
      </c>
      <c r="N113" s="103">
        <v>0</v>
      </c>
      <c r="O113" s="103">
        <f>SUM(O114:O119)</f>
        <v>500000</v>
      </c>
      <c r="P113" s="103">
        <f>SUM(P114:P119)</f>
        <v>500000</v>
      </c>
      <c r="Q113" s="103">
        <f>SUM(Q114:Q119)</f>
        <v>26650000</v>
      </c>
      <c r="R113" s="103">
        <f>SUM(R114:R119)</f>
        <v>26650000</v>
      </c>
    </row>
    <row r="114" spans="2:18">
      <c r="B114" s="802"/>
      <c r="C114" s="166"/>
      <c r="D114" s="166"/>
      <c r="E114" s="2">
        <v>420</v>
      </c>
      <c r="F114" s="1" t="s">
        <v>400</v>
      </c>
      <c r="G114" s="4">
        <v>0</v>
      </c>
      <c r="H114" s="4">
        <v>0</v>
      </c>
      <c r="I114" s="4">
        <v>500000</v>
      </c>
      <c r="J114" s="4">
        <v>500000</v>
      </c>
      <c r="K114" s="4">
        <v>200000</v>
      </c>
      <c r="L114" s="4">
        <v>200000</v>
      </c>
      <c r="M114" s="4">
        <v>0</v>
      </c>
      <c r="N114" s="4">
        <v>0</v>
      </c>
      <c r="O114" s="4">
        <v>0</v>
      </c>
      <c r="P114" s="4">
        <v>0</v>
      </c>
      <c r="Q114" s="4">
        <v>700000</v>
      </c>
      <c r="R114" s="4">
        <v>700000</v>
      </c>
    </row>
    <row r="115" spans="2:18">
      <c r="B115" s="802"/>
      <c r="C115" s="166"/>
      <c r="D115" s="166"/>
      <c r="E115" s="671">
        <v>421</v>
      </c>
      <c r="F115" s="1" t="s">
        <v>1004</v>
      </c>
      <c r="G115" s="4">
        <v>14000000</v>
      </c>
      <c r="H115" s="4">
        <v>14000000</v>
      </c>
      <c r="I115" s="4">
        <v>2500000</v>
      </c>
      <c r="J115" s="4">
        <v>2500000</v>
      </c>
      <c r="K115" s="4">
        <v>1000000</v>
      </c>
      <c r="L115" s="4">
        <v>1000000</v>
      </c>
      <c r="M115" s="4">
        <v>0</v>
      </c>
      <c r="N115" s="4">
        <v>0</v>
      </c>
      <c r="O115" s="4">
        <v>0</v>
      </c>
      <c r="P115" s="4">
        <v>0</v>
      </c>
      <c r="Q115" s="4">
        <v>17500000</v>
      </c>
      <c r="R115" s="4">
        <v>17500000</v>
      </c>
    </row>
    <row r="116" spans="2:18">
      <c r="B116" s="802"/>
      <c r="C116" s="166"/>
      <c r="D116" s="166"/>
      <c r="E116" s="2">
        <v>423</v>
      </c>
      <c r="F116" s="1" t="s">
        <v>1005</v>
      </c>
      <c r="G116" s="4">
        <v>0</v>
      </c>
      <c r="H116" s="4">
        <v>0</v>
      </c>
      <c r="I116" s="4">
        <v>2000000</v>
      </c>
      <c r="J116" s="4">
        <v>2000000</v>
      </c>
      <c r="K116" s="4">
        <v>500000</v>
      </c>
      <c r="L116" s="4">
        <v>500000</v>
      </c>
      <c r="M116" s="4">
        <v>0</v>
      </c>
      <c r="N116" s="4">
        <v>0</v>
      </c>
      <c r="O116" s="4">
        <v>0</v>
      </c>
      <c r="P116" s="4">
        <v>0</v>
      </c>
      <c r="Q116" s="4">
        <v>2500000</v>
      </c>
      <c r="R116" s="4">
        <v>2500000</v>
      </c>
    </row>
    <row r="117" spans="2:18">
      <c r="B117" s="802"/>
      <c r="C117" s="166"/>
      <c r="D117" s="166"/>
      <c r="E117" s="2">
        <v>424</v>
      </c>
      <c r="F117" s="1" t="s">
        <v>403</v>
      </c>
      <c r="G117" s="4">
        <v>0</v>
      </c>
      <c r="H117" s="4">
        <v>0</v>
      </c>
      <c r="I117" s="4">
        <v>1500000</v>
      </c>
      <c r="J117" s="4">
        <v>1500000</v>
      </c>
      <c r="K117" s="4">
        <v>500000</v>
      </c>
      <c r="L117" s="4">
        <v>500000</v>
      </c>
      <c r="M117" s="4">
        <v>0</v>
      </c>
      <c r="N117" s="4">
        <v>0</v>
      </c>
      <c r="O117" s="4">
        <v>0</v>
      </c>
      <c r="P117" s="4">
        <v>0</v>
      </c>
      <c r="Q117" s="4">
        <v>2000000</v>
      </c>
      <c r="R117" s="4">
        <v>2000000</v>
      </c>
    </row>
    <row r="118" spans="2:18">
      <c r="B118" s="802"/>
      <c r="C118" s="166"/>
      <c r="D118" s="166"/>
      <c r="E118" s="2">
        <v>425</v>
      </c>
      <c r="F118" s="1" t="s">
        <v>404</v>
      </c>
      <c r="G118" s="4">
        <v>0</v>
      </c>
      <c r="H118" s="4">
        <v>0</v>
      </c>
      <c r="I118" s="4">
        <v>2600000</v>
      </c>
      <c r="J118" s="4">
        <v>2600000</v>
      </c>
      <c r="K118" s="4">
        <v>500000</v>
      </c>
      <c r="L118" s="4">
        <v>500000</v>
      </c>
      <c r="M118" s="4">
        <v>0</v>
      </c>
      <c r="N118" s="4">
        <v>0</v>
      </c>
      <c r="O118" s="4">
        <v>500000</v>
      </c>
      <c r="P118" s="4">
        <v>500000</v>
      </c>
      <c r="Q118" s="4">
        <v>3600000</v>
      </c>
      <c r="R118" s="4">
        <v>3600000</v>
      </c>
    </row>
    <row r="119" spans="2:18">
      <c r="B119" s="802"/>
      <c r="C119" s="166"/>
      <c r="D119" s="166"/>
      <c r="E119" s="2">
        <v>426</v>
      </c>
      <c r="F119" s="1" t="s">
        <v>405</v>
      </c>
      <c r="G119" s="4">
        <v>0</v>
      </c>
      <c r="H119" s="4">
        <v>0</v>
      </c>
      <c r="I119" s="4">
        <v>0</v>
      </c>
      <c r="J119" s="4">
        <v>0</v>
      </c>
      <c r="K119" s="4">
        <v>350000</v>
      </c>
      <c r="L119" s="4">
        <v>350000</v>
      </c>
      <c r="M119" s="4">
        <v>0</v>
      </c>
      <c r="N119" s="4">
        <v>0</v>
      </c>
      <c r="O119" s="4">
        <v>0</v>
      </c>
      <c r="P119" s="4">
        <v>0</v>
      </c>
      <c r="Q119" s="4">
        <v>350000</v>
      </c>
      <c r="R119" s="4">
        <v>350000</v>
      </c>
    </row>
    <row r="120" spans="2:18">
      <c r="B120" s="802"/>
      <c r="C120" s="162"/>
      <c r="D120" s="162">
        <v>46</v>
      </c>
      <c r="E120" s="99"/>
      <c r="F120" s="99" t="s">
        <v>396</v>
      </c>
      <c r="G120" s="103">
        <f t="shared" ref="G120:L120" si="13">SUM(G121:G122)</f>
        <v>77967000</v>
      </c>
      <c r="H120" s="103">
        <f t="shared" si="13"/>
        <v>77967000</v>
      </c>
      <c r="I120" s="103">
        <f t="shared" si="13"/>
        <v>5000000</v>
      </c>
      <c r="J120" s="103">
        <f t="shared" si="13"/>
        <v>5000000</v>
      </c>
      <c r="K120" s="103">
        <f t="shared" si="13"/>
        <v>7250000</v>
      </c>
      <c r="L120" s="103">
        <f t="shared" si="13"/>
        <v>7250000</v>
      </c>
      <c r="M120" s="103">
        <v>0</v>
      </c>
      <c r="N120" s="103">
        <v>0</v>
      </c>
      <c r="O120" s="103">
        <f>SUM(O121:O122)</f>
        <v>2000000</v>
      </c>
      <c r="P120" s="103">
        <f>SUM(P121:P122)</f>
        <v>2000000</v>
      </c>
      <c r="Q120" s="103">
        <f>SUM(Q121:Q122)</f>
        <v>92217000</v>
      </c>
      <c r="R120" s="103">
        <f>SUM(R121:R122)</f>
        <v>92217000</v>
      </c>
    </row>
    <row r="121" spans="2:18">
      <c r="B121" s="802"/>
      <c r="C121" s="166"/>
      <c r="D121" s="166"/>
      <c r="E121" s="2">
        <v>464</v>
      </c>
      <c r="F121" s="1" t="s">
        <v>423</v>
      </c>
      <c r="G121" s="4">
        <v>77967000</v>
      </c>
      <c r="H121" s="4">
        <v>77615000</v>
      </c>
      <c r="I121" s="4">
        <v>5000000</v>
      </c>
      <c r="J121" s="4">
        <v>5000000</v>
      </c>
      <c r="K121" s="4">
        <v>7250000</v>
      </c>
      <c r="L121" s="4">
        <v>7250000</v>
      </c>
      <c r="M121" s="4">
        <v>0</v>
      </c>
      <c r="N121" s="4">
        <v>0</v>
      </c>
      <c r="O121" s="4">
        <v>2000000</v>
      </c>
      <c r="P121" s="4">
        <v>2000000</v>
      </c>
      <c r="Q121" s="4">
        <v>92217000</v>
      </c>
      <c r="R121" s="4">
        <v>91865000</v>
      </c>
    </row>
    <row r="122" spans="2:18">
      <c r="B122" s="802"/>
      <c r="C122" s="166"/>
      <c r="D122" s="166"/>
      <c r="E122" s="2">
        <v>465</v>
      </c>
      <c r="F122" s="1" t="s">
        <v>424</v>
      </c>
      <c r="G122" s="4">
        <v>0</v>
      </c>
      <c r="H122" s="4">
        <v>352000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352000</v>
      </c>
    </row>
    <row r="123" spans="2:18">
      <c r="B123" s="802"/>
      <c r="C123" s="162"/>
      <c r="D123" s="162">
        <v>48</v>
      </c>
      <c r="E123" s="99"/>
      <c r="F123" s="99" t="s">
        <v>430</v>
      </c>
      <c r="G123" s="103">
        <f>SUM(G124)</f>
        <v>25000000</v>
      </c>
      <c r="H123" s="103">
        <f>SUM(H124)</f>
        <v>10000000</v>
      </c>
      <c r="I123" s="103">
        <v>0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f>SUM(Q124)</f>
        <v>25000000</v>
      </c>
      <c r="R123" s="103">
        <f>SUM(R124)</f>
        <v>10000000</v>
      </c>
    </row>
    <row r="124" spans="2:18">
      <c r="B124" s="802"/>
      <c r="C124" s="166"/>
      <c r="D124" s="166"/>
      <c r="E124" s="2">
        <v>482</v>
      </c>
      <c r="F124" s="1" t="s">
        <v>433</v>
      </c>
      <c r="G124" s="4">
        <v>25000000</v>
      </c>
      <c r="H124" s="4">
        <v>10000000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25000000</v>
      </c>
      <c r="R124" s="4">
        <v>10000000</v>
      </c>
    </row>
    <row r="125" spans="2:18">
      <c r="B125" s="802"/>
      <c r="C125" s="150"/>
      <c r="D125" s="150">
        <v>41</v>
      </c>
      <c r="E125" s="33"/>
      <c r="F125" s="215" t="s">
        <v>1396</v>
      </c>
      <c r="G125" s="34">
        <f t="shared" ref="G125:L125" si="14">SUM(G126+G129+G136+G139)</f>
        <v>481784000</v>
      </c>
      <c r="H125" s="34">
        <f t="shared" si="14"/>
        <v>496784000</v>
      </c>
      <c r="I125" s="34">
        <f t="shared" si="14"/>
        <v>3700000</v>
      </c>
      <c r="J125" s="34">
        <f t="shared" si="14"/>
        <v>3700000</v>
      </c>
      <c r="K125" s="34">
        <f t="shared" si="14"/>
        <v>20220000</v>
      </c>
      <c r="L125" s="34">
        <f t="shared" si="14"/>
        <v>34070000</v>
      </c>
      <c r="M125" s="34">
        <v>0</v>
      </c>
      <c r="N125" s="34">
        <v>0</v>
      </c>
      <c r="O125" s="34">
        <f>SUM(O126+O129+O136+O139)</f>
        <v>2500000</v>
      </c>
      <c r="P125" s="34">
        <f>SUM(P126+P129+P136+P139)</f>
        <v>2500000</v>
      </c>
      <c r="Q125" s="34">
        <f>SUM(Q126+Q129+Q136+Q139)</f>
        <v>508204000</v>
      </c>
      <c r="R125" s="34">
        <f>SUM(R126+R129+R136+R139)</f>
        <v>537054000</v>
      </c>
    </row>
    <row r="126" spans="2:18">
      <c r="B126" s="802"/>
      <c r="C126" s="162"/>
      <c r="D126" s="162">
        <v>40</v>
      </c>
      <c r="E126" s="99"/>
      <c r="F126" s="99" t="s">
        <v>391</v>
      </c>
      <c r="G126" s="103">
        <f>SUM(G127:G128)</f>
        <v>220784000</v>
      </c>
      <c r="H126" s="103">
        <f>SUM(H127:H128)</f>
        <v>237284000</v>
      </c>
      <c r="I126" s="103">
        <v>0</v>
      </c>
      <c r="J126" s="103">
        <v>0</v>
      </c>
      <c r="K126" s="103">
        <v>0</v>
      </c>
      <c r="L126" s="103">
        <v>0</v>
      </c>
      <c r="M126" s="103">
        <v>0</v>
      </c>
      <c r="N126" s="103">
        <v>0</v>
      </c>
      <c r="O126" s="103">
        <v>0</v>
      </c>
      <c r="P126" s="103">
        <v>0</v>
      </c>
      <c r="Q126" s="103">
        <f>SUM(Q127:Q128)</f>
        <v>220784000</v>
      </c>
      <c r="R126" s="103">
        <f>SUM(R127:R128)</f>
        <v>237284000</v>
      </c>
    </row>
    <row r="127" spans="2:18">
      <c r="B127" s="802"/>
      <c r="C127" s="166"/>
      <c r="D127" s="166"/>
      <c r="E127" s="2">
        <v>401</v>
      </c>
      <c r="F127" s="1" t="s">
        <v>399</v>
      </c>
      <c r="G127" s="4">
        <v>155124000</v>
      </c>
      <c r="H127" s="4">
        <v>173124000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155124000</v>
      </c>
      <c r="R127" s="4">
        <v>173124000</v>
      </c>
    </row>
    <row r="128" spans="2:18">
      <c r="B128" s="802"/>
      <c r="C128" s="166"/>
      <c r="D128" s="166"/>
      <c r="E128" s="2">
        <v>402</v>
      </c>
      <c r="F128" s="1" t="s">
        <v>361</v>
      </c>
      <c r="G128" s="4">
        <v>65660000</v>
      </c>
      <c r="H128" s="4">
        <v>64160000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65660000</v>
      </c>
      <c r="R128" s="4">
        <v>64160000</v>
      </c>
    </row>
    <row r="129" spans="2:18">
      <c r="B129" s="802"/>
      <c r="C129" s="162"/>
      <c r="D129" s="162">
        <v>42</v>
      </c>
      <c r="E129" s="99"/>
      <c r="F129" s="99" t="s">
        <v>394</v>
      </c>
      <c r="G129" s="103">
        <f t="shared" ref="G129:L129" si="15">SUM(G130:G135)</f>
        <v>12000000</v>
      </c>
      <c r="H129" s="103">
        <f t="shared" si="15"/>
        <v>13500000</v>
      </c>
      <c r="I129" s="103">
        <f t="shared" si="15"/>
        <v>700000</v>
      </c>
      <c r="J129" s="103">
        <f t="shared" si="15"/>
        <v>700000</v>
      </c>
      <c r="K129" s="103">
        <f t="shared" si="15"/>
        <v>6770000</v>
      </c>
      <c r="L129" s="103">
        <f t="shared" si="15"/>
        <v>6770000</v>
      </c>
      <c r="M129" s="103">
        <v>0</v>
      </c>
      <c r="N129" s="103">
        <v>0</v>
      </c>
      <c r="O129" s="103">
        <v>0</v>
      </c>
      <c r="P129" s="103">
        <v>0</v>
      </c>
      <c r="Q129" s="103">
        <f>SUM(Q130:Q135)</f>
        <v>19470000</v>
      </c>
      <c r="R129" s="103">
        <f>SUM(R130:R135)</f>
        <v>20970000</v>
      </c>
    </row>
    <row r="130" spans="2:18">
      <c r="B130" s="802"/>
      <c r="C130" s="166"/>
      <c r="D130" s="166"/>
      <c r="E130" s="2">
        <v>420</v>
      </c>
      <c r="F130" s="1" t="s">
        <v>400</v>
      </c>
      <c r="G130" s="4">
        <v>0</v>
      </c>
      <c r="H130" s="4">
        <v>0</v>
      </c>
      <c r="I130" s="4">
        <v>200000</v>
      </c>
      <c r="J130" s="4">
        <v>200000</v>
      </c>
      <c r="K130" s="4">
        <v>1500000</v>
      </c>
      <c r="L130" s="4">
        <v>1500000</v>
      </c>
      <c r="M130" s="4">
        <v>0</v>
      </c>
      <c r="N130" s="4">
        <v>0</v>
      </c>
      <c r="O130" s="4">
        <v>0</v>
      </c>
      <c r="P130" s="4">
        <v>0</v>
      </c>
      <c r="Q130" s="4">
        <v>1700000</v>
      </c>
      <c r="R130" s="4">
        <v>1700000</v>
      </c>
    </row>
    <row r="131" spans="2:18" ht="30">
      <c r="B131" s="802"/>
      <c r="C131" s="166"/>
      <c r="D131" s="166"/>
      <c r="E131" s="2">
        <v>421</v>
      </c>
      <c r="F131" s="14" t="s">
        <v>401</v>
      </c>
      <c r="G131" s="4">
        <v>12000000</v>
      </c>
      <c r="H131" s="4">
        <v>13500000</v>
      </c>
      <c r="I131" s="4">
        <v>0</v>
      </c>
      <c r="J131" s="4">
        <v>0</v>
      </c>
      <c r="K131" s="4">
        <v>2240000</v>
      </c>
      <c r="L131" s="4">
        <v>2240000</v>
      </c>
      <c r="M131" s="4">
        <v>0</v>
      </c>
      <c r="N131" s="4">
        <v>0</v>
      </c>
      <c r="O131" s="4">
        <v>0</v>
      </c>
      <c r="P131" s="4">
        <v>0</v>
      </c>
      <c r="Q131" s="4">
        <v>14240000</v>
      </c>
      <c r="R131" s="4">
        <v>15740000</v>
      </c>
    </row>
    <row r="132" spans="2:18">
      <c r="B132" s="802"/>
      <c r="C132" s="166"/>
      <c r="D132" s="166"/>
      <c r="E132" s="2">
        <v>423</v>
      </c>
      <c r="F132" s="1" t="s">
        <v>402</v>
      </c>
      <c r="G132" s="4">
        <v>0</v>
      </c>
      <c r="H132" s="4">
        <v>0</v>
      </c>
      <c r="I132" s="4">
        <v>0</v>
      </c>
      <c r="J132" s="4">
        <v>0</v>
      </c>
      <c r="K132" s="4">
        <v>730000</v>
      </c>
      <c r="L132" s="4">
        <v>730000</v>
      </c>
      <c r="M132" s="4">
        <v>0</v>
      </c>
      <c r="N132" s="4">
        <v>0</v>
      </c>
      <c r="O132" s="4">
        <v>0</v>
      </c>
      <c r="P132" s="4">
        <v>0</v>
      </c>
      <c r="Q132" s="4">
        <v>730000</v>
      </c>
      <c r="R132" s="4">
        <v>730000</v>
      </c>
    </row>
    <row r="133" spans="2:18">
      <c r="B133" s="802"/>
      <c r="C133" s="166"/>
      <c r="D133" s="166"/>
      <c r="E133" s="2">
        <v>424</v>
      </c>
      <c r="F133" s="1" t="s">
        <v>403</v>
      </c>
      <c r="G133" s="4">
        <v>0</v>
      </c>
      <c r="H133" s="4">
        <v>0</v>
      </c>
      <c r="I133" s="4">
        <v>0</v>
      </c>
      <c r="J133" s="4">
        <v>0</v>
      </c>
      <c r="K133" s="4">
        <v>300000</v>
      </c>
      <c r="L133" s="4">
        <v>300000</v>
      </c>
      <c r="M133" s="4">
        <v>0</v>
      </c>
      <c r="N133" s="4">
        <v>0</v>
      </c>
      <c r="O133" s="4">
        <v>0</v>
      </c>
      <c r="P133" s="4">
        <v>0</v>
      </c>
      <c r="Q133" s="4">
        <v>300000</v>
      </c>
      <c r="R133" s="4">
        <v>300000</v>
      </c>
    </row>
    <row r="134" spans="2:18">
      <c r="B134" s="802"/>
      <c r="C134" s="166"/>
      <c r="D134" s="166"/>
      <c r="E134" s="2">
        <v>425</v>
      </c>
      <c r="F134" s="1" t="s">
        <v>404</v>
      </c>
      <c r="G134" s="4">
        <v>0</v>
      </c>
      <c r="H134" s="4">
        <v>0</v>
      </c>
      <c r="I134" s="4">
        <v>400000</v>
      </c>
      <c r="J134" s="4">
        <v>400000</v>
      </c>
      <c r="K134" s="4">
        <v>1500000</v>
      </c>
      <c r="L134" s="4">
        <v>1500000</v>
      </c>
      <c r="M134" s="4">
        <v>0</v>
      </c>
      <c r="N134" s="4">
        <v>0</v>
      </c>
      <c r="O134" s="4">
        <v>0</v>
      </c>
      <c r="P134" s="4">
        <v>0</v>
      </c>
      <c r="Q134" s="4">
        <v>1900000</v>
      </c>
      <c r="R134" s="4">
        <v>1900000</v>
      </c>
    </row>
    <row r="135" spans="2:18">
      <c r="B135" s="802"/>
      <c r="C135" s="166"/>
      <c r="D135" s="166"/>
      <c r="E135" s="2">
        <v>426</v>
      </c>
      <c r="F135" s="1" t="s">
        <v>405</v>
      </c>
      <c r="G135" s="4">
        <v>0</v>
      </c>
      <c r="H135" s="4">
        <v>0</v>
      </c>
      <c r="I135" s="4">
        <v>100000</v>
      </c>
      <c r="J135" s="4">
        <v>100000</v>
      </c>
      <c r="K135" s="4">
        <v>500000</v>
      </c>
      <c r="L135" s="4">
        <v>500000</v>
      </c>
      <c r="M135" s="4">
        <v>0</v>
      </c>
      <c r="N135" s="4">
        <v>0</v>
      </c>
      <c r="O135" s="4">
        <v>0</v>
      </c>
      <c r="P135" s="4">
        <v>0</v>
      </c>
      <c r="Q135" s="4">
        <v>600000</v>
      </c>
      <c r="R135" s="4">
        <v>600000</v>
      </c>
    </row>
    <row r="136" spans="2:18">
      <c r="B136" s="802"/>
      <c r="C136" s="162"/>
      <c r="D136" s="162">
        <v>46</v>
      </c>
      <c r="E136" s="99"/>
      <c r="F136" s="99" t="s">
        <v>396</v>
      </c>
      <c r="G136" s="103">
        <f t="shared" ref="G136:L136" si="16">SUM(G137:G138)</f>
        <v>70000000</v>
      </c>
      <c r="H136" s="103">
        <f t="shared" si="16"/>
        <v>70000000</v>
      </c>
      <c r="I136" s="103">
        <f t="shared" si="16"/>
        <v>2900000</v>
      </c>
      <c r="J136" s="103">
        <f t="shared" si="16"/>
        <v>2900000</v>
      </c>
      <c r="K136" s="103">
        <f t="shared" si="16"/>
        <v>13000000</v>
      </c>
      <c r="L136" s="103">
        <f t="shared" si="16"/>
        <v>13000000</v>
      </c>
      <c r="M136" s="103">
        <v>0</v>
      </c>
      <c r="N136" s="103">
        <v>0</v>
      </c>
      <c r="O136" s="103">
        <f>SUM(O137:O138)</f>
        <v>2500000</v>
      </c>
      <c r="P136" s="103">
        <f>SUM(P137:P138)</f>
        <v>2500000</v>
      </c>
      <c r="Q136" s="103">
        <f>SUM(Q137:Q138)</f>
        <v>88400000</v>
      </c>
      <c r="R136" s="103">
        <f>SUM(R137:R138)</f>
        <v>88400000</v>
      </c>
    </row>
    <row r="137" spans="2:18">
      <c r="B137" s="802"/>
      <c r="C137" s="166"/>
      <c r="D137" s="166"/>
      <c r="E137" s="2">
        <v>464</v>
      </c>
      <c r="F137" s="1" t="s">
        <v>423</v>
      </c>
      <c r="G137" s="4">
        <v>70000000</v>
      </c>
      <c r="H137" s="4">
        <v>69395000</v>
      </c>
      <c r="I137" s="4">
        <v>2900000</v>
      </c>
      <c r="J137" s="4">
        <v>2900000</v>
      </c>
      <c r="K137" s="4">
        <v>13000000</v>
      </c>
      <c r="L137" s="4">
        <v>13000000</v>
      </c>
      <c r="M137" s="4">
        <v>0</v>
      </c>
      <c r="N137" s="4">
        <v>0</v>
      </c>
      <c r="O137" s="4">
        <v>2500000</v>
      </c>
      <c r="P137" s="4">
        <v>2500000</v>
      </c>
      <c r="Q137" s="4">
        <v>88400000</v>
      </c>
      <c r="R137" s="4">
        <v>87795000</v>
      </c>
    </row>
    <row r="138" spans="2:18">
      <c r="B138" s="802"/>
      <c r="C138" s="166"/>
      <c r="D138" s="166"/>
      <c r="E138" s="2">
        <v>465</v>
      </c>
      <c r="F138" s="1" t="s">
        <v>424</v>
      </c>
      <c r="G138" s="4">
        <v>0</v>
      </c>
      <c r="H138" s="4">
        <v>605000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605000</v>
      </c>
    </row>
    <row r="139" spans="2:18">
      <c r="B139" s="802"/>
      <c r="C139" s="162"/>
      <c r="D139" s="162">
        <v>48</v>
      </c>
      <c r="E139" s="99"/>
      <c r="F139" s="99" t="s">
        <v>430</v>
      </c>
      <c r="G139" s="103">
        <f t="shared" ref="G139:L139" si="17">SUM(G140:G142)</f>
        <v>179000000</v>
      </c>
      <c r="H139" s="103">
        <f t="shared" si="17"/>
        <v>176000000</v>
      </c>
      <c r="I139" s="103">
        <f t="shared" si="17"/>
        <v>100000</v>
      </c>
      <c r="J139" s="103">
        <f t="shared" si="17"/>
        <v>100000</v>
      </c>
      <c r="K139" s="103">
        <f t="shared" si="17"/>
        <v>450000</v>
      </c>
      <c r="L139" s="103">
        <f t="shared" si="17"/>
        <v>14300000</v>
      </c>
      <c r="M139" s="103">
        <v>0</v>
      </c>
      <c r="N139" s="103">
        <v>0</v>
      </c>
      <c r="O139" s="103">
        <v>0</v>
      </c>
      <c r="P139" s="103">
        <v>0</v>
      </c>
      <c r="Q139" s="103">
        <f>SUM(Q140:Q142)</f>
        <v>179550000</v>
      </c>
      <c r="R139" s="103">
        <f>SUM(R140:R142)</f>
        <v>190400000</v>
      </c>
    </row>
    <row r="140" spans="2:18">
      <c r="B140" s="802"/>
      <c r="C140" s="166"/>
      <c r="D140" s="166"/>
      <c r="E140" s="2">
        <v>480</v>
      </c>
      <c r="F140" s="1" t="s">
        <v>431</v>
      </c>
      <c r="G140" s="4">
        <v>6000000</v>
      </c>
      <c r="H140" s="4">
        <v>6000000</v>
      </c>
      <c r="I140" s="4">
        <v>100000</v>
      </c>
      <c r="J140" s="4">
        <v>100000</v>
      </c>
      <c r="K140" s="4">
        <v>300000</v>
      </c>
      <c r="L140" s="4">
        <v>300000</v>
      </c>
      <c r="M140" s="4">
        <v>0</v>
      </c>
      <c r="N140" s="4">
        <v>0</v>
      </c>
      <c r="O140" s="4">
        <v>0</v>
      </c>
      <c r="P140" s="4">
        <v>0</v>
      </c>
      <c r="Q140" s="4">
        <v>6400000</v>
      </c>
      <c r="R140" s="4">
        <v>6400000</v>
      </c>
    </row>
    <row r="141" spans="2:18">
      <c r="B141" s="802"/>
      <c r="C141" s="166"/>
      <c r="D141" s="166"/>
      <c r="E141" s="2">
        <v>481</v>
      </c>
      <c r="F141" s="1" t="s">
        <v>432</v>
      </c>
      <c r="G141" s="4">
        <v>0</v>
      </c>
      <c r="H141" s="4">
        <v>0</v>
      </c>
      <c r="I141" s="4">
        <v>0</v>
      </c>
      <c r="J141" s="4">
        <v>0</v>
      </c>
      <c r="K141" s="4">
        <v>150000</v>
      </c>
      <c r="L141" s="4">
        <v>150000</v>
      </c>
      <c r="M141" s="4">
        <v>0</v>
      </c>
      <c r="N141" s="4">
        <v>0</v>
      </c>
      <c r="O141" s="4">
        <v>0</v>
      </c>
      <c r="P141" s="4">
        <v>0</v>
      </c>
      <c r="Q141" s="4">
        <v>150000</v>
      </c>
      <c r="R141" s="4">
        <v>150000</v>
      </c>
    </row>
    <row r="142" spans="2:18">
      <c r="B142" s="802"/>
      <c r="C142" s="166"/>
      <c r="D142" s="166"/>
      <c r="E142" s="2">
        <v>482</v>
      </c>
      <c r="F142" s="1" t="s">
        <v>433</v>
      </c>
      <c r="G142" s="4">
        <v>173000000</v>
      </c>
      <c r="H142" s="4">
        <v>170000000</v>
      </c>
      <c r="I142" s="4">
        <v>0</v>
      </c>
      <c r="J142" s="4">
        <v>0</v>
      </c>
      <c r="K142" s="4">
        <v>0</v>
      </c>
      <c r="L142" s="4">
        <v>13850000</v>
      </c>
      <c r="M142" s="4">
        <v>0</v>
      </c>
      <c r="N142" s="4">
        <v>0</v>
      </c>
      <c r="O142" s="4">
        <v>0</v>
      </c>
      <c r="P142" s="4">
        <v>0</v>
      </c>
      <c r="Q142" s="4">
        <v>173000000</v>
      </c>
      <c r="R142" s="4">
        <v>183850000</v>
      </c>
    </row>
    <row r="143" spans="2:18" ht="30">
      <c r="B143" s="802"/>
      <c r="C143" s="150"/>
      <c r="D143" s="150">
        <v>42</v>
      </c>
      <c r="E143" s="33"/>
      <c r="F143" s="36" t="s">
        <v>1397</v>
      </c>
      <c r="G143" s="34">
        <f>SUM(G144)</f>
        <v>185000000</v>
      </c>
      <c r="H143" s="34">
        <f>SUM(H144)</f>
        <v>157000000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f>SUM(Q144)</f>
        <v>185000000</v>
      </c>
      <c r="R143" s="34">
        <f>SUM(R144)</f>
        <v>157000000</v>
      </c>
    </row>
    <row r="144" spans="2:18">
      <c r="B144" s="802"/>
      <c r="C144" s="162"/>
      <c r="D144" s="162">
        <v>48</v>
      </c>
      <c r="E144" s="99"/>
      <c r="F144" s="99" t="s">
        <v>430</v>
      </c>
      <c r="G144" s="103">
        <f>SUM(G145)</f>
        <v>185000000</v>
      </c>
      <c r="H144" s="103">
        <f>SUM(H145)</f>
        <v>157000000</v>
      </c>
      <c r="I144" s="103">
        <v>0</v>
      </c>
      <c r="J144" s="103">
        <v>0</v>
      </c>
      <c r="K144" s="103">
        <v>0</v>
      </c>
      <c r="L144" s="103">
        <v>0</v>
      </c>
      <c r="M144" s="103">
        <v>0</v>
      </c>
      <c r="N144" s="103">
        <v>0</v>
      </c>
      <c r="O144" s="103">
        <v>0</v>
      </c>
      <c r="P144" s="103">
        <v>0</v>
      </c>
      <c r="Q144" s="103">
        <f>SUM(Q145)</f>
        <v>185000000</v>
      </c>
      <c r="R144" s="103">
        <f>SUM(R145)</f>
        <v>157000000</v>
      </c>
    </row>
    <row r="145" spans="2:18">
      <c r="B145" s="802"/>
      <c r="C145" s="166"/>
      <c r="D145" s="166"/>
      <c r="E145" s="2">
        <v>482</v>
      </c>
      <c r="F145" s="1" t="s">
        <v>433</v>
      </c>
      <c r="G145" s="4">
        <v>185000000</v>
      </c>
      <c r="H145" s="4">
        <v>157000000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185000000</v>
      </c>
      <c r="R145" s="4">
        <v>157000000</v>
      </c>
    </row>
    <row r="146" spans="2:18">
      <c r="B146" s="802"/>
      <c r="C146" s="150"/>
      <c r="D146" s="150">
        <v>43</v>
      </c>
      <c r="E146" s="33"/>
      <c r="F146" s="33" t="s">
        <v>1398</v>
      </c>
      <c r="G146" s="34">
        <f>SUM(G147)</f>
        <v>60000000</v>
      </c>
      <c r="H146" s="34">
        <f>SUM(H147)</f>
        <v>48000000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f>SUM(Q147)</f>
        <v>60000000</v>
      </c>
      <c r="R146" s="34">
        <f>SUM(R147)</f>
        <v>48000000</v>
      </c>
    </row>
    <row r="147" spans="2:18">
      <c r="B147" s="802"/>
      <c r="C147" s="429"/>
      <c r="D147" s="429">
        <v>48</v>
      </c>
      <c r="E147" s="427"/>
      <c r="F147" s="427" t="s">
        <v>430</v>
      </c>
      <c r="G147" s="428">
        <f>SUM(G148)</f>
        <v>60000000</v>
      </c>
      <c r="H147" s="428">
        <f>SUM(H148)</f>
        <v>48000000</v>
      </c>
      <c r="I147" s="428">
        <v>0</v>
      </c>
      <c r="J147" s="428">
        <v>0</v>
      </c>
      <c r="K147" s="428">
        <v>0</v>
      </c>
      <c r="L147" s="428">
        <v>0</v>
      </c>
      <c r="M147" s="428">
        <v>0</v>
      </c>
      <c r="N147" s="428">
        <v>0</v>
      </c>
      <c r="O147" s="428">
        <v>0</v>
      </c>
      <c r="P147" s="428">
        <v>0</v>
      </c>
      <c r="Q147" s="428">
        <f>SUM(Q148)</f>
        <v>60000000</v>
      </c>
      <c r="R147" s="428">
        <f>SUM(R148)</f>
        <v>48000000</v>
      </c>
    </row>
    <row r="148" spans="2:18">
      <c r="B148" s="802"/>
      <c r="C148" s="166"/>
      <c r="D148" s="166"/>
      <c r="E148" s="2">
        <v>482</v>
      </c>
      <c r="F148" s="1" t="s">
        <v>433</v>
      </c>
      <c r="G148" s="4">
        <v>60000000</v>
      </c>
      <c r="H148" s="4">
        <v>48000000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60000000</v>
      </c>
      <c r="R148" s="4">
        <v>48000000</v>
      </c>
    </row>
    <row r="149" spans="2:18">
      <c r="B149" s="802"/>
      <c r="C149" s="150"/>
      <c r="D149" s="150">
        <v>47</v>
      </c>
      <c r="E149" s="33"/>
      <c r="F149" s="33" t="s">
        <v>1399</v>
      </c>
      <c r="G149" s="34">
        <f t="shared" ref="G149:L149" si="18">SUM(G150+G153+G160+G163)</f>
        <v>220548000</v>
      </c>
      <c r="H149" s="34">
        <f t="shared" si="18"/>
        <v>248748000</v>
      </c>
      <c r="I149" s="34">
        <f t="shared" si="18"/>
        <v>17910000</v>
      </c>
      <c r="J149" s="34">
        <f t="shared" si="18"/>
        <v>17910000</v>
      </c>
      <c r="K149" s="34">
        <f t="shared" si="18"/>
        <v>14000000</v>
      </c>
      <c r="L149" s="34">
        <f t="shared" si="18"/>
        <v>14000000</v>
      </c>
      <c r="M149" s="34">
        <v>0</v>
      </c>
      <c r="N149" s="34">
        <v>0</v>
      </c>
      <c r="O149" s="34">
        <f>SUM(O150+O153+O160+O163)</f>
        <v>1300000</v>
      </c>
      <c r="P149" s="34">
        <f>SUM(P150+P153+P160+P163)</f>
        <v>1300000</v>
      </c>
      <c r="Q149" s="34">
        <f>SUM(Q150+Q153+Q160+Q163)</f>
        <v>253758000</v>
      </c>
      <c r="R149" s="34">
        <f>SUM(R150+R153+R160+R163)</f>
        <v>281958000</v>
      </c>
    </row>
    <row r="150" spans="2:18">
      <c r="B150" s="802"/>
      <c r="C150" s="162"/>
      <c r="D150" s="162">
        <v>40</v>
      </c>
      <c r="E150" s="99"/>
      <c r="F150" s="99" t="s">
        <v>391</v>
      </c>
      <c r="G150" s="103">
        <f>SUM(G151:G152)</f>
        <v>188846000</v>
      </c>
      <c r="H150" s="103">
        <f>SUM(H151:H152)</f>
        <v>210046000</v>
      </c>
      <c r="I150" s="103">
        <v>0</v>
      </c>
      <c r="J150" s="103">
        <v>0</v>
      </c>
      <c r="K150" s="103">
        <f>SUM(K151:K152)</f>
        <v>700000</v>
      </c>
      <c r="L150" s="103">
        <f>SUM(L151:L152)</f>
        <v>700000</v>
      </c>
      <c r="M150" s="103">
        <v>0</v>
      </c>
      <c r="N150" s="103">
        <v>0</v>
      </c>
      <c r="O150" s="103">
        <v>0</v>
      </c>
      <c r="P150" s="103">
        <v>0</v>
      </c>
      <c r="Q150" s="103">
        <f>SUM(Q151:Q152)</f>
        <v>189546000</v>
      </c>
      <c r="R150" s="103">
        <f>SUM(R151:R152)</f>
        <v>210746000</v>
      </c>
    </row>
    <row r="151" spans="2:18">
      <c r="B151" s="802"/>
      <c r="C151" s="166"/>
      <c r="D151" s="166"/>
      <c r="E151" s="2">
        <v>401</v>
      </c>
      <c r="F151" s="1" t="s">
        <v>399</v>
      </c>
      <c r="G151" s="4">
        <v>133966000</v>
      </c>
      <c r="H151" s="4">
        <v>152266000</v>
      </c>
      <c r="I151" s="4">
        <v>0</v>
      </c>
      <c r="J151" s="4">
        <v>0</v>
      </c>
      <c r="K151" s="4">
        <v>500000</v>
      </c>
      <c r="L151" s="4">
        <v>500000</v>
      </c>
      <c r="M151" s="4">
        <v>0</v>
      </c>
      <c r="N151" s="4">
        <v>0</v>
      </c>
      <c r="O151" s="4">
        <v>0</v>
      </c>
      <c r="P151" s="4">
        <v>0</v>
      </c>
      <c r="Q151" s="4">
        <v>134466000</v>
      </c>
      <c r="R151" s="4">
        <v>152766000</v>
      </c>
    </row>
    <row r="152" spans="2:18">
      <c r="B152" s="802"/>
      <c r="C152" s="166"/>
      <c r="D152" s="166"/>
      <c r="E152" s="2">
        <v>402</v>
      </c>
      <c r="F152" s="1" t="s">
        <v>361</v>
      </c>
      <c r="G152" s="4">
        <v>54880000</v>
      </c>
      <c r="H152" s="4">
        <v>57780000</v>
      </c>
      <c r="I152" s="4">
        <v>0</v>
      </c>
      <c r="J152" s="4">
        <v>0</v>
      </c>
      <c r="K152" s="4">
        <v>200000</v>
      </c>
      <c r="L152" s="4">
        <v>200000</v>
      </c>
      <c r="M152" s="4">
        <v>0</v>
      </c>
      <c r="N152" s="4">
        <v>0</v>
      </c>
      <c r="O152" s="4">
        <v>0</v>
      </c>
      <c r="P152" s="4">
        <v>0</v>
      </c>
      <c r="Q152" s="4">
        <v>55080000</v>
      </c>
      <c r="R152" s="4">
        <v>57980000</v>
      </c>
    </row>
    <row r="153" spans="2:18">
      <c r="B153" s="802"/>
      <c r="C153" s="162"/>
      <c r="D153" s="162">
        <v>42</v>
      </c>
      <c r="E153" s="99"/>
      <c r="F153" s="99" t="s">
        <v>394</v>
      </c>
      <c r="G153" s="103">
        <f t="shared" ref="G153:L153" si="19">SUM(G154:G159)</f>
        <v>17702000</v>
      </c>
      <c r="H153" s="103">
        <f t="shared" si="19"/>
        <v>19131000</v>
      </c>
      <c r="I153" s="103">
        <f t="shared" si="19"/>
        <v>5210000</v>
      </c>
      <c r="J153" s="103">
        <f t="shared" si="19"/>
        <v>5210000</v>
      </c>
      <c r="K153" s="103">
        <f t="shared" si="19"/>
        <v>2400000</v>
      </c>
      <c r="L153" s="103">
        <f t="shared" si="19"/>
        <v>2400000</v>
      </c>
      <c r="M153" s="103">
        <v>0</v>
      </c>
      <c r="N153" s="103">
        <v>0</v>
      </c>
      <c r="O153" s="103">
        <f>SUM(O154:O159)</f>
        <v>100000</v>
      </c>
      <c r="P153" s="103">
        <f>SUM(P154:P159)</f>
        <v>100000</v>
      </c>
      <c r="Q153" s="103">
        <f>SUM(Q154:Q159)</f>
        <v>25412000</v>
      </c>
      <c r="R153" s="103">
        <f>SUM(R154:R159)</f>
        <v>26841000</v>
      </c>
    </row>
    <row r="154" spans="2:18">
      <c r="B154" s="802"/>
      <c r="C154" s="166"/>
      <c r="D154" s="166"/>
      <c r="E154" s="2">
        <v>420</v>
      </c>
      <c r="F154" s="1" t="s">
        <v>400</v>
      </c>
      <c r="G154" s="4">
        <v>0</v>
      </c>
      <c r="H154" s="4">
        <v>0</v>
      </c>
      <c r="I154" s="4">
        <v>500000</v>
      </c>
      <c r="J154" s="4">
        <v>500000</v>
      </c>
      <c r="K154" s="4">
        <v>300000</v>
      </c>
      <c r="L154" s="4">
        <v>300000</v>
      </c>
      <c r="M154" s="4">
        <v>0</v>
      </c>
      <c r="N154" s="4">
        <v>0</v>
      </c>
      <c r="O154" s="4">
        <v>100000</v>
      </c>
      <c r="P154" s="4">
        <v>100000</v>
      </c>
      <c r="Q154" s="4">
        <v>900000</v>
      </c>
      <c r="R154" s="4">
        <v>900000</v>
      </c>
    </row>
    <row r="155" spans="2:18" ht="30">
      <c r="B155" s="802"/>
      <c r="C155" s="166"/>
      <c r="D155" s="166"/>
      <c r="E155" s="2">
        <v>421</v>
      </c>
      <c r="F155" s="14" t="s">
        <v>401</v>
      </c>
      <c r="G155" s="4">
        <v>17702000</v>
      </c>
      <c r="H155" s="4">
        <v>19131000</v>
      </c>
      <c r="I155" s="4">
        <v>1910000</v>
      </c>
      <c r="J155" s="4">
        <v>1910000</v>
      </c>
      <c r="K155" s="4">
        <v>1000000</v>
      </c>
      <c r="L155" s="4">
        <v>1000000</v>
      </c>
      <c r="M155" s="4">
        <v>0</v>
      </c>
      <c r="N155" s="4">
        <v>0</v>
      </c>
      <c r="O155" s="4">
        <v>0</v>
      </c>
      <c r="P155" s="4">
        <v>0</v>
      </c>
      <c r="Q155" s="4">
        <v>20612000</v>
      </c>
      <c r="R155" s="4">
        <v>22041000</v>
      </c>
    </row>
    <row r="156" spans="2:18">
      <c r="B156" s="802"/>
      <c r="C156" s="166"/>
      <c r="D156" s="166"/>
      <c r="E156" s="2">
        <v>423</v>
      </c>
      <c r="F156" s="1" t="s">
        <v>402</v>
      </c>
      <c r="G156" s="4">
        <v>0</v>
      </c>
      <c r="H156" s="4">
        <v>0</v>
      </c>
      <c r="I156" s="4">
        <v>1000000</v>
      </c>
      <c r="J156" s="4">
        <v>1000000</v>
      </c>
      <c r="K156" s="4">
        <v>260000</v>
      </c>
      <c r="L156" s="4">
        <v>260000</v>
      </c>
      <c r="M156" s="4">
        <v>0</v>
      </c>
      <c r="N156" s="4">
        <v>0</v>
      </c>
      <c r="O156" s="4">
        <v>0</v>
      </c>
      <c r="P156" s="4">
        <v>0</v>
      </c>
      <c r="Q156" s="4">
        <v>1260000</v>
      </c>
      <c r="R156" s="4">
        <v>1260000</v>
      </c>
    </row>
    <row r="157" spans="2:18">
      <c r="B157" s="802"/>
      <c r="C157" s="166"/>
      <c r="D157" s="166"/>
      <c r="E157" s="2">
        <v>424</v>
      </c>
      <c r="F157" s="1" t="s">
        <v>403</v>
      </c>
      <c r="G157" s="4">
        <v>0</v>
      </c>
      <c r="H157" s="4">
        <v>0</v>
      </c>
      <c r="I157" s="4">
        <v>500000</v>
      </c>
      <c r="J157" s="4">
        <v>500000</v>
      </c>
      <c r="K157" s="4">
        <v>240000</v>
      </c>
      <c r="L157" s="4">
        <v>240000</v>
      </c>
      <c r="M157" s="4">
        <v>0</v>
      </c>
      <c r="N157" s="4">
        <v>0</v>
      </c>
      <c r="O157" s="4">
        <v>0</v>
      </c>
      <c r="P157" s="4">
        <v>0</v>
      </c>
      <c r="Q157" s="4">
        <v>740000</v>
      </c>
      <c r="R157" s="4">
        <v>740000</v>
      </c>
    </row>
    <row r="158" spans="2:18">
      <c r="B158" s="802"/>
      <c r="C158" s="166"/>
      <c r="D158" s="166"/>
      <c r="E158" s="2">
        <v>425</v>
      </c>
      <c r="F158" s="1" t="s">
        <v>404</v>
      </c>
      <c r="G158" s="4">
        <v>0</v>
      </c>
      <c r="H158" s="4">
        <v>0</v>
      </c>
      <c r="I158" s="4">
        <v>1000000</v>
      </c>
      <c r="J158" s="4">
        <v>1000000</v>
      </c>
      <c r="K158" s="4">
        <v>500000</v>
      </c>
      <c r="L158" s="4">
        <v>500000</v>
      </c>
      <c r="M158" s="4">
        <v>0</v>
      </c>
      <c r="N158" s="4">
        <v>0</v>
      </c>
      <c r="O158" s="4">
        <v>0</v>
      </c>
      <c r="P158" s="4">
        <v>0</v>
      </c>
      <c r="Q158" s="4">
        <v>1500000</v>
      </c>
      <c r="R158" s="4">
        <v>1500000</v>
      </c>
    </row>
    <row r="159" spans="2:18">
      <c r="B159" s="802"/>
      <c r="C159" s="166"/>
      <c r="D159" s="166"/>
      <c r="E159" s="2">
        <v>426</v>
      </c>
      <c r="F159" s="1" t="s">
        <v>405</v>
      </c>
      <c r="G159" s="4">
        <v>0</v>
      </c>
      <c r="H159" s="4">
        <v>0</v>
      </c>
      <c r="I159" s="4">
        <v>300000</v>
      </c>
      <c r="J159" s="4">
        <v>300000</v>
      </c>
      <c r="K159" s="4">
        <v>100000</v>
      </c>
      <c r="L159" s="4">
        <v>100000</v>
      </c>
      <c r="M159" s="4">
        <v>0</v>
      </c>
      <c r="N159" s="4">
        <v>0</v>
      </c>
      <c r="O159" s="4">
        <v>0</v>
      </c>
      <c r="P159" s="4">
        <v>0</v>
      </c>
      <c r="Q159" s="4">
        <v>400000</v>
      </c>
      <c r="R159" s="4">
        <v>400000</v>
      </c>
    </row>
    <row r="160" spans="2:18">
      <c r="B160" s="802"/>
      <c r="C160" s="162"/>
      <c r="D160" s="162">
        <v>46</v>
      </c>
      <c r="E160" s="99"/>
      <c r="F160" s="99" t="s">
        <v>396</v>
      </c>
      <c r="G160" s="103">
        <f t="shared" ref="G160:L160" si="20">SUM(G161:G162)</f>
        <v>14000000</v>
      </c>
      <c r="H160" s="103">
        <f t="shared" si="20"/>
        <v>19571000</v>
      </c>
      <c r="I160" s="103">
        <f t="shared" si="20"/>
        <v>12000000</v>
      </c>
      <c r="J160" s="103">
        <f t="shared" si="20"/>
        <v>12000000</v>
      </c>
      <c r="K160" s="103">
        <f t="shared" si="20"/>
        <v>10300000</v>
      </c>
      <c r="L160" s="103">
        <f t="shared" si="20"/>
        <v>10300000</v>
      </c>
      <c r="M160" s="103">
        <v>0</v>
      </c>
      <c r="N160" s="103">
        <v>0</v>
      </c>
      <c r="O160" s="103">
        <f>SUM(O161:O162)</f>
        <v>1200000</v>
      </c>
      <c r="P160" s="103">
        <f>SUM(P161:P162)</f>
        <v>1200000</v>
      </c>
      <c r="Q160" s="103">
        <f>SUM(Q161:Q162)</f>
        <v>37500000</v>
      </c>
      <c r="R160" s="103">
        <f>SUM(R161:R162)</f>
        <v>43071000</v>
      </c>
    </row>
    <row r="161" spans="2:18">
      <c r="B161" s="802"/>
      <c r="C161" s="166"/>
      <c r="D161" s="166"/>
      <c r="E161" s="2">
        <v>464</v>
      </c>
      <c r="F161" s="1" t="s">
        <v>423</v>
      </c>
      <c r="G161" s="4">
        <v>14000000</v>
      </c>
      <c r="H161" s="4">
        <v>19000000</v>
      </c>
      <c r="I161" s="4">
        <v>12000000</v>
      </c>
      <c r="J161" s="4">
        <v>11910000</v>
      </c>
      <c r="K161" s="4">
        <v>10300000</v>
      </c>
      <c r="L161" s="4">
        <v>10256000</v>
      </c>
      <c r="M161" s="4">
        <v>0</v>
      </c>
      <c r="N161" s="4">
        <v>0</v>
      </c>
      <c r="O161" s="4">
        <v>1200000</v>
      </c>
      <c r="P161" s="4">
        <v>1200000</v>
      </c>
      <c r="Q161" s="4">
        <v>37500000</v>
      </c>
      <c r="R161" s="4">
        <v>42366000</v>
      </c>
    </row>
    <row r="162" spans="2:18">
      <c r="B162" s="802"/>
      <c r="C162" s="166"/>
      <c r="D162" s="166"/>
      <c r="E162" s="2">
        <v>465</v>
      </c>
      <c r="F162" s="1" t="s">
        <v>424</v>
      </c>
      <c r="G162" s="4">
        <v>0</v>
      </c>
      <c r="H162" s="4">
        <v>571000</v>
      </c>
      <c r="I162" s="4">
        <v>0</v>
      </c>
      <c r="J162" s="4">
        <v>90000</v>
      </c>
      <c r="K162" s="4">
        <v>0</v>
      </c>
      <c r="L162" s="4">
        <v>44000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705000</v>
      </c>
    </row>
    <row r="163" spans="2:18">
      <c r="B163" s="802"/>
      <c r="C163" s="162"/>
      <c r="D163" s="162">
        <v>48</v>
      </c>
      <c r="E163" s="99"/>
      <c r="F163" s="99" t="s">
        <v>430</v>
      </c>
      <c r="G163" s="103">
        <v>0</v>
      </c>
      <c r="H163" s="103">
        <v>0</v>
      </c>
      <c r="I163" s="103">
        <f>SUM(I164:I165)</f>
        <v>700000</v>
      </c>
      <c r="J163" s="103">
        <f>SUM(J164:J165)</f>
        <v>700000</v>
      </c>
      <c r="K163" s="103">
        <f>SUM(K164:K165)</f>
        <v>600000</v>
      </c>
      <c r="L163" s="103">
        <f>SUM(L164:L165)</f>
        <v>600000</v>
      </c>
      <c r="M163" s="103">
        <v>0</v>
      </c>
      <c r="N163" s="103">
        <v>0</v>
      </c>
      <c r="O163" s="103">
        <v>0</v>
      </c>
      <c r="P163" s="103">
        <v>0</v>
      </c>
      <c r="Q163" s="103">
        <f>SUM(Q164:Q165)</f>
        <v>1300000</v>
      </c>
      <c r="R163" s="103">
        <f>SUM(R164:R165)</f>
        <v>1300000</v>
      </c>
    </row>
    <row r="164" spans="2:18">
      <c r="B164" s="802"/>
      <c r="C164" s="166"/>
      <c r="D164" s="166"/>
      <c r="E164" s="2">
        <v>480</v>
      </c>
      <c r="F164" s="1" t="s">
        <v>431</v>
      </c>
      <c r="G164" s="4">
        <v>0</v>
      </c>
      <c r="H164" s="4">
        <v>0</v>
      </c>
      <c r="I164" s="4">
        <v>700000</v>
      </c>
      <c r="J164" s="4">
        <v>700000</v>
      </c>
      <c r="K164" s="4">
        <v>400000</v>
      </c>
      <c r="L164" s="4">
        <v>400000</v>
      </c>
      <c r="M164" s="4">
        <v>0</v>
      </c>
      <c r="N164" s="4">
        <v>0</v>
      </c>
      <c r="O164" s="4">
        <v>0</v>
      </c>
      <c r="P164" s="4">
        <v>0</v>
      </c>
      <c r="Q164" s="4">
        <v>1100000</v>
      </c>
      <c r="R164" s="4">
        <v>1100000</v>
      </c>
    </row>
    <row r="165" spans="2:18">
      <c r="B165" s="802"/>
      <c r="C165" s="166"/>
      <c r="D165" s="166"/>
      <c r="E165" s="2">
        <v>482</v>
      </c>
      <c r="F165" s="1" t="s">
        <v>433</v>
      </c>
      <c r="G165" s="4">
        <v>0</v>
      </c>
      <c r="H165" s="4">
        <v>0</v>
      </c>
      <c r="I165" s="4">
        <v>0</v>
      </c>
      <c r="J165" s="4">
        <v>0</v>
      </c>
      <c r="K165" s="4">
        <v>200000</v>
      </c>
      <c r="L165" s="4">
        <v>200000</v>
      </c>
      <c r="M165" s="4">
        <v>0</v>
      </c>
      <c r="N165" s="4">
        <v>0</v>
      </c>
      <c r="O165" s="4">
        <v>0</v>
      </c>
      <c r="P165" s="4">
        <v>0</v>
      </c>
      <c r="Q165" s="4">
        <v>200000</v>
      </c>
      <c r="R165" s="4">
        <v>200000</v>
      </c>
    </row>
    <row r="166" spans="2:18">
      <c r="B166" s="802"/>
      <c r="C166" s="150"/>
      <c r="D166" s="150">
        <v>48</v>
      </c>
      <c r="E166" s="33"/>
      <c r="F166" s="33" t="s">
        <v>1400</v>
      </c>
      <c r="G166" s="34">
        <f>SUM(G167)</f>
        <v>120000000</v>
      </c>
      <c r="H166" s="34">
        <f>SUM(H167)</f>
        <v>56000000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f>SUM(Q167)</f>
        <v>120000000</v>
      </c>
      <c r="R166" s="34">
        <f>SUM(R167)</f>
        <v>56000000</v>
      </c>
    </row>
    <row r="167" spans="2:18">
      <c r="B167" s="802"/>
      <c r="C167" s="162"/>
      <c r="D167" s="162">
        <v>48</v>
      </c>
      <c r="E167" s="99"/>
      <c r="F167" s="99" t="s">
        <v>430</v>
      </c>
      <c r="G167" s="103">
        <f>SUM(G168)</f>
        <v>120000000</v>
      </c>
      <c r="H167" s="103">
        <f>SUM(H168)</f>
        <v>56000000</v>
      </c>
      <c r="I167" s="103">
        <v>0</v>
      </c>
      <c r="J167" s="103">
        <v>0</v>
      </c>
      <c r="K167" s="103">
        <v>0</v>
      </c>
      <c r="L167" s="103">
        <v>0</v>
      </c>
      <c r="M167" s="103">
        <v>0</v>
      </c>
      <c r="N167" s="103">
        <v>0</v>
      </c>
      <c r="O167" s="103">
        <v>0</v>
      </c>
      <c r="P167" s="103">
        <v>0</v>
      </c>
      <c r="Q167" s="103">
        <f>SUM(Q168)</f>
        <v>120000000</v>
      </c>
      <c r="R167" s="103">
        <f>SUM(R168)</f>
        <v>56000000</v>
      </c>
    </row>
    <row r="168" spans="2:18">
      <c r="B168" s="802"/>
      <c r="C168" s="166"/>
      <c r="D168" s="166"/>
      <c r="E168" s="2">
        <v>482</v>
      </c>
      <c r="F168" s="1" t="s">
        <v>433</v>
      </c>
      <c r="G168" s="4">
        <v>120000000</v>
      </c>
      <c r="H168" s="4">
        <v>56000000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120000000</v>
      </c>
      <c r="R168" s="4">
        <v>56000000</v>
      </c>
    </row>
    <row r="169" spans="2:18">
      <c r="B169" s="802"/>
      <c r="C169" s="150"/>
      <c r="D169" s="150">
        <v>49</v>
      </c>
      <c r="E169" s="33"/>
      <c r="F169" s="33" t="s">
        <v>1401</v>
      </c>
      <c r="G169" s="34">
        <f>SUM(G170+G172)</f>
        <v>60000000</v>
      </c>
      <c r="H169" s="34">
        <f>SUM(H170+H172)</f>
        <v>124000000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4">
        <f>SUM(Q170+Q172)</f>
        <v>60000000</v>
      </c>
      <c r="R169" s="34">
        <f>SUM(R170+R172)</f>
        <v>124000000</v>
      </c>
    </row>
    <row r="170" spans="2:18">
      <c r="B170" s="802"/>
      <c r="C170" s="162"/>
      <c r="D170" s="162">
        <v>46</v>
      </c>
      <c r="E170" s="99"/>
      <c r="F170" s="99" t="s">
        <v>396</v>
      </c>
      <c r="G170" s="103">
        <v>0</v>
      </c>
      <c r="H170" s="103">
        <f>SUM(H171)</f>
        <v>150000</v>
      </c>
      <c r="I170" s="103">
        <v>0</v>
      </c>
      <c r="J170" s="103">
        <v>0</v>
      </c>
      <c r="K170" s="103">
        <v>0</v>
      </c>
      <c r="L170" s="103">
        <v>0</v>
      </c>
      <c r="M170" s="103">
        <v>0</v>
      </c>
      <c r="N170" s="103">
        <v>0</v>
      </c>
      <c r="O170" s="103">
        <v>0</v>
      </c>
      <c r="P170" s="103">
        <v>0</v>
      </c>
      <c r="Q170" s="103">
        <v>0</v>
      </c>
      <c r="R170" s="103">
        <f>SUM(R171)</f>
        <v>150000</v>
      </c>
    </row>
    <row r="171" spans="2:18">
      <c r="B171" s="802"/>
      <c r="C171" s="166"/>
      <c r="D171" s="166"/>
      <c r="E171" s="2">
        <v>465</v>
      </c>
      <c r="F171" s="1" t="s">
        <v>424</v>
      </c>
      <c r="G171" s="4">
        <v>0</v>
      </c>
      <c r="H171" s="4">
        <v>150000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150000</v>
      </c>
    </row>
    <row r="172" spans="2:18">
      <c r="B172" s="802"/>
      <c r="C172" s="162"/>
      <c r="D172" s="162">
        <v>48</v>
      </c>
      <c r="E172" s="99"/>
      <c r="F172" s="99" t="s">
        <v>430</v>
      </c>
      <c r="G172" s="103">
        <f>SUM(G173)</f>
        <v>60000000</v>
      </c>
      <c r="H172" s="103">
        <f>SUM(H173)</f>
        <v>123850000</v>
      </c>
      <c r="I172" s="103">
        <v>0</v>
      </c>
      <c r="J172" s="103">
        <v>0</v>
      </c>
      <c r="K172" s="103">
        <v>0</v>
      </c>
      <c r="L172" s="103">
        <v>0</v>
      </c>
      <c r="M172" s="103">
        <v>0</v>
      </c>
      <c r="N172" s="103">
        <v>0</v>
      </c>
      <c r="O172" s="103">
        <v>0</v>
      </c>
      <c r="P172" s="103">
        <v>0</v>
      </c>
      <c r="Q172" s="103">
        <f>SUM(Q173)</f>
        <v>60000000</v>
      </c>
      <c r="R172" s="103">
        <f>SUM(R173)</f>
        <v>123850000</v>
      </c>
    </row>
    <row r="173" spans="2:18">
      <c r="B173" s="802"/>
      <c r="C173" s="166"/>
      <c r="D173" s="166"/>
      <c r="E173" s="2">
        <v>482</v>
      </c>
      <c r="F173" s="1" t="s">
        <v>433</v>
      </c>
      <c r="G173" s="4">
        <v>60000000</v>
      </c>
      <c r="H173" s="4">
        <v>123850000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60000000</v>
      </c>
      <c r="R173" s="4">
        <v>123850000</v>
      </c>
    </row>
    <row r="174" spans="2:18">
      <c r="B174" s="802"/>
      <c r="C174" s="666">
        <v>5</v>
      </c>
      <c r="D174" s="666"/>
      <c r="E174" s="670"/>
      <c r="F174" s="670" t="s">
        <v>1402</v>
      </c>
      <c r="G174" s="102">
        <f>SUM(G175+G192)</f>
        <v>366398000</v>
      </c>
      <c r="H174" s="102">
        <f>SUM(H175+H192)</f>
        <v>371698000</v>
      </c>
      <c r="I174" s="102">
        <v>0</v>
      </c>
      <c r="J174" s="102">
        <v>0</v>
      </c>
      <c r="K174" s="102">
        <f>SUM(K175+K192)</f>
        <v>23870000</v>
      </c>
      <c r="L174" s="102">
        <f>SUM(L175+L192)</f>
        <v>23870000</v>
      </c>
      <c r="M174" s="102">
        <v>0</v>
      </c>
      <c r="N174" s="102">
        <v>0</v>
      </c>
      <c r="O174" s="102">
        <f>SUM(O175+O192)</f>
        <v>15210000</v>
      </c>
      <c r="P174" s="102">
        <f>SUM(P175+P192)</f>
        <v>15210000</v>
      </c>
      <c r="Q174" s="102">
        <f>SUM(Q175+Q192)</f>
        <v>405478000</v>
      </c>
      <c r="R174" s="102">
        <f>SUM(R175+R192)</f>
        <v>410778000</v>
      </c>
    </row>
    <row r="175" spans="2:18">
      <c r="B175" s="802"/>
      <c r="C175" s="150"/>
      <c r="D175" s="150">
        <v>50</v>
      </c>
      <c r="E175" s="33"/>
      <c r="F175" s="33" t="s">
        <v>1418</v>
      </c>
      <c r="G175" s="34">
        <f>SUM(G176+G179+G186+G188)</f>
        <v>363605000</v>
      </c>
      <c r="H175" s="34">
        <f>SUM(H176+H179+H186+H188)</f>
        <v>368005000</v>
      </c>
      <c r="I175" s="34">
        <v>0</v>
      </c>
      <c r="J175" s="34">
        <v>0</v>
      </c>
      <c r="K175" s="34">
        <f>SUM(K176+K179+K186+K188)</f>
        <v>23870000</v>
      </c>
      <c r="L175" s="34">
        <f>SUM(L176+L179+L186+L188)</f>
        <v>23870000</v>
      </c>
      <c r="M175" s="34">
        <v>0</v>
      </c>
      <c r="N175" s="34">
        <v>0</v>
      </c>
      <c r="O175" s="34">
        <f>SUM(O176+O179+O186+O188)</f>
        <v>15210000</v>
      </c>
      <c r="P175" s="34">
        <f>SUM(P176+P179+P186+P188)</f>
        <v>15210000</v>
      </c>
      <c r="Q175" s="34">
        <f>SUM(Q176+Q179+Q186+Q188)</f>
        <v>402685000</v>
      </c>
      <c r="R175" s="34">
        <f>SUM(R176+R179+R186+R188)</f>
        <v>407085000</v>
      </c>
    </row>
    <row r="176" spans="2:18">
      <c r="B176" s="802"/>
      <c r="C176" s="162"/>
      <c r="D176" s="162">
        <v>40</v>
      </c>
      <c r="E176" s="99"/>
      <c r="F176" s="99" t="s">
        <v>391</v>
      </c>
      <c r="G176" s="103">
        <f>SUM(G177:G178)</f>
        <v>94805000</v>
      </c>
      <c r="H176" s="103">
        <f>SUM(H177:H178)</f>
        <v>102705000</v>
      </c>
      <c r="I176" s="103">
        <v>0</v>
      </c>
      <c r="J176" s="103">
        <v>0</v>
      </c>
      <c r="K176" s="103">
        <v>0</v>
      </c>
      <c r="L176" s="103">
        <v>0</v>
      </c>
      <c r="M176" s="103">
        <v>0</v>
      </c>
      <c r="N176" s="103">
        <v>0</v>
      </c>
      <c r="O176" s="103">
        <v>0</v>
      </c>
      <c r="P176" s="103">
        <v>0</v>
      </c>
      <c r="Q176" s="103">
        <f>SUM(Q177:Q178)</f>
        <v>94805000</v>
      </c>
      <c r="R176" s="103">
        <f>SUM(R177:R178)</f>
        <v>102705000</v>
      </c>
    </row>
    <row r="177" spans="2:18">
      <c r="B177" s="802"/>
      <c r="C177" s="166"/>
      <c r="D177" s="166"/>
      <c r="E177" s="2">
        <v>401</v>
      </c>
      <c r="F177" s="1" t="s">
        <v>399</v>
      </c>
      <c r="G177" s="4">
        <v>69188000</v>
      </c>
      <c r="H177" s="4">
        <v>74888000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69188000</v>
      </c>
      <c r="R177" s="4">
        <v>74888000</v>
      </c>
    </row>
    <row r="178" spans="2:18">
      <c r="B178" s="802"/>
      <c r="C178" s="166"/>
      <c r="D178" s="166"/>
      <c r="E178" s="2">
        <v>402</v>
      </c>
      <c r="F178" s="1" t="s">
        <v>361</v>
      </c>
      <c r="G178" s="4">
        <v>25617000</v>
      </c>
      <c r="H178" s="4">
        <v>27817000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25617000</v>
      </c>
      <c r="R178" s="4">
        <v>27817000</v>
      </c>
    </row>
    <row r="179" spans="2:18">
      <c r="B179" s="802"/>
      <c r="C179" s="162"/>
      <c r="D179" s="162">
        <v>42</v>
      </c>
      <c r="E179" s="99"/>
      <c r="F179" s="99" t="s">
        <v>394</v>
      </c>
      <c r="G179" s="103">
        <f>SUM(G180:G185)</f>
        <v>5800000</v>
      </c>
      <c r="H179" s="103">
        <f>SUM(H180:H185)</f>
        <v>5800000</v>
      </c>
      <c r="I179" s="103">
        <v>0</v>
      </c>
      <c r="J179" s="103">
        <v>0</v>
      </c>
      <c r="K179" s="103">
        <f>SUM(K180:K185)</f>
        <v>10780000</v>
      </c>
      <c r="L179" s="103">
        <f>SUM(L180:L185)</f>
        <v>10780000</v>
      </c>
      <c r="M179" s="103">
        <v>0</v>
      </c>
      <c r="N179" s="103">
        <v>0</v>
      </c>
      <c r="O179" s="103">
        <f>SUM(O180:O185)</f>
        <v>5000000</v>
      </c>
      <c r="P179" s="103">
        <f>SUM(P180:P185)</f>
        <v>5000000</v>
      </c>
      <c r="Q179" s="103">
        <f>SUM(Q180:Q185)</f>
        <v>21580000</v>
      </c>
      <c r="R179" s="103">
        <f>SUM(R180:R185)</f>
        <v>21580000</v>
      </c>
    </row>
    <row r="180" spans="2:18">
      <c r="B180" s="802"/>
      <c r="C180" s="166"/>
      <c r="D180" s="166"/>
      <c r="E180" s="2">
        <v>420</v>
      </c>
      <c r="F180" s="1" t="s">
        <v>400</v>
      </c>
      <c r="G180" s="4">
        <v>0</v>
      </c>
      <c r="H180" s="4">
        <v>0</v>
      </c>
      <c r="I180" s="4">
        <v>0</v>
      </c>
      <c r="J180" s="4">
        <v>0</v>
      </c>
      <c r="K180" s="4">
        <v>500000</v>
      </c>
      <c r="L180" s="4">
        <v>500000</v>
      </c>
      <c r="M180" s="4">
        <v>0</v>
      </c>
      <c r="N180" s="4">
        <v>0</v>
      </c>
      <c r="O180" s="4">
        <v>500000</v>
      </c>
      <c r="P180" s="4">
        <v>500000</v>
      </c>
      <c r="Q180" s="4">
        <v>1000000</v>
      </c>
      <c r="R180" s="4">
        <v>1000000</v>
      </c>
    </row>
    <row r="181" spans="2:18" ht="30">
      <c r="B181" s="802"/>
      <c r="C181" s="166"/>
      <c r="D181" s="166"/>
      <c r="E181" s="2">
        <v>421</v>
      </c>
      <c r="F181" s="14" t="s">
        <v>401</v>
      </c>
      <c r="G181" s="4">
        <v>5800000</v>
      </c>
      <c r="H181" s="4">
        <v>5800000</v>
      </c>
      <c r="I181" s="4">
        <v>0</v>
      </c>
      <c r="J181" s="4">
        <v>0</v>
      </c>
      <c r="K181" s="4">
        <v>1300000</v>
      </c>
      <c r="L181" s="4">
        <v>1300000</v>
      </c>
      <c r="M181" s="4">
        <v>0</v>
      </c>
      <c r="N181" s="4">
        <v>0</v>
      </c>
      <c r="O181" s="4">
        <v>500000</v>
      </c>
      <c r="P181" s="4">
        <v>500000</v>
      </c>
      <c r="Q181" s="4">
        <v>7600000</v>
      </c>
      <c r="R181" s="4">
        <v>7600000</v>
      </c>
    </row>
    <row r="182" spans="2:18">
      <c r="B182" s="802"/>
      <c r="C182" s="166"/>
      <c r="D182" s="166"/>
      <c r="E182" s="2">
        <v>423</v>
      </c>
      <c r="F182" s="1" t="s">
        <v>402</v>
      </c>
      <c r="G182" s="4">
        <v>0</v>
      </c>
      <c r="H182" s="4">
        <v>0</v>
      </c>
      <c r="I182" s="4">
        <v>0</v>
      </c>
      <c r="J182" s="4">
        <v>0</v>
      </c>
      <c r="K182" s="4">
        <v>2000000</v>
      </c>
      <c r="L182" s="4">
        <v>2000000</v>
      </c>
      <c r="M182" s="4">
        <v>0</v>
      </c>
      <c r="N182" s="4">
        <v>0</v>
      </c>
      <c r="O182" s="4">
        <v>2000000</v>
      </c>
      <c r="P182" s="4">
        <v>2000000</v>
      </c>
      <c r="Q182" s="4">
        <v>4000000</v>
      </c>
      <c r="R182" s="4">
        <v>4000000</v>
      </c>
    </row>
    <row r="183" spans="2:18">
      <c r="B183" s="802"/>
      <c r="C183" s="166"/>
      <c r="D183" s="166"/>
      <c r="E183" s="2">
        <v>424</v>
      </c>
      <c r="F183" s="1" t="s">
        <v>403</v>
      </c>
      <c r="G183" s="4">
        <v>0</v>
      </c>
      <c r="H183" s="4">
        <v>0</v>
      </c>
      <c r="I183" s="4">
        <v>0</v>
      </c>
      <c r="J183" s="4">
        <v>0</v>
      </c>
      <c r="K183" s="4">
        <v>980000</v>
      </c>
      <c r="L183" s="4">
        <v>980000</v>
      </c>
      <c r="M183" s="4">
        <v>0</v>
      </c>
      <c r="N183" s="4">
        <v>0</v>
      </c>
      <c r="O183" s="4">
        <v>500000</v>
      </c>
      <c r="P183" s="4">
        <v>500000</v>
      </c>
      <c r="Q183" s="4">
        <v>1480000</v>
      </c>
      <c r="R183" s="4">
        <v>1480000</v>
      </c>
    </row>
    <row r="184" spans="2:18">
      <c r="B184" s="802"/>
      <c r="C184" s="166"/>
      <c r="D184" s="166"/>
      <c r="E184" s="2">
        <v>425</v>
      </c>
      <c r="F184" s="1" t="s">
        <v>404</v>
      </c>
      <c r="G184" s="4">
        <v>0</v>
      </c>
      <c r="H184" s="4">
        <v>0</v>
      </c>
      <c r="I184" s="4">
        <v>0</v>
      </c>
      <c r="J184" s="4">
        <v>0</v>
      </c>
      <c r="K184" s="4">
        <v>5500000</v>
      </c>
      <c r="L184" s="4">
        <v>5500000</v>
      </c>
      <c r="M184" s="4">
        <v>0</v>
      </c>
      <c r="N184" s="4">
        <v>0</v>
      </c>
      <c r="O184" s="4">
        <v>1500000</v>
      </c>
      <c r="P184" s="4">
        <v>1500000</v>
      </c>
      <c r="Q184" s="4">
        <v>7000000</v>
      </c>
      <c r="R184" s="4">
        <v>7000000</v>
      </c>
    </row>
    <row r="185" spans="2:18">
      <c r="B185" s="802"/>
      <c r="C185" s="166"/>
      <c r="D185" s="166"/>
      <c r="E185" s="2">
        <v>426</v>
      </c>
      <c r="F185" s="1" t="s">
        <v>405</v>
      </c>
      <c r="G185" s="4">
        <v>0</v>
      </c>
      <c r="H185" s="4">
        <v>0</v>
      </c>
      <c r="I185" s="4">
        <v>0</v>
      </c>
      <c r="J185" s="4">
        <v>0</v>
      </c>
      <c r="K185" s="4">
        <v>500000</v>
      </c>
      <c r="L185" s="4">
        <v>500000</v>
      </c>
      <c r="M185" s="4">
        <v>0</v>
      </c>
      <c r="N185" s="4">
        <v>0</v>
      </c>
      <c r="O185" s="4">
        <v>0</v>
      </c>
      <c r="P185" s="4">
        <v>0</v>
      </c>
      <c r="Q185" s="4">
        <v>500000</v>
      </c>
      <c r="R185" s="4">
        <v>500000</v>
      </c>
    </row>
    <row r="186" spans="2:18">
      <c r="B186" s="802"/>
      <c r="C186" s="162"/>
      <c r="D186" s="162">
        <v>46</v>
      </c>
      <c r="E186" s="99"/>
      <c r="F186" s="99" t="s">
        <v>396</v>
      </c>
      <c r="G186" s="103">
        <f>SUM(G187)</f>
        <v>75000000</v>
      </c>
      <c r="H186" s="103">
        <f>SUM(H187)</f>
        <v>75000000</v>
      </c>
      <c r="I186" s="103">
        <v>0</v>
      </c>
      <c r="J186" s="103">
        <v>0</v>
      </c>
      <c r="K186" s="103">
        <f>SUM(K187)</f>
        <v>12490000</v>
      </c>
      <c r="L186" s="103">
        <f>SUM(L187)</f>
        <v>12490000</v>
      </c>
      <c r="M186" s="103">
        <v>0</v>
      </c>
      <c r="N186" s="103">
        <v>0</v>
      </c>
      <c r="O186" s="103">
        <f>SUM(O187)</f>
        <v>9210000</v>
      </c>
      <c r="P186" s="103">
        <f>SUM(P187)</f>
        <v>9210000</v>
      </c>
      <c r="Q186" s="103">
        <f>SUM(Q187)</f>
        <v>96700000</v>
      </c>
      <c r="R186" s="103">
        <f>SUM(R187)</f>
        <v>96700000</v>
      </c>
    </row>
    <row r="187" spans="2:18">
      <c r="B187" s="802"/>
      <c r="C187" s="166"/>
      <c r="D187" s="166"/>
      <c r="E187" s="2">
        <v>464</v>
      </c>
      <c r="F187" s="1" t="s">
        <v>423</v>
      </c>
      <c r="G187" s="4">
        <v>75000000</v>
      </c>
      <c r="H187" s="4">
        <v>75000000</v>
      </c>
      <c r="I187" s="4">
        <v>0</v>
      </c>
      <c r="J187" s="4">
        <v>0</v>
      </c>
      <c r="K187" s="4">
        <v>12490000</v>
      </c>
      <c r="L187" s="4">
        <v>12490000</v>
      </c>
      <c r="M187" s="4">
        <v>0</v>
      </c>
      <c r="N187" s="4">
        <v>0</v>
      </c>
      <c r="O187" s="4">
        <v>9210000</v>
      </c>
      <c r="P187" s="4">
        <v>9210000</v>
      </c>
      <c r="Q187" s="4">
        <v>96700000</v>
      </c>
      <c r="R187" s="4">
        <v>96700000</v>
      </c>
    </row>
    <row r="188" spans="2:18">
      <c r="B188" s="802"/>
      <c r="C188" s="162"/>
      <c r="D188" s="162">
        <v>48</v>
      </c>
      <c r="E188" s="99"/>
      <c r="F188" s="99" t="s">
        <v>430</v>
      </c>
      <c r="G188" s="103">
        <f>SUM(G189:G191)</f>
        <v>188000000</v>
      </c>
      <c r="H188" s="103">
        <f>SUM(H189:H191)</f>
        <v>184500000</v>
      </c>
      <c r="I188" s="103">
        <v>0</v>
      </c>
      <c r="J188" s="103">
        <v>0</v>
      </c>
      <c r="K188" s="103">
        <f>SUM(K189:K191)</f>
        <v>600000</v>
      </c>
      <c r="L188" s="103">
        <f>SUM(L189:L191)</f>
        <v>600000</v>
      </c>
      <c r="M188" s="103">
        <v>0</v>
      </c>
      <c r="N188" s="103">
        <v>0</v>
      </c>
      <c r="O188" s="103">
        <f>SUM(O189:O191)</f>
        <v>1000000</v>
      </c>
      <c r="P188" s="103">
        <f>SUM(P189:P191)</f>
        <v>1000000</v>
      </c>
      <c r="Q188" s="103">
        <f>SUM(Q189:Q191)</f>
        <v>189600000</v>
      </c>
      <c r="R188" s="103">
        <f>SUM(R189:R191)</f>
        <v>186100000</v>
      </c>
    </row>
    <row r="189" spans="2:18">
      <c r="B189" s="802"/>
      <c r="C189" s="166"/>
      <c r="D189" s="166"/>
      <c r="E189" s="2">
        <v>480</v>
      </c>
      <c r="F189" s="1" t="s">
        <v>431</v>
      </c>
      <c r="G189" s="4">
        <v>0</v>
      </c>
      <c r="H189" s="4">
        <v>0</v>
      </c>
      <c r="I189" s="4">
        <v>0</v>
      </c>
      <c r="J189" s="4">
        <v>0</v>
      </c>
      <c r="K189" s="4">
        <v>500000</v>
      </c>
      <c r="L189" s="4">
        <v>500000</v>
      </c>
      <c r="M189" s="4">
        <v>0</v>
      </c>
      <c r="N189" s="4">
        <v>0</v>
      </c>
      <c r="O189" s="4">
        <v>500000</v>
      </c>
      <c r="P189" s="4">
        <v>500000</v>
      </c>
      <c r="Q189" s="4">
        <v>1000000</v>
      </c>
      <c r="R189" s="4">
        <v>1000000</v>
      </c>
    </row>
    <row r="190" spans="2:18">
      <c r="B190" s="802"/>
      <c r="C190" s="166"/>
      <c r="D190" s="166"/>
      <c r="E190" s="2">
        <v>482</v>
      </c>
      <c r="F190" s="1" t="s">
        <v>433</v>
      </c>
      <c r="G190" s="4">
        <v>173000000</v>
      </c>
      <c r="H190" s="4">
        <v>168000000</v>
      </c>
      <c r="I190" s="4">
        <v>0</v>
      </c>
      <c r="J190" s="4">
        <v>0</v>
      </c>
      <c r="K190" s="4">
        <v>100000</v>
      </c>
      <c r="L190" s="4">
        <v>100000</v>
      </c>
      <c r="M190" s="4">
        <v>0</v>
      </c>
      <c r="N190" s="4">
        <v>0</v>
      </c>
      <c r="O190" s="4">
        <v>500000</v>
      </c>
      <c r="P190" s="4">
        <v>500000</v>
      </c>
      <c r="Q190" s="4">
        <v>173600000</v>
      </c>
      <c r="R190" s="4">
        <v>168600000</v>
      </c>
    </row>
    <row r="191" spans="2:18" ht="30">
      <c r="B191" s="802"/>
      <c r="C191" s="166"/>
      <c r="D191" s="166"/>
      <c r="E191" s="2">
        <v>489</v>
      </c>
      <c r="F191" s="14" t="s">
        <v>439</v>
      </c>
      <c r="G191" s="4">
        <v>15000000</v>
      </c>
      <c r="H191" s="4">
        <v>16500000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15000000</v>
      </c>
      <c r="R191" s="4">
        <v>16500000</v>
      </c>
    </row>
    <row r="192" spans="2:18">
      <c r="B192" s="802"/>
      <c r="C192" s="150"/>
      <c r="D192" s="150">
        <v>53</v>
      </c>
      <c r="E192" s="33"/>
      <c r="F192" s="67" t="s">
        <v>1403</v>
      </c>
      <c r="G192" s="34">
        <f>SUM(G193)</f>
        <v>2793000</v>
      </c>
      <c r="H192" s="34">
        <f>SUM(H193)</f>
        <v>3693000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f>SUM(Q193)</f>
        <v>2793000</v>
      </c>
      <c r="R192" s="34">
        <f>SUM(R193)</f>
        <v>3693000</v>
      </c>
    </row>
    <row r="193" spans="2:18">
      <c r="B193" s="802"/>
      <c r="C193" s="162"/>
      <c r="D193" s="162">
        <v>40</v>
      </c>
      <c r="E193" s="99"/>
      <c r="F193" s="99" t="s">
        <v>391</v>
      </c>
      <c r="G193" s="103">
        <f>SUM(G194:G195)</f>
        <v>2793000</v>
      </c>
      <c r="H193" s="103">
        <f>SUM(H194:H195)</f>
        <v>3693000</v>
      </c>
      <c r="I193" s="103">
        <v>0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0</v>
      </c>
      <c r="P193" s="103">
        <v>0</v>
      </c>
      <c r="Q193" s="103">
        <f>SUM(Q194:Q195)</f>
        <v>2793000</v>
      </c>
      <c r="R193" s="103">
        <f>SUM(R194:R195)</f>
        <v>3693000</v>
      </c>
    </row>
    <row r="194" spans="2:18">
      <c r="B194" s="802"/>
      <c r="C194" s="166"/>
      <c r="D194" s="166"/>
      <c r="E194" s="2">
        <v>401</v>
      </c>
      <c r="F194" s="1" t="s">
        <v>399</v>
      </c>
      <c r="G194" s="4">
        <v>2058000</v>
      </c>
      <c r="H194" s="4">
        <v>2658000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2058000</v>
      </c>
      <c r="R194" s="4">
        <v>2658000</v>
      </c>
    </row>
    <row r="195" spans="2:18">
      <c r="B195" s="802"/>
      <c r="C195" s="166"/>
      <c r="D195" s="166"/>
      <c r="E195" s="2">
        <v>402</v>
      </c>
      <c r="F195" s="1" t="s">
        <v>361</v>
      </c>
      <c r="G195" s="4">
        <v>735000</v>
      </c>
      <c r="H195" s="4">
        <v>1035000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735000</v>
      </c>
      <c r="R195" s="4">
        <v>1035000</v>
      </c>
    </row>
    <row r="196" spans="2:18">
      <c r="B196" s="802"/>
      <c r="C196" s="666">
        <v>6</v>
      </c>
      <c r="D196" s="666"/>
      <c r="E196" s="670"/>
      <c r="F196" s="670" t="s">
        <v>1404</v>
      </c>
      <c r="G196" s="102">
        <f>SUM(G197)</f>
        <v>24155000</v>
      </c>
      <c r="H196" s="102">
        <f>SUM(H197)</f>
        <v>24305000</v>
      </c>
      <c r="I196" s="102">
        <v>0</v>
      </c>
      <c r="J196" s="102">
        <v>0</v>
      </c>
      <c r="K196" s="102">
        <v>0</v>
      </c>
      <c r="L196" s="102">
        <v>0</v>
      </c>
      <c r="M196" s="102">
        <v>0</v>
      </c>
      <c r="N196" s="102">
        <v>0</v>
      </c>
      <c r="O196" s="102">
        <v>0</v>
      </c>
      <c r="P196" s="102">
        <v>0</v>
      </c>
      <c r="Q196" s="102">
        <f>SUM(Q197)</f>
        <v>24155000</v>
      </c>
      <c r="R196" s="102">
        <f>SUM(R197)</f>
        <v>24305000</v>
      </c>
    </row>
    <row r="197" spans="2:18">
      <c r="B197" s="802"/>
      <c r="C197" s="150"/>
      <c r="D197" s="150">
        <v>60</v>
      </c>
      <c r="E197" s="33"/>
      <c r="F197" s="33" t="s">
        <v>1404</v>
      </c>
      <c r="G197" s="34">
        <f>SUM(G198+G200)</f>
        <v>24155000</v>
      </c>
      <c r="H197" s="34">
        <f>SUM(H198+H200)</f>
        <v>24305000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f>SUM(Q198+Q200)</f>
        <v>24155000</v>
      </c>
      <c r="R197" s="34">
        <f>SUM(R198+R200)</f>
        <v>24305000</v>
      </c>
    </row>
    <row r="198" spans="2:18">
      <c r="B198" s="802"/>
      <c r="C198" s="162"/>
      <c r="D198" s="162">
        <v>40</v>
      </c>
      <c r="E198" s="99"/>
      <c r="F198" s="99" t="s">
        <v>391</v>
      </c>
      <c r="G198" s="103">
        <f>SUM(G199)</f>
        <v>4155000</v>
      </c>
      <c r="H198" s="103">
        <f>SUM(H199)</f>
        <v>4305000</v>
      </c>
      <c r="I198" s="103">
        <v>0</v>
      </c>
      <c r="J198" s="103">
        <v>0</v>
      </c>
      <c r="K198" s="103">
        <v>0</v>
      </c>
      <c r="L198" s="103">
        <v>0</v>
      </c>
      <c r="M198" s="103">
        <v>0</v>
      </c>
      <c r="N198" s="103">
        <v>0</v>
      </c>
      <c r="O198" s="103">
        <v>0</v>
      </c>
      <c r="P198" s="103">
        <v>0</v>
      </c>
      <c r="Q198" s="103">
        <f>SUM(Q199)</f>
        <v>4155000</v>
      </c>
      <c r="R198" s="103">
        <f>SUM(R199)</f>
        <v>4305000</v>
      </c>
    </row>
    <row r="199" spans="2:18">
      <c r="B199" s="802"/>
      <c r="C199" s="166"/>
      <c r="D199" s="166"/>
      <c r="E199" s="2">
        <v>401</v>
      </c>
      <c r="F199" s="1" t="s">
        <v>399</v>
      </c>
      <c r="G199" s="4">
        <v>4155000</v>
      </c>
      <c r="H199" s="4">
        <v>4305000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4155000</v>
      </c>
      <c r="R199" s="4">
        <v>4305000</v>
      </c>
    </row>
    <row r="200" spans="2:18">
      <c r="B200" s="802"/>
      <c r="C200" s="162"/>
      <c r="D200" s="162">
        <v>46</v>
      </c>
      <c r="E200" s="99"/>
      <c r="F200" s="99" t="s">
        <v>396</v>
      </c>
      <c r="G200" s="103">
        <f>SUM(G201:G202)</f>
        <v>20000000</v>
      </c>
      <c r="H200" s="103">
        <f>SUM(H201:H202)</f>
        <v>20000000</v>
      </c>
      <c r="I200" s="103">
        <v>0</v>
      </c>
      <c r="J200" s="103">
        <v>0</v>
      </c>
      <c r="K200" s="103">
        <v>0</v>
      </c>
      <c r="L200" s="103">
        <v>0</v>
      </c>
      <c r="M200" s="103">
        <v>0</v>
      </c>
      <c r="N200" s="103">
        <v>0</v>
      </c>
      <c r="O200" s="103">
        <v>0</v>
      </c>
      <c r="P200" s="103">
        <v>0</v>
      </c>
      <c r="Q200" s="103">
        <f>SUM(Q201:Q202)</f>
        <v>20000000</v>
      </c>
      <c r="R200" s="103">
        <f>SUM(R201:R202)</f>
        <v>20000000</v>
      </c>
    </row>
    <row r="201" spans="2:18">
      <c r="B201" s="802"/>
      <c r="C201" s="166"/>
      <c r="D201" s="166"/>
      <c r="E201" s="2">
        <v>464</v>
      </c>
      <c r="F201" s="1" t="s">
        <v>423</v>
      </c>
      <c r="G201" s="4">
        <v>20000000</v>
      </c>
      <c r="H201" s="4">
        <v>19690000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20000000</v>
      </c>
      <c r="R201" s="4">
        <v>19690000</v>
      </c>
    </row>
    <row r="202" spans="2:18">
      <c r="B202" s="802"/>
      <c r="C202" s="166"/>
      <c r="D202" s="166"/>
      <c r="E202" s="2">
        <v>465</v>
      </c>
      <c r="F202" s="1" t="s">
        <v>424</v>
      </c>
      <c r="G202" s="4">
        <v>0</v>
      </c>
      <c r="H202" s="4">
        <v>310000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310000</v>
      </c>
    </row>
    <row r="203" spans="2:18">
      <c r="B203" s="802"/>
      <c r="C203" s="666">
        <v>7</v>
      </c>
      <c r="D203" s="666"/>
      <c r="E203" s="670"/>
      <c r="F203" s="670" t="s">
        <v>1405</v>
      </c>
      <c r="G203" s="102">
        <f>SUM(G204)</f>
        <v>81979000</v>
      </c>
      <c r="H203" s="102">
        <f>SUM(H204)</f>
        <v>82479000</v>
      </c>
      <c r="I203" s="102">
        <v>0</v>
      </c>
      <c r="J203" s="102">
        <v>0</v>
      </c>
      <c r="K203" s="102">
        <f>SUM(K204)</f>
        <v>13000000</v>
      </c>
      <c r="L203" s="102">
        <f>SUM(L204)</f>
        <v>13000000</v>
      </c>
      <c r="M203" s="102">
        <v>0</v>
      </c>
      <c r="N203" s="102">
        <v>0</v>
      </c>
      <c r="O203" s="102">
        <f>SUM(O204)</f>
        <v>700000</v>
      </c>
      <c r="P203" s="102">
        <f>SUM(P204)</f>
        <v>700000</v>
      </c>
      <c r="Q203" s="102">
        <f>SUM(Q204)</f>
        <v>95679000</v>
      </c>
      <c r="R203" s="102">
        <f>SUM(R204)</f>
        <v>96179000</v>
      </c>
    </row>
    <row r="204" spans="2:18">
      <c r="B204" s="802"/>
      <c r="C204" s="150"/>
      <c r="D204" s="150">
        <v>70</v>
      </c>
      <c r="E204" s="33"/>
      <c r="F204" s="36" t="s">
        <v>1405</v>
      </c>
      <c r="G204" s="34">
        <f>SUM(G205+G208)</f>
        <v>81979000</v>
      </c>
      <c r="H204" s="34">
        <f>SUM(H205+H208)</f>
        <v>82479000</v>
      </c>
      <c r="I204" s="34">
        <v>0</v>
      </c>
      <c r="J204" s="34">
        <v>0</v>
      </c>
      <c r="K204" s="34">
        <f>SUM(K205+K208)</f>
        <v>13000000</v>
      </c>
      <c r="L204" s="34">
        <f>SUM(L205+L208)</f>
        <v>13000000</v>
      </c>
      <c r="M204" s="34">
        <v>0</v>
      </c>
      <c r="N204" s="34">
        <v>0</v>
      </c>
      <c r="O204" s="34">
        <f>SUM(O205+O208)</f>
        <v>700000</v>
      </c>
      <c r="P204" s="34">
        <f>SUM(P205+P208)</f>
        <v>700000</v>
      </c>
      <c r="Q204" s="34">
        <f>SUM(Q205+Q208)</f>
        <v>95679000</v>
      </c>
      <c r="R204" s="34">
        <f>SUM(R205+R208)</f>
        <v>96179000</v>
      </c>
    </row>
    <row r="205" spans="2:18">
      <c r="B205" s="802"/>
      <c r="C205" s="162"/>
      <c r="D205" s="162">
        <v>40</v>
      </c>
      <c r="E205" s="99"/>
      <c r="F205" s="99" t="s">
        <v>991</v>
      </c>
      <c r="G205" s="103">
        <f>SUM(G206:G207)</f>
        <v>7448000</v>
      </c>
      <c r="H205" s="103">
        <f>SUM(H206:H207)</f>
        <v>7948000</v>
      </c>
      <c r="I205" s="103">
        <v>0</v>
      </c>
      <c r="J205" s="103">
        <v>0</v>
      </c>
      <c r="K205" s="103">
        <v>0</v>
      </c>
      <c r="L205" s="103">
        <v>0</v>
      </c>
      <c r="M205" s="103">
        <v>0</v>
      </c>
      <c r="N205" s="103">
        <v>0</v>
      </c>
      <c r="O205" s="103">
        <v>0</v>
      </c>
      <c r="P205" s="103">
        <v>0</v>
      </c>
      <c r="Q205" s="103">
        <f>SUM(Q206:Q207)</f>
        <v>7448000</v>
      </c>
      <c r="R205" s="103">
        <f>SUM(R206:R207)</f>
        <v>7948000</v>
      </c>
    </row>
    <row r="206" spans="2:18">
      <c r="B206" s="802"/>
      <c r="C206" s="166"/>
      <c r="D206" s="166"/>
      <c r="E206" s="2">
        <v>401</v>
      </c>
      <c r="F206" s="1" t="s">
        <v>399</v>
      </c>
      <c r="G206" s="4">
        <v>5194000</v>
      </c>
      <c r="H206" s="4">
        <v>5694000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5194000</v>
      </c>
      <c r="R206" s="4">
        <v>5694000</v>
      </c>
    </row>
    <row r="207" spans="2:18">
      <c r="B207" s="802"/>
      <c r="C207" s="166"/>
      <c r="D207" s="166"/>
      <c r="E207" s="2">
        <v>402</v>
      </c>
      <c r="F207" s="1" t="s">
        <v>361</v>
      </c>
      <c r="G207" s="4">
        <v>2254000</v>
      </c>
      <c r="H207" s="4">
        <v>2254000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2254000</v>
      </c>
      <c r="R207" s="4">
        <v>2254000</v>
      </c>
    </row>
    <row r="208" spans="2:18">
      <c r="B208" s="802"/>
      <c r="C208" s="162"/>
      <c r="D208" s="162">
        <v>46</v>
      </c>
      <c r="E208" s="99"/>
      <c r="F208" s="99" t="s">
        <v>396</v>
      </c>
      <c r="G208" s="103">
        <f>SUM(G209)</f>
        <v>74531000</v>
      </c>
      <c r="H208" s="103">
        <f>SUM(H209)</f>
        <v>74531000</v>
      </c>
      <c r="I208" s="103">
        <v>0</v>
      </c>
      <c r="J208" s="103">
        <v>0</v>
      </c>
      <c r="K208" s="103">
        <f>SUM(K209)</f>
        <v>13000000</v>
      </c>
      <c r="L208" s="103">
        <f>SUM(L209)</f>
        <v>13000000</v>
      </c>
      <c r="M208" s="103">
        <v>0</v>
      </c>
      <c r="N208" s="103">
        <v>0</v>
      </c>
      <c r="O208" s="103">
        <f>SUM(O209)</f>
        <v>700000</v>
      </c>
      <c r="P208" s="103">
        <f>SUM(P209)</f>
        <v>700000</v>
      </c>
      <c r="Q208" s="103">
        <f>SUM(Q209)</f>
        <v>88231000</v>
      </c>
      <c r="R208" s="103">
        <f>SUM(R209)</f>
        <v>88231000</v>
      </c>
    </row>
    <row r="209" spans="2:18">
      <c r="B209" s="802"/>
      <c r="C209" s="166"/>
      <c r="D209" s="166"/>
      <c r="E209" s="2">
        <v>464</v>
      </c>
      <c r="F209" s="1" t="s">
        <v>423</v>
      </c>
      <c r="G209" s="4">
        <v>74531000</v>
      </c>
      <c r="H209" s="4">
        <v>74531000</v>
      </c>
      <c r="I209" s="4">
        <v>0</v>
      </c>
      <c r="J209" s="4">
        <v>0</v>
      </c>
      <c r="K209" s="4">
        <v>13000000</v>
      </c>
      <c r="L209" s="4">
        <v>13000000</v>
      </c>
      <c r="M209" s="4">
        <v>0</v>
      </c>
      <c r="N209" s="4">
        <v>0</v>
      </c>
      <c r="O209" s="4">
        <v>700000</v>
      </c>
      <c r="P209" s="4">
        <v>700000</v>
      </c>
      <c r="Q209" s="4">
        <v>88231000</v>
      </c>
      <c r="R209" s="4">
        <v>88231000</v>
      </c>
    </row>
    <row r="210" spans="2:18">
      <c r="B210" s="802"/>
      <c r="C210" s="666">
        <v>8</v>
      </c>
      <c r="D210" s="666"/>
      <c r="E210" s="670"/>
      <c r="F210" s="670" t="s">
        <v>1406</v>
      </c>
      <c r="G210" s="102">
        <f t="shared" ref="G210:L210" si="21">SUM(G211+G227+G242+G246)</f>
        <v>621168000</v>
      </c>
      <c r="H210" s="102">
        <f t="shared" si="21"/>
        <v>679468000</v>
      </c>
      <c r="I210" s="102">
        <f t="shared" si="21"/>
        <v>1200000</v>
      </c>
      <c r="J210" s="102">
        <f t="shared" si="21"/>
        <v>1200000</v>
      </c>
      <c r="K210" s="102">
        <f t="shared" si="21"/>
        <v>26954000</v>
      </c>
      <c r="L210" s="102">
        <f t="shared" si="21"/>
        <v>26954000</v>
      </c>
      <c r="M210" s="102">
        <v>0</v>
      </c>
      <c r="N210" s="102">
        <v>0</v>
      </c>
      <c r="O210" s="102">
        <f>SUM(O211+O227+O242+O246)</f>
        <v>3000000</v>
      </c>
      <c r="P210" s="102">
        <f>SUM(P211+P227+P242+P246)</f>
        <v>3000000</v>
      </c>
      <c r="Q210" s="102">
        <f>SUM(Q211+Q227+Q242+Q246)</f>
        <v>652322000</v>
      </c>
      <c r="R210" s="102">
        <f>SUM(R211+R227+R242+R246)</f>
        <v>710622000</v>
      </c>
    </row>
    <row r="211" spans="2:18">
      <c r="B211" s="802"/>
      <c r="C211" s="150"/>
      <c r="D211" s="150">
        <v>80</v>
      </c>
      <c r="E211" s="33"/>
      <c r="F211" s="33" t="s">
        <v>1406</v>
      </c>
      <c r="G211" s="34">
        <f t="shared" ref="G211:L211" si="22">SUM(G212+G215+G221+G224)</f>
        <v>494010000</v>
      </c>
      <c r="H211" s="34">
        <f t="shared" si="22"/>
        <v>513010000</v>
      </c>
      <c r="I211" s="34">
        <f t="shared" si="22"/>
        <v>1200000</v>
      </c>
      <c r="J211" s="34">
        <f t="shared" si="22"/>
        <v>1200000</v>
      </c>
      <c r="K211" s="34">
        <f t="shared" si="22"/>
        <v>24074000</v>
      </c>
      <c r="L211" s="34">
        <f t="shared" si="22"/>
        <v>24074000</v>
      </c>
      <c r="M211" s="34">
        <v>0</v>
      </c>
      <c r="N211" s="34">
        <v>0</v>
      </c>
      <c r="O211" s="34">
        <f>SUM(O212+O215+O221+O224)</f>
        <v>2500000</v>
      </c>
      <c r="P211" s="34">
        <f>SUM(P212+P215+P221+P224)</f>
        <v>2500000</v>
      </c>
      <c r="Q211" s="34">
        <f>SUM(Q212+Q215+Q221+Q224)</f>
        <v>521784000</v>
      </c>
      <c r="R211" s="34">
        <f>SUM(R212+R215+R221+R224)</f>
        <v>540784000</v>
      </c>
    </row>
    <row r="212" spans="2:18">
      <c r="B212" s="802"/>
      <c r="C212" s="162"/>
      <c r="D212" s="162">
        <v>40</v>
      </c>
      <c r="E212" s="99"/>
      <c r="F212" s="99" t="s">
        <v>391</v>
      </c>
      <c r="G212" s="103">
        <f>SUM(G213:G214)</f>
        <v>129164000</v>
      </c>
      <c r="H212" s="103">
        <f>SUM(H213:H214)</f>
        <v>141664000</v>
      </c>
      <c r="I212" s="103">
        <v>0</v>
      </c>
      <c r="J212" s="103">
        <v>0</v>
      </c>
      <c r="K212" s="103">
        <v>0</v>
      </c>
      <c r="L212" s="103">
        <v>0</v>
      </c>
      <c r="M212" s="103">
        <v>0</v>
      </c>
      <c r="N212" s="103">
        <v>0</v>
      </c>
      <c r="O212" s="103">
        <v>0</v>
      </c>
      <c r="P212" s="103">
        <v>0</v>
      </c>
      <c r="Q212" s="103">
        <f>SUM(Q213:Q214)</f>
        <v>129164000</v>
      </c>
      <c r="R212" s="103">
        <f>SUM(R213:R214)</f>
        <v>141664000</v>
      </c>
    </row>
    <row r="213" spans="2:18">
      <c r="B213" s="802"/>
      <c r="C213" s="166"/>
      <c r="D213" s="166"/>
      <c r="E213" s="2">
        <v>401</v>
      </c>
      <c r="F213" s="1" t="s">
        <v>399</v>
      </c>
      <c r="G213" s="4">
        <v>90454000</v>
      </c>
      <c r="H213" s="4">
        <v>102954000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90454000</v>
      </c>
      <c r="R213" s="4">
        <v>102954000</v>
      </c>
    </row>
    <row r="214" spans="2:18">
      <c r="B214" s="802"/>
      <c r="C214" s="166"/>
      <c r="D214" s="166"/>
      <c r="E214" s="2">
        <v>402</v>
      </c>
      <c r="F214" s="1" t="s">
        <v>361</v>
      </c>
      <c r="G214" s="4">
        <v>38710000</v>
      </c>
      <c r="H214" s="4">
        <v>38710000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38710000</v>
      </c>
      <c r="R214" s="4">
        <v>38710000</v>
      </c>
    </row>
    <row r="215" spans="2:18">
      <c r="B215" s="802"/>
      <c r="C215" s="162"/>
      <c r="D215" s="162">
        <v>42</v>
      </c>
      <c r="E215" s="99"/>
      <c r="F215" s="99" t="s">
        <v>394</v>
      </c>
      <c r="G215" s="103">
        <f t="shared" ref="G215:L215" si="23">SUM(G216:G220)</f>
        <v>19004000</v>
      </c>
      <c r="H215" s="103">
        <f t="shared" si="23"/>
        <v>21504000</v>
      </c>
      <c r="I215" s="103">
        <f t="shared" si="23"/>
        <v>450000</v>
      </c>
      <c r="J215" s="103">
        <f t="shared" si="23"/>
        <v>450000</v>
      </c>
      <c r="K215" s="103">
        <f t="shared" si="23"/>
        <v>10750000</v>
      </c>
      <c r="L215" s="103">
        <f t="shared" si="23"/>
        <v>10750000</v>
      </c>
      <c r="M215" s="103">
        <v>0</v>
      </c>
      <c r="N215" s="103">
        <v>0</v>
      </c>
      <c r="O215" s="103">
        <f>SUM(O216:O220)</f>
        <v>800000</v>
      </c>
      <c r="P215" s="103">
        <f>SUM(P216:P220)</f>
        <v>800000</v>
      </c>
      <c r="Q215" s="103">
        <f>SUM(Q216:Q220)</f>
        <v>31004000</v>
      </c>
      <c r="R215" s="103">
        <f>SUM(R216:R220)</f>
        <v>33504000</v>
      </c>
    </row>
    <row r="216" spans="2:18">
      <c r="B216" s="802"/>
      <c r="C216" s="166"/>
      <c r="D216" s="166"/>
      <c r="E216" s="2">
        <v>420</v>
      </c>
      <c r="F216" s="1" t="s">
        <v>400</v>
      </c>
      <c r="G216" s="4">
        <v>0</v>
      </c>
      <c r="H216" s="4">
        <v>0</v>
      </c>
      <c r="I216" s="4">
        <v>0</v>
      </c>
      <c r="J216" s="4">
        <v>0</v>
      </c>
      <c r="K216" s="4">
        <v>500000</v>
      </c>
      <c r="L216" s="4">
        <v>500000</v>
      </c>
      <c r="M216" s="4">
        <v>0</v>
      </c>
      <c r="N216" s="4">
        <v>0</v>
      </c>
      <c r="O216" s="4">
        <v>500000</v>
      </c>
      <c r="P216" s="4">
        <v>500000</v>
      </c>
      <c r="Q216" s="4">
        <v>1000000</v>
      </c>
      <c r="R216" s="4">
        <v>1000000</v>
      </c>
    </row>
    <row r="217" spans="2:18" ht="30">
      <c r="B217" s="802"/>
      <c r="C217" s="166"/>
      <c r="D217" s="166"/>
      <c r="E217" s="2">
        <v>421</v>
      </c>
      <c r="F217" s="14" t="s">
        <v>401</v>
      </c>
      <c r="G217" s="4">
        <v>19004000</v>
      </c>
      <c r="H217" s="4">
        <v>21504000</v>
      </c>
      <c r="I217" s="4">
        <v>200000</v>
      </c>
      <c r="J217" s="4">
        <v>200000</v>
      </c>
      <c r="K217" s="4">
        <v>2900000</v>
      </c>
      <c r="L217" s="4">
        <v>2900000</v>
      </c>
      <c r="M217" s="4">
        <v>0</v>
      </c>
      <c r="N217" s="4">
        <v>0</v>
      </c>
      <c r="O217" s="4">
        <v>300000</v>
      </c>
      <c r="P217" s="4">
        <v>300000</v>
      </c>
      <c r="Q217" s="4">
        <v>22404000</v>
      </c>
      <c r="R217" s="4">
        <v>24904000</v>
      </c>
    </row>
    <row r="218" spans="2:18">
      <c r="B218" s="802"/>
      <c r="C218" s="166"/>
      <c r="D218" s="166"/>
      <c r="E218" s="2">
        <v>423</v>
      </c>
      <c r="F218" s="1" t="s">
        <v>402</v>
      </c>
      <c r="G218" s="4">
        <v>0</v>
      </c>
      <c r="H218" s="4">
        <v>0</v>
      </c>
      <c r="I218" s="4">
        <v>100000</v>
      </c>
      <c r="J218" s="4">
        <v>100000</v>
      </c>
      <c r="K218" s="4">
        <v>850000</v>
      </c>
      <c r="L218" s="4">
        <v>850000</v>
      </c>
      <c r="M218" s="4">
        <v>0</v>
      </c>
      <c r="N218" s="4">
        <v>0</v>
      </c>
      <c r="O218" s="4">
        <v>0</v>
      </c>
      <c r="P218" s="4">
        <v>0</v>
      </c>
      <c r="Q218" s="4">
        <v>950000</v>
      </c>
      <c r="R218" s="4">
        <v>950000</v>
      </c>
    </row>
    <row r="219" spans="2:18">
      <c r="B219" s="802"/>
      <c r="C219" s="166"/>
      <c r="D219" s="166"/>
      <c r="E219" s="2">
        <v>424</v>
      </c>
      <c r="F219" s="1" t="s">
        <v>403</v>
      </c>
      <c r="G219" s="4">
        <v>0</v>
      </c>
      <c r="H219" s="4">
        <v>0</v>
      </c>
      <c r="I219" s="4">
        <v>150000</v>
      </c>
      <c r="J219" s="4">
        <v>150000</v>
      </c>
      <c r="K219" s="4">
        <v>500000</v>
      </c>
      <c r="L219" s="4">
        <v>500000</v>
      </c>
      <c r="M219" s="4">
        <v>0</v>
      </c>
      <c r="N219" s="4">
        <v>0</v>
      </c>
      <c r="O219" s="4">
        <v>0</v>
      </c>
      <c r="P219" s="4">
        <v>0</v>
      </c>
      <c r="Q219" s="4">
        <v>650000</v>
      </c>
      <c r="R219" s="4">
        <v>650000</v>
      </c>
    </row>
    <row r="220" spans="2:18">
      <c r="B220" s="802"/>
      <c r="C220" s="166"/>
      <c r="D220" s="166"/>
      <c r="E220" s="2">
        <v>425</v>
      </c>
      <c r="F220" s="1" t="s">
        <v>404</v>
      </c>
      <c r="G220" s="4">
        <v>0</v>
      </c>
      <c r="H220" s="4">
        <v>0</v>
      </c>
      <c r="I220" s="4">
        <v>0</v>
      </c>
      <c r="J220" s="4">
        <v>0</v>
      </c>
      <c r="K220" s="4">
        <v>6000000</v>
      </c>
      <c r="L220" s="4">
        <v>6000000</v>
      </c>
      <c r="M220" s="4">
        <v>0</v>
      </c>
      <c r="N220" s="4">
        <v>0</v>
      </c>
      <c r="O220" s="4">
        <v>0</v>
      </c>
      <c r="P220" s="4">
        <v>0</v>
      </c>
      <c r="Q220" s="4">
        <v>6000000</v>
      </c>
      <c r="R220" s="4">
        <v>6000000</v>
      </c>
    </row>
    <row r="221" spans="2:18">
      <c r="B221" s="802"/>
      <c r="C221" s="162"/>
      <c r="D221" s="162">
        <v>46</v>
      </c>
      <c r="E221" s="99"/>
      <c r="F221" s="99" t="s">
        <v>396</v>
      </c>
      <c r="G221" s="103">
        <f t="shared" ref="G221:L221" si="24">SUM(G222:G223)</f>
        <v>92842000</v>
      </c>
      <c r="H221" s="103">
        <f t="shared" si="24"/>
        <v>86842000</v>
      </c>
      <c r="I221" s="103">
        <f t="shared" si="24"/>
        <v>750000</v>
      </c>
      <c r="J221" s="103">
        <f t="shared" si="24"/>
        <v>750000</v>
      </c>
      <c r="K221" s="103">
        <f t="shared" si="24"/>
        <v>12724000</v>
      </c>
      <c r="L221" s="103">
        <f t="shared" si="24"/>
        <v>12724000</v>
      </c>
      <c r="M221" s="103">
        <v>0</v>
      </c>
      <c r="N221" s="103">
        <v>0</v>
      </c>
      <c r="O221" s="103">
        <f>SUM(O222:O223)</f>
        <v>1000000</v>
      </c>
      <c r="P221" s="103">
        <f>SUM(P222:P223)</f>
        <v>1000000</v>
      </c>
      <c r="Q221" s="103">
        <f>SUM(Q222:Q223)</f>
        <v>107316000</v>
      </c>
      <c r="R221" s="103">
        <f>SUM(R222:R223)</f>
        <v>101316000</v>
      </c>
    </row>
    <row r="222" spans="2:18">
      <c r="B222" s="802"/>
      <c r="C222" s="166"/>
      <c r="D222" s="166"/>
      <c r="E222" s="2">
        <v>464</v>
      </c>
      <c r="F222" s="1" t="s">
        <v>423</v>
      </c>
      <c r="G222" s="4">
        <v>92842000</v>
      </c>
      <c r="H222" s="4">
        <v>86330000</v>
      </c>
      <c r="I222" s="4">
        <v>750000</v>
      </c>
      <c r="J222" s="4">
        <v>750000</v>
      </c>
      <c r="K222" s="4">
        <v>12724000</v>
      </c>
      <c r="L222" s="4">
        <v>12724000</v>
      </c>
      <c r="M222" s="4">
        <v>0</v>
      </c>
      <c r="N222" s="4">
        <v>0</v>
      </c>
      <c r="O222" s="4">
        <v>1000000</v>
      </c>
      <c r="P222" s="4">
        <v>1000000</v>
      </c>
      <c r="Q222" s="4">
        <v>107316000</v>
      </c>
      <c r="R222" s="4">
        <v>100804000</v>
      </c>
    </row>
    <row r="223" spans="2:18">
      <c r="B223" s="802"/>
      <c r="C223" s="166"/>
      <c r="D223" s="166"/>
      <c r="E223" s="2">
        <v>465</v>
      </c>
      <c r="F223" s="1" t="s">
        <v>424</v>
      </c>
      <c r="G223" s="4">
        <v>0</v>
      </c>
      <c r="H223" s="4">
        <v>512000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512000</v>
      </c>
    </row>
    <row r="224" spans="2:18">
      <c r="B224" s="802"/>
      <c r="C224" s="162"/>
      <c r="D224" s="162">
        <v>48</v>
      </c>
      <c r="E224" s="204"/>
      <c r="F224" s="99" t="s">
        <v>430</v>
      </c>
      <c r="G224" s="103">
        <f>SUM(G225:G226)</f>
        <v>253000000</v>
      </c>
      <c r="H224" s="103">
        <f>SUM(H225:H226)</f>
        <v>263000000</v>
      </c>
      <c r="I224" s="103">
        <v>0</v>
      </c>
      <c r="J224" s="103">
        <v>0</v>
      </c>
      <c r="K224" s="103">
        <f>SUM(K225:K226)</f>
        <v>600000</v>
      </c>
      <c r="L224" s="103">
        <f>SUM(L225:L226)</f>
        <v>600000</v>
      </c>
      <c r="M224" s="103">
        <v>0</v>
      </c>
      <c r="N224" s="103">
        <v>0</v>
      </c>
      <c r="O224" s="103">
        <f>SUM(O225:O226)</f>
        <v>700000</v>
      </c>
      <c r="P224" s="103">
        <f>SUM(P225:P226)</f>
        <v>700000</v>
      </c>
      <c r="Q224" s="103">
        <f>SUM(Q225:Q226)</f>
        <v>254300000</v>
      </c>
      <c r="R224" s="103">
        <f>SUM(R225:R226)</f>
        <v>264300000</v>
      </c>
    </row>
    <row r="225" spans="2:18">
      <c r="B225" s="802"/>
      <c r="C225" s="166"/>
      <c r="D225" s="166"/>
      <c r="E225" s="2">
        <v>480</v>
      </c>
      <c r="F225" s="1" t="s">
        <v>431</v>
      </c>
      <c r="G225" s="4">
        <v>0</v>
      </c>
      <c r="H225" s="4">
        <v>0</v>
      </c>
      <c r="I225" s="4">
        <v>0</v>
      </c>
      <c r="J225" s="4">
        <v>0</v>
      </c>
      <c r="K225" s="4">
        <v>300000</v>
      </c>
      <c r="L225" s="4">
        <v>300000</v>
      </c>
      <c r="M225" s="4">
        <v>0</v>
      </c>
      <c r="N225" s="4">
        <v>0</v>
      </c>
      <c r="O225" s="4">
        <v>200000</v>
      </c>
      <c r="P225" s="4">
        <v>200000</v>
      </c>
      <c r="Q225" s="4">
        <v>500000</v>
      </c>
      <c r="R225" s="4">
        <v>500000</v>
      </c>
    </row>
    <row r="226" spans="2:18">
      <c r="B226" s="802"/>
      <c r="C226" s="166"/>
      <c r="D226" s="166"/>
      <c r="E226" s="2">
        <v>482</v>
      </c>
      <c r="F226" s="1" t="s">
        <v>433</v>
      </c>
      <c r="G226" s="4">
        <v>253000000</v>
      </c>
      <c r="H226" s="4">
        <v>263000000</v>
      </c>
      <c r="I226" s="4">
        <v>0</v>
      </c>
      <c r="J226" s="4">
        <v>0</v>
      </c>
      <c r="K226" s="4">
        <v>300000</v>
      </c>
      <c r="L226" s="4">
        <v>300000</v>
      </c>
      <c r="M226" s="4">
        <v>0</v>
      </c>
      <c r="N226" s="4">
        <v>0</v>
      </c>
      <c r="O226" s="4">
        <v>500000</v>
      </c>
      <c r="P226" s="4">
        <v>500000</v>
      </c>
      <c r="Q226" s="4">
        <v>253800000</v>
      </c>
      <c r="R226" s="4">
        <v>263800000</v>
      </c>
    </row>
    <row r="227" spans="2:18">
      <c r="B227" s="802"/>
      <c r="C227" s="150"/>
      <c r="D227" s="150">
        <v>81</v>
      </c>
      <c r="E227" s="33"/>
      <c r="F227" s="33" t="s">
        <v>1407</v>
      </c>
      <c r="G227" s="34">
        <f>SUM(G228+G231+G238+G240)</f>
        <v>19200000</v>
      </c>
      <c r="H227" s="34">
        <f>SUM(H228+H231+H238+H240)</f>
        <v>20500000</v>
      </c>
      <c r="I227" s="34">
        <v>0</v>
      </c>
      <c r="J227" s="34">
        <v>0</v>
      </c>
      <c r="K227" s="34">
        <f>SUM(K228+K231+K238+K240)</f>
        <v>2880000</v>
      </c>
      <c r="L227" s="34">
        <f>SUM(L228+L231+L238+L240)</f>
        <v>2880000</v>
      </c>
      <c r="M227" s="34">
        <v>0</v>
      </c>
      <c r="N227" s="34">
        <v>0</v>
      </c>
      <c r="O227" s="34">
        <f>SUM(O228+O231+O238+O240)</f>
        <v>500000</v>
      </c>
      <c r="P227" s="34">
        <f>SUM(P228+P231+P238+P240)</f>
        <v>500000</v>
      </c>
      <c r="Q227" s="34">
        <f>SUM(Q228+Q231+Q238+Q240)</f>
        <v>22580000</v>
      </c>
      <c r="R227" s="34">
        <f>SUM(R228+R231+R238+R240)</f>
        <v>23880000</v>
      </c>
    </row>
    <row r="228" spans="2:18">
      <c r="B228" s="802"/>
      <c r="C228" s="162"/>
      <c r="D228" s="162">
        <v>40</v>
      </c>
      <c r="E228" s="99"/>
      <c r="F228" s="99" t="s">
        <v>391</v>
      </c>
      <c r="G228" s="103">
        <f>SUM(G229:G230)</f>
        <v>9800000</v>
      </c>
      <c r="H228" s="103">
        <f>SUM(H229:H230)</f>
        <v>11100000</v>
      </c>
      <c r="I228" s="103">
        <v>0</v>
      </c>
      <c r="J228" s="103">
        <v>0</v>
      </c>
      <c r="K228" s="103">
        <v>0</v>
      </c>
      <c r="L228" s="103">
        <v>0</v>
      </c>
      <c r="M228" s="103">
        <v>0</v>
      </c>
      <c r="N228" s="103">
        <v>0</v>
      </c>
      <c r="O228" s="103">
        <v>0</v>
      </c>
      <c r="P228" s="103">
        <v>0</v>
      </c>
      <c r="Q228" s="103">
        <f>SUM(Q229:Q230)</f>
        <v>9800000</v>
      </c>
      <c r="R228" s="103">
        <f>SUM(R229:R230)</f>
        <v>11100000</v>
      </c>
    </row>
    <row r="229" spans="2:18">
      <c r="B229" s="802"/>
      <c r="C229" s="166"/>
      <c r="D229" s="166"/>
      <c r="E229" s="2">
        <v>401</v>
      </c>
      <c r="F229" s="1" t="s">
        <v>399</v>
      </c>
      <c r="G229" s="4">
        <v>7154000</v>
      </c>
      <c r="H229" s="4">
        <v>8054000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7154000</v>
      </c>
      <c r="R229" s="4">
        <v>8054000</v>
      </c>
    </row>
    <row r="230" spans="2:18">
      <c r="B230" s="802"/>
      <c r="C230" s="166"/>
      <c r="D230" s="166"/>
      <c r="E230" s="2">
        <v>402</v>
      </c>
      <c r="F230" s="1" t="s">
        <v>361</v>
      </c>
      <c r="G230" s="4">
        <v>2646000</v>
      </c>
      <c r="H230" s="4">
        <v>3046000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2646000</v>
      </c>
      <c r="R230" s="4">
        <v>3046000</v>
      </c>
    </row>
    <row r="231" spans="2:18">
      <c r="B231" s="802"/>
      <c r="C231" s="162"/>
      <c r="D231" s="162">
        <v>42</v>
      </c>
      <c r="E231" s="99"/>
      <c r="F231" s="99" t="s">
        <v>394</v>
      </c>
      <c r="G231" s="103">
        <f>SUM(G232:G237)</f>
        <v>900000</v>
      </c>
      <c r="H231" s="103">
        <f>SUM(H232:H237)</f>
        <v>900000</v>
      </c>
      <c r="I231" s="103">
        <v>0</v>
      </c>
      <c r="J231" s="103">
        <v>0</v>
      </c>
      <c r="K231" s="103">
        <f>SUM(K232:K237)</f>
        <v>1380000</v>
      </c>
      <c r="L231" s="103">
        <f>SUM(L232:L237)</f>
        <v>1380000</v>
      </c>
      <c r="M231" s="103">
        <v>0</v>
      </c>
      <c r="N231" s="103">
        <v>0</v>
      </c>
      <c r="O231" s="103">
        <v>0</v>
      </c>
      <c r="P231" s="103">
        <v>0</v>
      </c>
      <c r="Q231" s="103">
        <f>SUM(Q232:Q237)</f>
        <v>2280000</v>
      </c>
      <c r="R231" s="103">
        <f>SUM(R232:R237)</f>
        <v>2280000</v>
      </c>
    </row>
    <row r="232" spans="2:18">
      <c r="B232" s="802"/>
      <c r="C232" s="166"/>
      <c r="D232" s="166"/>
      <c r="E232" s="2">
        <v>420</v>
      </c>
      <c r="F232" s="1" t="s">
        <v>400</v>
      </c>
      <c r="G232" s="4">
        <v>0</v>
      </c>
      <c r="H232" s="4">
        <v>0</v>
      </c>
      <c r="I232" s="4">
        <v>0</v>
      </c>
      <c r="J232" s="4">
        <v>0</v>
      </c>
      <c r="K232" s="4">
        <v>30000</v>
      </c>
      <c r="L232" s="4">
        <v>30000</v>
      </c>
      <c r="M232" s="4">
        <v>0</v>
      </c>
      <c r="N232" s="4">
        <v>0</v>
      </c>
      <c r="O232" s="4">
        <v>0</v>
      </c>
      <c r="P232" s="4">
        <v>0</v>
      </c>
      <c r="Q232" s="4">
        <v>30000</v>
      </c>
      <c r="R232" s="4">
        <v>30000</v>
      </c>
    </row>
    <row r="233" spans="2:18" ht="30">
      <c r="B233" s="802"/>
      <c r="C233" s="166"/>
      <c r="D233" s="166"/>
      <c r="E233" s="2">
        <v>421</v>
      </c>
      <c r="F233" s="14" t="s">
        <v>401</v>
      </c>
      <c r="G233" s="4">
        <v>900000</v>
      </c>
      <c r="H233" s="4">
        <v>900000</v>
      </c>
      <c r="I233" s="4">
        <v>0</v>
      </c>
      <c r="J233" s="4">
        <v>0</v>
      </c>
      <c r="K233" s="4">
        <v>200000</v>
      </c>
      <c r="L233" s="4">
        <v>200000</v>
      </c>
      <c r="M233" s="4">
        <v>0</v>
      </c>
      <c r="N233" s="4">
        <v>0</v>
      </c>
      <c r="O233" s="4">
        <v>0</v>
      </c>
      <c r="P233" s="4">
        <v>0</v>
      </c>
      <c r="Q233" s="4">
        <v>1100000</v>
      </c>
      <c r="R233" s="4">
        <v>1100000</v>
      </c>
    </row>
    <row r="234" spans="2:18">
      <c r="B234" s="802"/>
      <c r="C234" s="166"/>
      <c r="D234" s="166"/>
      <c r="E234" s="2">
        <v>423</v>
      </c>
      <c r="F234" s="1" t="s">
        <v>402</v>
      </c>
      <c r="G234" s="4">
        <v>0</v>
      </c>
      <c r="H234" s="4">
        <v>0</v>
      </c>
      <c r="I234" s="4">
        <v>0</v>
      </c>
      <c r="J234" s="4">
        <v>0</v>
      </c>
      <c r="K234" s="4">
        <v>100000</v>
      </c>
      <c r="L234" s="4">
        <v>100000</v>
      </c>
      <c r="M234" s="4">
        <v>0</v>
      </c>
      <c r="N234" s="4">
        <v>0</v>
      </c>
      <c r="O234" s="4">
        <v>0</v>
      </c>
      <c r="P234" s="4">
        <v>0</v>
      </c>
      <c r="Q234" s="4">
        <v>100000</v>
      </c>
      <c r="R234" s="4">
        <v>100000</v>
      </c>
    </row>
    <row r="235" spans="2:18">
      <c r="B235" s="802"/>
      <c r="C235" s="166"/>
      <c r="D235" s="166"/>
      <c r="E235" s="2">
        <v>424</v>
      </c>
      <c r="F235" s="1" t="s">
        <v>403</v>
      </c>
      <c r="G235" s="4">
        <v>0</v>
      </c>
      <c r="H235" s="4">
        <v>0</v>
      </c>
      <c r="I235" s="4">
        <v>0</v>
      </c>
      <c r="J235" s="4">
        <v>0</v>
      </c>
      <c r="K235" s="4">
        <v>100000</v>
      </c>
      <c r="L235" s="4">
        <v>100000</v>
      </c>
      <c r="M235" s="4">
        <v>0</v>
      </c>
      <c r="N235" s="4">
        <v>0</v>
      </c>
      <c r="O235" s="4">
        <v>0</v>
      </c>
      <c r="P235" s="4">
        <v>0</v>
      </c>
      <c r="Q235" s="4">
        <v>100000</v>
      </c>
      <c r="R235" s="4">
        <v>100000</v>
      </c>
    </row>
    <row r="236" spans="2:18">
      <c r="B236" s="802"/>
      <c r="C236" s="166"/>
      <c r="D236" s="166"/>
      <c r="E236" s="2">
        <v>425</v>
      </c>
      <c r="F236" s="1" t="s">
        <v>404</v>
      </c>
      <c r="G236" s="4">
        <v>0</v>
      </c>
      <c r="H236" s="4">
        <v>0</v>
      </c>
      <c r="I236" s="4">
        <v>0</v>
      </c>
      <c r="J236" s="4">
        <v>0</v>
      </c>
      <c r="K236" s="4">
        <v>900000</v>
      </c>
      <c r="L236" s="4">
        <v>900000</v>
      </c>
      <c r="M236" s="4">
        <v>0</v>
      </c>
      <c r="N236" s="4">
        <v>0</v>
      </c>
      <c r="O236" s="4">
        <v>0</v>
      </c>
      <c r="P236" s="4">
        <v>0</v>
      </c>
      <c r="Q236" s="4">
        <v>900000</v>
      </c>
      <c r="R236" s="4">
        <v>900000</v>
      </c>
    </row>
    <row r="237" spans="2:18">
      <c r="B237" s="802"/>
      <c r="C237" s="166"/>
      <c r="D237" s="166"/>
      <c r="E237" s="2">
        <v>426</v>
      </c>
      <c r="F237" s="1" t="s">
        <v>405</v>
      </c>
      <c r="G237" s="4">
        <v>0</v>
      </c>
      <c r="H237" s="4">
        <v>0</v>
      </c>
      <c r="I237" s="4">
        <v>0</v>
      </c>
      <c r="J237" s="4">
        <v>0</v>
      </c>
      <c r="K237" s="4">
        <v>50000</v>
      </c>
      <c r="L237" s="4">
        <v>50000</v>
      </c>
      <c r="M237" s="4">
        <v>0</v>
      </c>
      <c r="N237" s="4">
        <v>0</v>
      </c>
      <c r="O237" s="4">
        <v>0</v>
      </c>
      <c r="P237" s="4">
        <v>0</v>
      </c>
      <c r="Q237" s="4">
        <v>50000</v>
      </c>
      <c r="R237" s="4">
        <v>50000</v>
      </c>
    </row>
    <row r="238" spans="2:18">
      <c r="B238" s="802"/>
      <c r="C238" s="162"/>
      <c r="D238" s="162">
        <v>46</v>
      </c>
      <c r="E238" s="99"/>
      <c r="F238" s="99" t="s">
        <v>396</v>
      </c>
      <c r="G238" s="103">
        <f>SUM(G239)</f>
        <v>8500000</v>
      </c>
      <c r="H238" s="103">
        <f>SUM(H239)</f>
        <v>8500000</v>
      </c>
      <c r="I238" s="103">
        <v>0</v>
      </c>
      <c r="J238" s="103">
        <v>0</v>
      </c>
      <c r="K238" s="103">
        <f>SUM(K239)</f>
        <v>1300000</v>
      </c>
      <c r="L238" s="103">
        <f>SUM(L239)</f>
        <v>1300000</v>
      </c>
      <c r="M238" s="103">
        <v>0</v>
      </c>
      <c r="N238" s="103">
        <v>0</v>
      </c>
      <c r="O238" s="103">
        <f>SUM(O239)</f>
        <v>500000</v>
      </c>
      <c r="P238" s="103">
        <f>SUM(P239)</f>
        <v>500000</v>
      </c>
      <c r="Q238" s="103">
        <f>SUM(Q239)</f>
        <v>10300000</v>
      </c>
      <c r="R238" s="103">
        <f>SUM(R239)</f>
        <v>10300000</v>
      </c>
    </row>
    <row r="239" spans="2:18">
      <c r="B239" s="802"/>
      <c r="C239" s="141"/>
      <c r="D239" s="141"/>
      <c r="E239" s="1"/>
      <c r="F239" s="1" t="s">
        <v>1159</v>
      </c>
      <c r="G239" s="4">
        <v>8500000</v>
      </c>
      <c r="H239" s="4">
        <v>8500000</v>
      </c>
      <c r="I239" s="4">
        <v>0</v>
      </c>
      <c r="J239" s="4">
        <v>0</v>
      </c>
      <c r="K239" s="4">
        <v>1300000</v>
      </c>
      <c r="L239" s="4">
        <v>1300000</v>
      </c>
      <c r="M239" s="4">
        <v>0</v>
      </c>
      <c r="N239" s="4">
        <v>0</v>
      </c>
      <c r="O239" s="4">
        <v>500000</v>
      </c>
      <c r="P239" s="4">
        <v>500000</v>
      </c>
      <c r="Q239" s="4">
        <v>10300000</v>
      </c>
      <c r="R239" s="4">
        <v>10300000</v>
      </c>
    </row>
    <row r="240" spans="2:18">
      <c r="B240" s="802"/>
      <c r="C240" s="162"/>
      <c r="D240" s="162">
        <v>48</v>
      </c>
      <c r="E240" s="99"/>
      <c r="F240" s="99" t="s">
        <v>430</v>
      </c>
      <c r="G240" s="103">
        <v>0</v>
      </c>
      <c r="H240" s="103">
        <v>0</v>
      </c>
      <c r="I240" s="103">
        <v>0</v>
      </c>
      <c r="J240" s="103">
        <v>0</v>
      </c>
      <c r="K240" s="103">
        <f>SUM(K241)</f>
        <v>200000</v>
      </c>
      <c r="L240" s="103">
        <f>SUM(L241)</f>
        <v>200000</v>
      </c>
      <c r="M240" s="103">
        <v>0</v>
      </c>
      <c r="N240" s="103">
        <v>0</v>
      </c>
      <c r="O240" s="103">
        <v>0</v>
      </c>
      <c r="P240" s="103">
        <v>0</v>
      </c>
      <c r="Q240" s="103">
        <f>SUM(Q241)</f>
        <v>200000</v>
      </c>
      <c r="R240" s="103">
        <f>SUM(R241)</f>
        <v>200000</v>
      </c>
    </row>
    <row r="241" spans="2:18">
      <c r="B241" s="802"/>
      <c r="C241" s="166"/>
      <c r="D241" s="166"/>
      <c r="E241" s="2">
        <v>480</v>
      </c>
      <c r="F241" s="1" t="s">
        <v>1420</v>
      </c>
      <c r="G241" s="4">
        <v>0</v>
      </c>
      <c r="H241" s="4">
        <v>0</v>
      </c>
      <c r="I241" s="4">
        <v>0</v>
      </c>
      <c r="J241" s="4">
        <v>0</v>
      </c>
      <c r="K241" s="4">
        <v>200000</v>
      </c>
      <c r="L241" s="4">
        <v>200000</v>
      </c>
      <c r="M241" s="4">
        <v>0</v>
      </c>
      <c r="N241" s="4">
        <v>0</v>
      </c>
      <c r="O241" s="4">
        <v>0</v>
      </c>
      <c r="P241" s="4">
        <v>0</v>
      </c>
      <c r="Q241" s="4">
        <v>200000</v>
      </c>
      <c r="R241" s="4">
        <v>200000</v>
      </c>
    </row>
    <row r="242" spans="2:18">
      <c r="B242" s="802"/>
      <c r="C242" s="150"/>
      <c r="D242" s="150">
        <v>83</v>
      </c>
      <c r="E242" s="33"/>
      <c r="F242" s="33" t="s">
        <v>1408</v>
      </c>
      <c r="G242" s="34">
        <f>SUM(G243)</f>
        <v>2253000</v>
      </c>
      <c r="H242" s="34">
        <f>SUM(H243)</f>
        <v>2253000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  <c r="P242" s="34">
        <v>0</v>
      </c>
      <c r="Q242" s="34">
        <f>SUM(Q243)</f>
        <v>2253000</v>
      </c>
      <c r="R242" s="34">
        <f>SUM(R243)</f>
        <v>2253000</v>
      </c>
    </row>
    <row r="243" spans="2:18">
      <c r="B243" s="802"/>
      <c r="C243" s="162"/>
      <c r="D243" s="162">
        <v>40</v>
      </c>
      <c r="E243" s="99"/>
      <c r="F243" s="99" t="s">
        <v>1415</v>
      </c>
      <c r="G243" s="103">
        <f>SUM(G244:G245)</f>
        <v>2253000</v>
      </c>
      <c r="H243" s="103">
        <f>SUM(H244:H245)</f>
        <v>2253000</v>
      </c>
      <c r="I243" s="103">
        <v>0</v>
      </c>
      <c r="J243" s="103">
        <v>0</v>
      </c>
      <c r="K243" s="103">
        <v>0</v>
      </c>
      <c r="L243" s="103">
        <v>0</v>
      </c>
      <c r="M243" s="103">
        <v>0</v>
      </c>
      <c r="N243" s="103">
        <v>0</v>
      </c>
      <c r="O243" s="103">
        <v>0</v>
      </c>
      <c r="P243" s="103">
        <v>0</v>
      </c>
      <c r="Q243" s="103">
        <f>SUM(Q244:Q245)</f>
        <v>2253000</v>
      </c>
      <c r="R243" s="103">
        <f>SUM(R244:R245)</f>
        <v>2253000</v>
      </c>
    </row>
    <row r="244" spans="2:18">
      <c r="B244" s="802"/>
      <c r="C244" s="166"/>
      <c r="D244" s="166"/>
      <c r="E244" s="2">
        <v>401</v>
      </c>
      <c r="F244" s="1" t="s">
        <v>1055</v>
      </c>
      <c r="G244" s="4">
        <v>1568000</v>
      </c>
      <c r="H244" s="4">
        <v>1568000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1568000</v>
      </c>
      <c r="R244" s="4">
        <v>1568000</v>
      </c>
    </row>
    <row r="245" spans="2:18">
      <c r="B245" s="802"/>
      <c r="C245" s="166"/>
      <c r="D245" s="166"/>
      <c r="E245" s="671">
        <v>402</v>
      </c>
      <c r="F245" s="1" t="s">
        <v>1274</v>
      </c>
      <c r="G245" s="4">
        <v>685000</v>
      </c>
      <c r="H245" s="4">
        <v>685000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685000</v>
      </c>
      <c r="R245" s="4">
        <v>685000</v>
      </c>
    </row>
    <row r="246" spans="2:18" ht="30">
      <c r="B246" s="802"/>
      <c r="C246" s="150"/>
      <c r="D246" s="150">
        <v>84</v>
      </c>
      <c r="E246" s="33"/>
      <c r="F246" s="36" t="s">
        <v>1409</v>
      </c>
      <c r="G246" s="34">
        <f>SUM(G247+G251)</f>
        <v>105705000</v>
      </c>
      <c r="H246" s="34">
        <f>SUM(H247+H251)</f>
        <v>143705000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0</v>
      </c>
      <c r="O246" s="34">
        <v>0</v>
      </c>
      <c r="P246" s="34">
        <v>0</v>
      </c>
      <c r="Q246" s="34">
        <f>SUM(Q247+Q251)</f>
        <v>105705000</v>
      </c>
      <c r="R246" s="34">
        <f>SUM(R247+R251)</f>
        <v>143705000</v>
      </c>
    </row>
    <row r="247" spans="2:18">
      <c r="B247" s="802"/>
      <c r="C247" s="162"/>
      <c r="D247" s="162">
        <v>42</v>
      </c>
      <c r="E247" s="99"/>
      <c r="F247" s="99" t="s">
        <v>1015</v>
      </c>
      <c r="G247" s="103">
        <f>SUM(G248:G250)</f>
        <v>73705000</v>
      </c>
      <c r="H247" s="103">
        <f>SUM(H248:H250)</f>
        <v>91705000</v>
      </c>
      <c r="I247" s="103">
        <v>0</v>
      </c>
      <c r="J247" s="103">
        <v>0</v>
      </c>
      <c r="K247" s="103">
        <v>0</v>
      </c>
      <c r="L247" s="103">
        <v>0</v>
      </c>
      <c r="M247" s="103">
        <v>0</v>
      </c>
      <c r="N247" s="103">
        <v>0</v>
      </c>
      <c r="O247" s="103">
        <v>0</v>
      </c>
      <c r="P247" s="103">
        <v>0</v>
      </c>
      <c r="Q247" s="103">
        <f>SUM(Q248:Q250)</f>
        <v>73705000</v>
      </c>
      <c r="R247" s="103">
        <f>SUM(R248:R250)</f>
        <v>91705000</v>
      </c>
    </row>
    <row r="248" spans="2:18" ht="30">
      <c r="B248" s="802"/>
      <c r="C248" s="166"/>
      <c r="D248" s="166"/>
      <c r="E248" s="671">
        <v>421</v>
      </c>
      <c r="F248" s="14" t="s">
        <v>1333</v>
      </c>
      <c r="G248" s="4">
        <v>70000000</v>
      </c>
      <c r="H248" s="4">
        <v>88000000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70000000</v>
      </c>
      <c r="R248" s="4">
        <v>88000000</v>
      </c>
    </row>
    <row r="249" spans="2:18">
      <c r="B249" s="802"/>
      <c r="C249" s="166"/>
      <c r="D249" s="166"/>
      <c r="E249" s="671">
        <v>424</v>
      </c>
      <c r="F249" s="1" t="s">
        <v>882</v>
      </c>
      <c r="G249" s="4">
        <v>1000000</v>
      </c>
      <c r="H249" s="4">
        <v>1000000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1000000</v>
      </c>
      <c r="R249" s="4">
        <v>1000000</v>
      </c>
    </row>
    <row r="250" spans="2:18">
      <c r="B250" s="802"/>
      <c r="C250" s="166"/>
      <c r="D250" s="166"/>
      <c r="E250" s="2">
        <v>425</v>
      </c>
      <c r="F250" s="1" t="s">
        <v>1120</v>
      </c>
      <c r="G250" s="4">
        <v>2705000</v>
      </c>
      <c r="H250" s="4">
        <v>2705000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2705000</v>
      </c>
      <c r="R250" s="4">
        <v>2705000</v>
      </c>
    </row>
    <row r="251" spans="2:18">
      <c r="B251" s="802"/>
      <c r="C251" s="162"/>
      <c r="D251" s="162">
        <v>48</v>
      </c>
      <c r="E251" s="99"/>
      <c r="F251" s="99" t="s">
        <v>430</v>
      </c>
      <c r="G251" s="103">
        <f>SUM(G252:G253)</f>
        <v>32000000</v>
      </c>
      <c r="H251" s="103">
        <f>SUM(H252:H253)</f>
        <v>52000000</v>
      </c>
      <c r="I251" s="103">
        <v>0</v>
      </c>
      <c r="J251" s="103">
        <v>0</v>
      </c>
      <c r="K251" s="103">
        <v>0</v>
      </c>
      <c r="L251" s="103">
        <v>0</v>
      </c>
      <c r="M251" s="103">
        <v>0</v>
      </c>
      <c r="N251" s="103">
        <v>0</v>
      </c>
      <c r="O251" s="103">
        <v>0</v>
      </c>
      <c r="P251" s="103">
        <v>0</v>
      </c>
      <c r="Q251" s="103">
        <f>SUM(Q252:Q253)</f>
        <v>32000000</v>
      </c>
      <c r="R251" s="103">
        <f>SUM(R252:R253)</f>
        <v>52000000</v>
      </c>
    </row>
    <row r="252" spans="2:18">
      <c r="B252" s="802"/>
      <c r="C252" s="166"/>
      <c r="D252" s="166"/>
      <c r="E252" s="671">
        <v>480</v>
      </c>
      <c r="F252" s="1" t="s">
        <v>1026</v>
      </c>
      <c r="G252" s="4">
        <v>2000000</v>
      </c>
      <c r="H252" s="4">
        <v>2000000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2000000</v>
      </c>
      <c r="R252" s="4">
        <v>2000000</v>
      </c>
    </row>
    <row r="253" spans="2:18">
      <c r="B253" s="802"/>
      <c r="C253" s="166"/>
      <c r="D253" s="166"/>
      <c r="E253" s="2">
        <v>482</v>
      </c>
      <c r="F253" s="1" t="s">
        <v>1421</v>
      </c>
      <c r="G253" s="4">
        <v>30000000</v>
      </c>
      <c r="H253" s="4">
        <v>50000000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30000000</v>
      </c>
      <c r="R253" s="4">
        <v>50000000</v>
      </c>
    </row>
    <row r="254" spans="2:18">
      <c r="B254" s="802"/>
      <c r="C254" s="666">
        <v>9</v>
      </c>
      <c r="D254" s="666"/>
      <c r="E254" s="670"/>
      <c r="F254" s="670" t="s">
        <v>1422</v>
      </c>
      <c r="G254" s="102">
        <f>SUM(G255+G258+G261+G264+G267)</f>
        <v>89688000</v>
      </c>
      <c r="H254" s="102">
        <f>SUM(H255+H258+H261+H264+H267)</f>
        <v>102688000</v>
      </c>
      <c r="I254" s="102">
        <v>0</v>
      </c>
      <c r="J254" s="102">
        <v>0</v>
      </c>
      <c r="K254" s="102">
        <v>0</v>
      </c>
      <c r="L254" s="102">
        <v>0</v>
      </c>
      <c r="M254" s="102">
        <v>0</v>
      </c>
      <c r="N254" s="102">
        <v>0</v>
      </c>
      <c r="O254" s="102">
        <v>0</v>
      </c>
      <c r="P254" s="102">
        <v>0</v>
      </c>
      <c r="Q254" s="102">
        <f>SUM(Q255+Q258+Q261+Q264+Q267)</f>
        <v>89688000</v>
      </c>
      <c r="R254" s="102">
        <f>SUM(R255+R258+R261+R264+R267)</f>
        <v>102688000</v>
      </c>
    </row>
    <row r="255" spans="2:18">
      <c r="B255" s="802"/>
      <c r="C255" s="150"/>
      <c r="D255" s="150">
        <v>90</v>
      </c>
      <c r="E255" s="33"/>
      <c r="F255" s="33" t="s">
        <v>1410</v>
      </c>
      <c r="G255" s="34">
        <f>SUM(G256)</f>
        <v>62000000</v>
      </c>
      <c r="H255" s="34">
        <f>SUM(H256)</f>
        <v>72000000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0</v>
      </c>
      <c r="P255" s="34">
        <v>0</v>
      </c>
      <c r="Q255" s="34">
        <f>SUM(Q256)</f>
        <v>62000000</v>
      </c>
      <c r="R255" s="34">
        <f>SUM(R256)</f>
        <v>72000000</v>
      </c>
    </row>
    <row r="256" spans="2:18">
      <c r="B256" s="802"/>
      <c r="C256" s="162"/>
      <c r="D256" s="162">
        <v>46</v>
      </c>
      <c r="E256" s="99"/>
      <c r="F256" s="99" t="s">
        <v>396</v>
      </c>
      <c r="G256" s="103">
        <f>SUM(G257)</f>
        <v>62000000</v>
      </c>
      <c r="H256" s="103">
        <f>SUM(H257)</f>
        <v>72000000</v>
      </c>
      <c r="I256" s="103">
        <v>0</v>
      </c>
      <c r="J256" s="103">
        <v>0</v>
      </c>
      <c r="K256" s="103">
        <v>0</v>
      </c>
      <c r="L256" s="103">
        <v>0</v>
      </c>
      <c r="M256" s="103">
        <v>0</v>
      </c>
      <c r="N256" s="103">
        <v>0</v>
      </c>
      <c r="O256" s="103">
        <v>0</v>
      </c>
      <c r="P256" s="103">
        <v>0</v>
      </c>
      <c r="Q256" s="103">
        <f>SUM(Q257)</f>
        <v>62000000</v>
      </c>
      <c r="R256" s="103">
        <f>SUM(R257)</f>
        <v>72000000</v>
      </c>
    </row>
    <row r="257" spans="2:18">
      <c r="B257" s="802"/>
      <c r="C257" s="166"/>
      <c r="D257" s="166"/>
      <c r="E257" s="2">
        <v>464</v>
      </c>
      <c r="F257" s="1" t="s">
        <v>423</v>
      </c>
      <c r="G257" s="4">
        <v>62000000</v>
      </c>
      <c r="H257" s="4">
        <v>72000000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62000000</v>
      </c>
      <c r="R257" s="4">
        <v>72000000</v>
      </c>
    </row>
    <row r="258" spans="2:18">
      <c r="B258" s="802"/>
      <c r="C258" s="150"/>
      <c r="D258" s="150">
        <v>91</v>
      </c>
      <c r="E258" s="33"/>
      <c r="F258" s="36" t="s">
        <v>1411</v>
      </c>
      <c r="G258" s="34">
        <f>SUM(G259)</f>
        <v>4688000</v>
      </c>
      <c r="H258" s="34">
        <f>SUM(H259)</f>
        <v>7688000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f>SUM(Q259)</f>
        <v>4688000</v>
      </c>
      <c r="R258" s="34">
        <f>SUM(R259)</f>
        <v>7688000</v>
      </c>
    </row>
    <row r="259" spans="2:18">
      <c r="B259" s="802"/>
      <c r="C259" s="162"/>
      <c r="D259" s="162">
        <v>46</v>
      </c>
      <c r="E259" s="99"/>
      <c r="F259" s="99" t="s">
        <v>1423</v>
      </c>
      <c r="G259" s="103">
        <f>SUM(G260)</f>
        <v>4688000</v>
      </c>
      <c r="H259" s="103">
        <f>SUM(H260)</f>
        <v>7688000</v>
      </c>
      <c r="I259" s="103">
        <v>0</v>
      </c>
      <c r="J259" s="103">
        <v>0</v>
      </c>
      <c r="K259" s="103">
        <v>0</v>
      </c>
      <c r="L259" s="103">
        <v>0</v>
      </c>
      <c r="M259" s="103">
        <v>0</v>
      </c>
      <c r="N259" s="103">
        <v>0</v>
      </c>
      <c r="O259" s="103">
        <v>0</v>
      </c>
      <c r="P259" s="103">
        <v>0</v>
      </c>
      <c r="Q259" s="103">
        <f>SUM(Q260)</f>
        <v>4688000</v>
      </c>
      <c r="R259" s="103">
        <f>SUM(R260)</f>
        <v>7688000</v>
      </c>
    </row>
    <row r="260" spans="2:18">
      <c r="B260" s="802"/>
      <c r="C260" s="166"/>
      <c r="D260" s="166"/>
      <c r="E260" s="671">
        <v>463</v>
      </c>
      <c r="F260" s="1" t="s">
        <v>1424</v>
      </c>
      <c r="G260" s="4">
        <v>4688000</v>
      </c>
      <c r="H260" s="4">
        <v>7688000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4688000</v>
      </c>
      <c r="R260" s="4">
        <v>7688000</v>
      </c>
    </row>
    <row r="261" spans="2:18">
      <c r="B261" s="802"/>
      <c r="C261" s="150"/>
      <c r="D261" s="150">
        <v>92</v>
      </c>
      <c r="E261" s="33"/>
      <c r="F261" s="215" t="s">
        <v>1425</v>
      </c>
      <c r="G261" s="34">
        <f>SUM(G262)</f>
        <v>2000000</v>
      </c>
      <c r="H261" s="34">
        <f>SUM(H262)</f>
        <v>2000000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f>SUM(Q262)</f>
        <v>2000000</v>
      </c>
      <c r="R261" s="34">
        <f>SUM(R262)</f>
        <v>2000000</v>
      </c>
    </row>
    <row r="262" spans="2:18">
      <c r="B262" s="802"/>
      <c r="C262" s="162"/>
      <c r="D262" s="162">
        <v>46</v>
      </c>
      <c r="E262" s="99"/>
      <c r="F262" s="99" t="s">
        <v>912</v>
      </c>
      <c r="G262" s="103">
        <f>SUM(G263)</f>
        <v>2000000</v>
      </c>
      <c r="H262" s="103">
        <f>SUM(H263)</f>
        <v>2000000</v>
      </c>
      <c r="I262" s="103">
        <v>0</v>
      </c>
      <c r="J262" s="103">
        <v>0</v>
      </c>
      <c r="K262" s="103">
        <v>0</v>
      </c>
      <c r="L262" s="103">
        <v>0</v>
      </c>
      <c r="M262" s="103">
        <v>0</v>
      </c>
      <c r="N262" s="103">
        <v>0</v>
      </c>
      <c r="O262" s="103">
        <v>0</v>
      </c>
      <c r="P262" s="103">
        <v>0</v>
      </c>
      <c r="Q262" s="103">
        <f>SUM(Q263)</f>
        <v>2000000</v>
      </c>
      <c r="R262" s="103">
        <f>SUM(R263)</f>
        <v>2000000</v>
      </c>
    </row>
    <row r="263" spans="2:18">
      <c r="B263" s="802"/>
      <c r="C263" s="166"/>
      <c r="D263" s="166"/>
      <c r="E263" s="2">
        <v>464</v>
      </c>
      <c r="F263" s="1" t="s">
        <v>1426</v>
      </c>
      <c r="G263" s="4">
        <v>2000000</v>
      </c>
      <c r="H263" s="4">
        <v>2000000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2000000</v>
      </c>
      <c r="R263" s="4">
        <v>2000000</v>
      </c>
    </row>
    <row r="264" spans="2:18">
      <c r="B264" s="802"/>
      <c r="C264" s="150"/>
      <c r="D264" s="150">
        <v>93</v>
      </c>
      <c r="E264" s="33"/>
      <c r="F264" s="33" t="s">
        <v>1427</v>
      </c>
      <c r="G264" s="34">
        <f>SUM(G265)</f>
        <v>10500000</v>
      </c>
      <c r="H264" s="34">
        <f>SUM(H265)</f>
        <v>10500000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f>SUM(Q265)</f>
        <v>10500000</v>
      </c>
      <c r="R264" s="34">
        <f>SUM(R265)</f>
        <v>10500000</v>
      </c>
    </row>
    <row r="265" spans="2:18">
      <c r="B265" s="802"/>
      <c r="C265" s="162"/>
      <c r="D265" s="162">
        <v>46</v>
      </c>
      <c r="E265" s="99"/>
      <c r="F265" s="99" t="s">
        <v>396</v>
      </c>
      <c r="G265" s="103">
        <f>SUM(G266)</f>
        <v>10500000</v>
      </c>
      <c r="H265" s="103">
        <f>SUM(H266)</f>
        <v>10500000</v>
      </c>
      <c r="I265" s="103">
        <v>0</v>
      </c>
      <c r="J265" s="103">
        <v>0</v>
      </c>
      <c r="K265" s="103">
        <v>0</v>
      </c>
      <c r="L265" s="103">
        <v>0</v>
      </c>
      <c r="M265" s="103">
        <v>0</v>
      </c>
      <c r="N265" s="103">
        <v>0</v>
      </c>
      <c r="O265" s="103">
        <v>0</v>
      </c>
      <c r="P265" s="103">
        <v>0</v>
      </c>
      <c r="Q265" s="103">
        <f>SUM(Q266)</f>
        <v>10500000</v>
      </c>
      <c r="R265" s="103">
        <f>SUM(R266)</f>
        <v>10500000</v>
      </c>
    </row>
    <row r="266" spans="2:18">
      <c r="B266" s="802"/>
      <c r="C266" s="166"/>
      <c r="D266" s="166"/>
      <c r="E266" s="2">
        <v>464</v>
      </c>
      <c r="F266" s="1" t="s">
        <v>1428</v>
      </c>
      <c r="G266" s="4">
        <v>10500000</v>
      </c>
      <c r="H266" s="4">
        <v>10500000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10500000</v>
      </c>
      <c r="R266" s="4">
        <v>10500000</v>
      </c>
    </row>
    <row r="267" spans="2:18">
      <c r="B267" s="802"/>
      <c r="C267" s="150"/>
      <c r="D267" s="150">
        <v>94</v>
      </c>
      <c r="E267" s="33"/>
      <c r="F267" s="36" t="s">
        <v>1414</v>
      </c>
      <c r="G267" s="34">
        <f>SUM(G268)</f>
        <v>10500000</v>
      </c>
      <c r="H267" s="34">
        <f>SUM(H268)</f>
        <v>10500000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f>SUM(Q268)</f>
        <v>10500000</v>
      </c>
      <c r="R267" s="34">
        <f>SUM(R268)</f>
        <v>10500000</v>
      </c>
    </row>
    <row r="268" spans="2:18">
      <c r="B268" s="802"/>
      <c r="C268" s="162"/>
      <c r="D268" s="162">
        <v>46</v>
      </c>
      <c r="E268" s="99"/>
      <c r="F268" s="99" t="s">
        <v>396</v>
      </c>
      <c r="G268" s="103">
        <f>SUM(G269)</f>
        <v>10500000</v>
      </c>
      <c r="H268" s="103">
        <f>SUM(H269)</f>
        <v>10500000</v>
      </c>
      <c r="I268" s="103">
        <v>0</v>
      </c>
      <c r="J268" s="103">
        <v>0</v>
      </c>
      <c r="K268" s="103">
        <v>0</v>
      </c>
      <c r="L268" s="103">
        <v>0</v>
      </c>
      <c r="M268" s="103">
        <v>0</v>
      </c>
      <c r="N268" s="103">
        <v>0</v>
      </c>
      <c r="O268" s="103">
        <v>0</v>
      </c>
      <c r="P268" s="103">
        <v>0</v>
      </c>
      <c r="Q268" s="103">
        <f>SUM(Q269)</f>
        <v>10500000</v>
      </c>
      <c r="R268" s="103">
        <f>SUM(R269)</f>
        <v>10500000</v>
      </c>
    </row>
    <row r="269" spans="2:18">
      <c r="B269" s="802"/>
      <c r="C269" s="166"/>
      <c r="D269" s="166"/>
      <c r="E269" s="2">
        <v>464</v>
      </c>
      <c r="F269" s="1" t="s">
        <v>423</v>
      </c>
      <c r="G269" s="4">
        <v>10500000</v>
      </c>
      <c r="H269" s="4">
        <v>10500000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10500000</v>
      </c>
      <c r="R269" s="4">
        <v>10500000</v>
      </c>
    </row>
    <row r="270" spans="2:18" ht="15" customHeight="1">
      <c r="B270" s="802"/>
      <c r="C270" s="666" t="s">
        <v>1298</v>
      </c>
      <c r="D270" s="666"/>
      <c r="E270" s="670"/>
      <c r="F270" s="670" t="s">
        <v>651</v>
      </c>
      <c r="G270" s="102">
        <f t="shared" ref="G270:H272" si="25">SUM(G271)</f>
        <v>235785000</v>
      </c>
      <c r="H270" s="102">
        <f t="shared" si="25"/>
        <v>247785000</v>
      </c>
      <c r="I270" s="102">
        <v>0</v>
      </c>
      <c r="J270" s="102">
        <v>0</v>
      </c>
      <c r="K270" s="102">
        <v>0</v>
      </c>
      <c r="L270" s="102">
        <v>0</v>
      </c>
      <c r="M270" s="102">
        <v>0</v>
      </c>
      <c r="N270" s="102">
        <v>0</v>
      </c>
      <c r="O270" s="102">
        <v>0</v>
      </c>
      <c r="P270" s="102">
        <v>0</v>
      </c>
      <c r="Q270" s="102">
        <f t="shared" ref="Q270:R272" si="26">SUM(Q271)</f>
        <v>235785000</v>
      </c>
      <c r="R270" s="102">
        <f t="shared" si="26"/>
        <v>247785000</v>
      </c>
    </row>
    <row r="271" spans="2:18">
      <c r="B271" s="802"/>
      <c r="C271" s="150"/>
      <c r="D271" s="150" t="s">
        <v>623</v>
      </c>
      <c r="E271" s="33"/>
      <c r="F271" s="33" t="s">
        <v>652</v>
      </c>
      <c r="G271" s="34">
        <f t="shared" si="25"/>
        <v>235785000</v>
      </c>
      <c r="H271" s="34">
        <f t="shared" si="25"/>
        <v>247785000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f t="shared" si="26"/>
        <v>235785000</v>
      </c>
      <c r="R271" s="34">
        <f t="shared" si="26"/>
        <v>247785000</v>
      </c>
    </row>
    <row r="272" spans="2:18" ht="30">
      <c r="B272" s="802"/>
      <c r="C272" s="162"/>
      <c r="D272" s="162">
        <v>44</v>
      </c>
      <c r="E272" s="99"/>
      <c r="F272" s="98" t="s">
        <v>422</v>
      </c>
      <c r="G272" s="103">
        <f t="shared" si="25"/>
        <v>235785000</v>
      </c>
      <c r="H272" s="103">
        <f t="shared" si="25"/>
        <v>247785000</v>
      </c>
      <c r="I272" s="103">
        <v>0</v>
      </c>
      <c r="J272" s="103">
        <v>0</v>
      </c>
      <c r="K272" s="103">
        <v>0</v>
      </c>
      <c r="L272" s="103">
        <v>0</v>
      </c>
      <c r="M272" s="103">
        <v>0</v>
      </c>
      <c r="N272" s="103">
        <v>0</v>
      </c>
      <c r="O272" s="103">
        <v>0</v>
      </c>
      <c r="P272" s="103">
        <v>0</v>
      </c>
      <c r="Q272" s="103">
        <f t="shared" si="26"/>
        <v>235785000</v>
      </c>
      <c r="R272" s="103">
        <f t="shared" si="26"/>
        <v>247785000</v>
      </c>
    </row>
    <row r="273" spans="2:18" ht="15.75" thickBot="1">
      <c r="B273" s="802"/>
      <c r="C273" s="166"/>
      <c r="D273" s="166"/>
      <c r="E273" s="2">
        <v>443</v>
      </c>
      <c r="F273" s="1" t="s">
        <v>409</v>
      </c>
      <c r="G273" s="4">
        <v>235785000</v>
      </c>
      <c r="H273" s="4">
        <v>247785000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235785000</v>
      </c>
      <c r="R273" s="4">
        <v>247785000</v>
      </c>
    </row>
    <row r="274" spans="2:18" ht="15.75" thickBot="1">
      <c r="B274" s="802"/>
      <c r="C274" s="800" t="s">
        <v>604</v>
      </c>
      <c r="D274" s="801"/>
      <c r="E274" s="766" t="s">
        <v>501</v>
      </c>
      <c r="F274" s="801"/>
      <c r="G274" s="193">
        <f t="shared" ref="G274:L274" si="27">SUM(G270+G254+G210+G203+G196+G174+G108+G87+G69+G63)</f>
        <v>3296709000</v>
      </c>
      <c r="H274" s="164">
        <f t="shared" si="27"/>
        <v>3394024000</v>
      </c>
      <c r="I274" s="164">
        <f t="shared" si="27"/>
        <v>40510000</v>
      </c>
      <c r="J274" s="164">
        <f t="shared" si="27"/>
        <v>40510000</v>
      </c>
      <c r="K274" s="164">
        <f t="shared" si="27"/>
        <v>189064000</v>
      </c>
      <c r="L274" s="164">
        <f t="shared" si="27"/>
        <v>452914000</v>
      </c>
      <c r="M274" s="164">
        <v>0</v>
      </c>
      <c r="N274" s="164">
        <v>0</v>
      </c>
      <c r="O274" s="164">
        <f>SUM(O270+O254+O210+O203+O196+O174+O108+O87+O69+O63)</f>
        <v>28370000</v>
      </c>
      <c r="P274" s="164">
        <f>SUM(P270+P254+P210+P203+P196+P174+P108+P87+P69+P63)</f>
        <v>28370000</v>
      </c>
      <c r="Q274" s="193">
        <f>SUM(Q270+Q254+Q210+Q203+Q196+Q174+Q108+Q87+Q69+Q63)</f>
        <v>3554653000</v>
      </c>
      <c r="R274" s="164">
        <f>SUM(R270+R254+R210+R203+R196+R174+R108+R87+R69+R63)</f>
        <v>3915818000</v>
      </c>
    </row>
  </sheetData>
  <mergeCells count="15">
    <mergeCell ref="C274:D274"/>
    <mergeCell ref="E274:F274"/>
    <mergeCell ref="B7:B274"/>
    <mergeCell ref="G3:R3"/>
    <mergeCell ref="C6:F6"/>
    <mergeCell ref="G4:J4"/>
    <mergeCell ref="K4:L4"/>
    <mergeCell ref="M4:N4"/>
    <mergeCell ref="O4:P4"/>
    <mergeCell ref="Q4:R4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B2:R291"/>
  <sheetViews>
    <sheetView workbookViewId="0">
      <selection activeCell="D2" sqref="D2"/>
    </sheetView>
  </sheetViews>
  <sheetFormatPr defaultRowHeight="15"/>
  <cols>
    <col min="2" max="2" width="12.85546875" customWidth="1"/>
    <col min="3" max="3" width="12.7109375" customWidth="1"/>
    <col min="4" max="4" width="16" customWidth="1"/>
    <col min="5" max="5" width="20.28515625" customWidth="1"/>
    <col min="6" max="6" width="43" customWidth="1"/>
    <col min="7" max="18" width="18.28515625" customWidth="1"/>
  </cols>
  <sheetData>
    <row r="2" spans="2:18">
      <c r="B2" s="603" t="s">
        <v>502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23" t="s">
        <v>356</v>
      </c>
      <c r="H5" s="423" t="s">
        <v>444</v>
      </c>
      <c r="I5" s="423" t="s">
        <v>358</v>
      </c>
      <c r="J5" s="423" t="s">
        <v>444</v>
      </c>
      <c r="K5" s="423" t="s">
        <v>356</v>
      </c>
      <c r="L5" s="423" t="s">
        <v>444</v>
      </c>
      <c r="M5" s="423" t="s">
        <v>356</v>
      </c>
      <c r="N5" s="423" t="s">
        <v>444</v>
      </c>
      <c r="O5" s="423" t="s">
        <v>356</v>
      </c>
      <c r="P5" s="423" t="s">
        <v>444</v>
      </c>
      <c r="Q5" s="423" t="s">
        <v>356</v>
      </c>
      <c r="R5" s="423" t="s">
        <v>444</v>
      </c>
    </row>
    <row r="6" spans="2:18">
      <c r="B6" s="425">
        <v>19001</v>
      </c>
      <c r="C6" s="786" t="s">
        <v>502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820</v>
      </c>
      <c r="G7" s="34">
        <f t="shared" ref="G7:N7" si="0">SUM(G8:G15)</f>
        <v>1060783000</v>
      </c>
      <c r="H7" s="34">
        <f t="shared" si="0"/>
        <v>1059307000</v>
      </c>
      <c r="I7" s="34">
        <f t="shared" si="0"/>
        <v>29800000</v>
      </c>
      <c r="J7" s="34">
        <f t="shared" si="0"/>
        <v>29800000</v>
      </c>
      <c r="K7" s="34">
        <f t="shared" si="0"/>
        <v>239000000</v>
      </c>
      <c r="L7" s="34">
        <f t="shared" si="0"/>
        <v>364920000</v>
      </c>
      <c r="M7" s="34">
        <f t="shared" si="0"/>
        <v>306095000</v>
      </c>
      <c r="N7" s="34">
        <f t="shared" si="0"/>
        <v>306095000</v>
      </c>
      <c r="O7" s="34">
        <v>0</v>
      </c>
      <c r="P7" s="34">
        <v>0</v>
      </c>
      <c r="Q7" s="34">
        <f>SUM(Q8:Q15)</f>
        <v>1635678000</v>
      </c>
      <c r="R7" s="34">
        <f>SUM(R8:R15)</f>
        <v>1760122000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100776000</v>
      </c>
      <c r="H8" s="4">
        <v>99800000</v>
      </c>
      <c r="I8" s="4">
        <v>29800000</v>
      </c>
      <c r="J8" s="4">
        <v>29800000</v>
      </c>
      <c r="K8" s="4">
        <v>58000000</v>
      </c>
      <c r="L8" s="4">
        <v>276120000</v>
      </c>
      <c r="M8" s="4">
        <v>0</v>
      </c>
      <c r="N8" s="4">
        <v>0</v>
      </c>
      <c r="O8" s="4">
        <v>0</v>
      </c>
      <c r="P8" s="4">
        <v>0</v>
      </c>
      <c r="Q8" s="4">
        <v>188576000</v>
      </c>
      <c r="R8" s="4">
        <v>405720000</v>
      </c>
    </row>
    <row r="9" spans="2:18" ht="30">
      <c r="B9" s="802"/>
      <c r="C9" s="166"/>
      <c r="D9" s="2" t="s">
        <v>709</v>
      </c>
      <c r="E9" s="1"/>
      <c r="F9" s="14" t="s">
        <v>789</v>
      </c>
      <c r="G9" s="4">
        <v>60000000</v>
      </c>
      <c r="H9" s="4">
        <v>61549000</v>
      </c>
      <c r="I9" s="4">
        <v>0</v>
      </c>
      <c r="J9" s="4">
        <v>0</v>
      </c>
      <c r="K9" s="4">
        <v>110000000</v>
      </c>
      <c r="L9" s="4">
        <v>88000000</v>
      </c>
      <c r="M9" s="4">
        <v>100487000</v>
      </c>
      <c r="N9" s="4">
        <v>141412000</v>
      </c>
      <c r="O9" s="4">
        <v>0</v>
      </c>
      <c r="P9" s="4">
        <v>0</v>
      </c>
      <c r="Q9" s="4">
        <v>270487000</v>
      </c>
      <c r="R9" s="4">
        <v>290961000</v>
      </c>
    </row>
    <row r="10" spans="2:18" ht="30">
      <c r="B10" s="802"/>
      <c r="C10" s="166"/>
      <c r="D10" s="2" t="s">
        <v>710</v>
      </c>
      <c r="E10" s="1"/>
      <c r="F10" s="14" t="s">
        <v>791</v>
      </c>
      <c r="G10" s="4">
        <v>423000000</v>
      </c>
      <c r="H10" s="4">
        <v>423000000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423000000</v>
      </c>
      <c r="R10" s="4">
        <v>423000000</v>
      </c>
    </row>
    <row r="11" spans="2:18" ht="30">
      <c r="B11" s="802"/>
      <c r="C11" s="166"/>
      <c r="D11" s="2" t="s">
        <v>1429</v>
      </c>
      <c r="E11" s="1"/>
      <c r="F11" s="14" t="s">
        <v>793</v>
      </c>
      <c r="G11" s="4">
        <v>2000000</v>
      </c>
      <c r="H11" s="4">
        <v>2000000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2000000</v>
      </c>
      <c r="R11" s="4">
        <v>2000000</v>
      </c>
    </row>
    <row r="12" spans="2:18" ht="30">
      <c r="B12" s="802"/>
      <c r="C12" s="166"/>
      <c r="D12" s="2" t="s">
        <v>1430</v>
      </c>
      <c r="E12" s="1"/>
      <c r="F12" s="14" t="s">
        <v>795</v>
      </c>
      <c r="G12" s="4">
        <v>2000000</v>
      </c>
      <c r="H12" s="4">
        <v>2000000</v>
      </c>
      <c r="I12" s="4">
        <v>0</v>
      </c>
      <c r="J12" s="4">
        <v>0</v>
      </c>
      <c r="K12" s="4">
        <v>71000000</v>
      </c>
      <c r="L12" s="4">
        <v>800000</v>
      </c>
      <c r="M12" s="4">
        <v>0</v>
      </c>
      <c r="N12" s="4">
        <v>0</v>
      </c>
      <c r="O12" s="4">
        <v>0</v>
      </c>
      <c r="P12" s="4">
        <v>0</v>
      </c>
      <c r="Q12" s="4">
        <v>73000000</v>
      </c>
      <c r="R12" s="4">
        <v>2800000</v>
      </c>
    </row>
    <row r="13" spans="2:18" ht="30">
      <c r="B13" s="802"/>
      <c r="C13" s="166"/>
      <c r="D13" s="2" t="s">
        <v>1431</v>
      </c>
      <c r="E13" s="1"/>
      <c r="F13" s="14" t="s">
        <v>799</v>
      </c>
      <c r="G13" s="4">
        <v>43610000</v>
      </c>
      <c r="H13" s="4">
        <v>43110000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43610000</v>
      </c>
      <c r="R13" s="4">
        <v>43110000</v>
      </c>
    </row>
    <row r="14" spans="2:18">
      <c r="B14" s="802"/>
      <c r="C14" s="166"/>
      <c r="D14" s="2" t="s">
        <v>1432</v>
      </c>
      <c r="E14" s="1"/>
      <c r="F14" s="1" t="s">
        <v>798</v>
      </c>
      <c r="G14" s="4">
        <v>359156000</v>
      </c>
      <c r="H14" s="4">
        <v>359156000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359156000</v>
      </c>
      <c r="R14" s="4">
        <v>359156000</v>
      </c>
    </row>
    <row r="15" spans="2:18" ht="30">
      <c r="B15" s="802"/>
      <c r="C15" s="166"/>
      <c r="D15" s="2" t="s">
        <v>1433</v>
      </c>
      <c r="E15" s="1"/>
      <c r="F15" s="14" t="s">
        <v>801</v>
      </c>
      <c r="G15" s="4">
        <v>70241000</v>
      </c>
      <c r="H15" s="4">
        <v>68692000</v>
      </c>
      <c r="I15" s="4">
        <v>0</v>
      </c>
      <c r="J15" s="4">
        <v>0</v>
      </c>
      <c r="K15" s="4">
        <v>0</v>
      </c>
      <c r="L15" s="4">
        <v>0</v>
      </c>
      <c r="M15" s="4">
        <v>205608000</v>
      </c>
      <c r="N15" s="4">
        <v>164683000</v>
      </c>
      <c r="O15" s="4">
        <v>0</v>
      </c>
      <c r="P15" s="4">
        <v>0</v>
      </c>
      <c r="Q15" s="4">
        <v>275849000</v>
      </c>
      <c r="R15" s="4">
        <v>233375000</v>
      </c>
    </row>
    <row r="16" spans="2:18" ht="30">
      <c r="B16" s="802"/>
      <c r="C16" s="150">
        <v>3</v>
      </c>
      <c r="D16" s="33"/>
      <c r="E16" s="36"/>
      <c r="F16" s="36" t="s">
        <v>1434</v>
      </c>
      <c r="G16" s="34">
        <f t="shared" ref="G16:L16" si="1">SUM(G17)</f>
        <v>19286000</v>
      </c>
      <c r="H16" s="34">
        <f t="shared" si="1"/>
        <v>18518000</v>
      </c>
      <c r="I16" s="34">
        <f t="shared" si="1"/>
        <v>59000000</v>
      </c>
      <c r="J16" s="34">
        <f t="shared" si="1"/>
        <v>59000000</v>
      </c>
      <c r="K16" s="34">
        <f t="shared" si="1"/>
        <v>70000000</v>
      </c>
      <c r="L16" s="34">
        <f t="shared" si="1"/>
        <v>29500000</v>
      </c>
      <c r="M16" s="34">
        <v>0</v>
      </c>
      <c r="N16" s="34">
        <v>0</v>
      </c>
      <c r="O16" s="34">
        <f>SUM(O17)</f>
        <v>400000</v>
      </c>
      <c r="P16" s="34">
        <f>SUM(P17)</f>
        <v>400000</v>
      </c>
      <c r="Q16" s="34">
        <f>SUM(Q17)</f>
        <v>148686000</v>
      </c>
      <c r="R16" s="34">
        <f>SUM(R17)</f>
        <v>107418000</v>
      </c>
    </row>
    <row r="17" spans="2:18" ht="30">
      <c r="B17" s="802"/>
      <c r="C17" s="166"/>
      <c r="D17" s="2">
        <v>30</v>
      </c>
      <c r="E17" s="1"/>
      <c r="F17" s="14" t="s">
        <v>1434</v>
      </c>
      <c r="G17" s="4">
        <v>19286000</v>
      </c>
      <c r="H17" s="4">
        <v>18518000</v>
      </c>
      <c r="I17" s="4">
        <v>59000000</v>
      </c>
      <c r="J17" s="4">
        <v>59000000</v>
      </c>
      <c r="K17" s="4">
        <v>70000000</v>
      </c>
      <c r="L17" s="4">
        <v>29500000</v>
      </c>
      <c r="M17" s="4">
        <v>0</v>
      </c>
      <c r="N17" s="4">
        <v>0</v>
      </c>
      <c r="O17" s="4">
        <v>400000</v>
      </c>
      <c r="P17" s="4">
        <v>400000</v>
      </c>
      <c r="Q17" s="4">
        <v>148686000</v>
      </c>
      <c r="R17" s="4">
        <v>107418000</v>
      </c>
    </row>
    <row r="18" spans="2:18" ht="30">
      <c r="B18" s="802"/>
      <c r="C18" s="150">
        <v>4</v>
      </c>
      <c r="D18" s="33"/>
      <c r="E18" s="36"/>
      <c r="F18" s="36" t="s">
        <v>1435</v>
      </c>
      <c r="G18" s="34">
        <f>SUM(G19)</f>
        <v>4000000</v>
      </c>
      <c r="H18" s="34">
        <f>SUM(H19)</f>
        <v>4000000</v>
      </c>
      <c r="I18" s="34">
        <v>0</v>
      </c>
      <c r="J18" s="34">
        <v>0</v>
      </c>
      <c r="K18" s="34">
        <f>SUM(K19)</f>
        <v>26000000</v>
      </c>
      <c r="L18" s="34">
        <f>SUM(L19)</f>
        <v>26000000</v>
      </c>
      <c r="M18" s="34">
        <v>0</v>
      </c>
      <c r="N18" s="34">
        <v>0</v>
      </c>
      <c r="O18" s="34">
        <v>0</v>
      </c>
      <c r="P18" s="34">
        <v>0</v>
      </c>
      <c r="Q18" s="34">
        <f>SUM(Q19)</f>
        <v>30000000</v>
      </c>
      <c r="R18" s="34">
        <f>SUM(R19)</f>
        <v>30000000</v>
      </c>
    </row>
    <row r="19" spans="2:18" ht="30">
      <c r="B19" s="802"/>
      <c r="C19" s="166"/>
      <c r="D19" s="2">
        <v>40</v>
      </c>
      <c r="E19" s="1"/>
      <c r="F19" s="14" t="s">
        <v>1435</v>
      </c>
      <c r="G19" s="4">
        <v>4000000</v>
      </c>
      <c r="H19" s="4">
        <v>4000000</v>
      </c>
      <c r="I19" s="4">
        <v>0</v>
      </c>
      <c r="J19" s="4">
        <v>0</v>
      </c>
      <c r="K19" s="4">
        <v>26000000</v>
      </c>
      <c r="L19" s="4">
        <v>26000000</v>
      </c>
      <c r="M19" s="4">
        <v>0</v>
      </c>
      <c r="N19" s="4">
        <v>0</v>
      </c>
      <c r="O19" s="4">
        <v>0</v>
      </c>
      <c r="P19" s="4">
        <v>0</v>
      </c>
      <c r="Q19" s="4">
        <v>30000000</v>
      </c>
      <c r="R19" s="4">
        <v>30000000</v>
      </c>
    </row>
    <row r="20" spans="2:18">
      <c r="B20" s="802"/>
      <c r="C20" s="150">
        <v>5</v>
      </c>
      <c r="D20" s="33"/>
      <c r="E20" s="36"/>
      <c r="F20" s="36" t="s">
        <v>1436</v>
      </c>
      <c r="G20" s="34">
        <f>SUM(G21:G30)</f>
        <v>438000000</v>
      </c>
      <c r="H20" s="34">
        <f>SUM(H21:H30)</f>
        <v>438000000</v>
      </c>
      <c r="I20" s="34">
        <v>0</v>
      </c>
      <c r="J20" s="34">
        <v>0</v>
      </c>
      <c r="K20" s="34">
        <f>SUM(K21:K30)</f>
        <v>38000000</v>
      </c>
      <c r="L20" s="34">
        <f>SUM(L21:L30)</f>
        <v>38000000</v>
      </c>
      <c r="M20" s="34">
        <v>0</v>
      </c>
      <c r="N20" s="34">
        <v>0</v>
      </c>
      <c r="O20" s="34">
        <f>SUM(O21:O30)</f>
        <v>255069000</v>
      </c>
      <c r="P20" s="34">
        <f>SUM(P21:P30)</f>
        <v>255069000</v>
      </c>
      <c r="Q20" s="34">
        <f>SUM(Q21:Q30)</f>
        <v>731069000</v>
      </c>
      <c r="R20" s="34">
        <f>SUM(R21:R30)</f>
        <v>731069000</v>
      </c>
    </row>
    <row r="21" spans="2:18" ht="30">
      <c r="B21" s="802"/>
      <c r="C21" s="166"/>
      <c r="D21" s="2">
        <v>50</v>
      </c>
      <c r="E21" s="1"/>
      <c r="F21" s="14" t="s">
        <v>1437</v>
      </c>
      <c r="G21" s="4">
        <v>9000000</v>
      </c>
      <c r="H21" s="4">
        <v>9000000</v>
      </c>
      <c r="I21" s="4">
        <v>0</v>
      </c>
      <c r="J21" s="4">
        <v>0</v>
      </c>
      <c r="K21" s="4">
        <v>14000000</v>
      </c>
      <c r="L21" s="4">
        <v>14000000</v>
      </c>
      <c r="M21" s="4">
        <v>0</v>
      </c>
      <c r="N21" s="4">
        <v>0</v>
      </c>
      <c r="O21" s="4">
        <v>0</v>
      </c>
      <c r="P21" s="4">
        <v>0</v>
      </c>
      <c r="Q21" s="4">
        <v>23000000</v>
      </c>
      <c r="R21" s="4">
        <v>23000000</v>
      </c>
    </row>
    <row r="22" spans="2:18" ht="30">
      <c r="B22" s="802"/>
      <c r="C22" s="166"/>
      <c r="D22" s="2">
        <v>51</v>
      </c>
      <c r="E22" s="1"/>
      <c r="F22" s="14" t="s">
        <v>1438</v>
      </c>
      <c r="G22" s="4">
        <v>10000000</v>
      </c>
      <c r="H22" s="4">
        <v>10000000</v>
      </c>
      <c r="I22" s="4">
        <v>0</v>
      </c>
      <c r="J22" s="4">
        <v>0</v>
      </c>
      <c r="K22" s="4">
        <v>2000000</v>
      </c>
      <c r="L22" s="4">
        <v>2000000</v>
      </c>
      <c r="M22" s="4">
        <v>0</v>
      </c>
      <c r="N22" s="4">
        <v>0</v>
      </c>
      <c r="O22" s="4">
        <v>770000</v>
      </c>
      <c r="P22" s="4">
        <v>770000</v>
      </c>
      <c r="Q22" s="4">
        <v>12770000</v>
      </c>
      <c r="R22" s="4">
        <v>12770000</v>
      </c>
    </row>
    <row r="23" spans="2:18" ht="30">
      <c r="B23" s="802"/>
      <c r="C23" s="166"/>
      <c r="D23" s="2">
        <v>52</v>
      </c>
      <c r="E23" s="1"/>
      <c r="F23" s="14" t="s">
        <v>1439</v>
      </c>
      <c r="G23" s="4">
        <v>12000000</v>
      </c>
      <c r="H23" s="4">
        <v>12000000</v>
      </c>
      <c r="I23" s="4">
        <v>0</v>
      </c>
      <c r="J23" s="4">
        <v>0</v>
      </c>
      <c r="K23" s="4">
        <v>4000000</v>
      </c>
      <c r="L23" s="4">
        <v>4000000</v>
      </c>
      <c r="M23" s="4">
        <v>0</v>
      </c>
      <c r="N23" s="4">
        <v>0</v>
      </c>
      <c r="O23" s="4">
        <v>0</v>
      </c>
      <c r="P23" s="4">
        <v>0</v>
      </c>
      <c r="Q23" s="4">
        <v>16000000</v>
      </c>
      <c r="R23" s="4">
        <v>16000000</v>
      </c>
    </row>
    <row r="24" spans="2:18">
      <c r="B24" s="802"/>
      <c r="C24" s="166"/>
      <c r="D24" s="2">
        <v>53</v>
      </c>
      <c r="E24" s="1"/>
      <c r="F24" s="1" t="s">
        <v>1440</v>
      </c>
      <c r="G24" s="4">
        <v>48000000</v>
      </c>
      <c r="H24" s="4">
        <v>48000000</v>
      </c>
      <c r="I24" s="4">
        <v>0</v>
      </c>
      <c r="J24" s="4">
        <v>0</v>
      </c>
      <c r="K24" s="4">
        <v>10000000</v>
      </c>
      <c r="L24" s="4">
        <v>10000000</v>
      </c>
      <c r="M24" s="4">
        <v>0</v>
      </c>
      <c r="N24" s="4">
        <v>0</v>
      </c>
      <c r="O24" s="4">
        <v>0</v>
      </c>
      <c r="P24" s="4">
        <v>0</v>
      </c>
      <c r="Q24" s="4">
        <v>58000000</v>
      </c>
      <c r="R24" s="4">
        <v>58000000</v>
      </c>
    </row>
    <row r="25" spans="2:18" ht="30">
      <c r="B25" s="802"/>
      <c r="C25" s="166"/>
      <c r="D25" s="2">
        <v>54</v>
      </c>
      <c r="E25" s="1"/>
      <c r="F25" s="14" t="s">
        <v>1441</v>
      </c>
      <c r="G25" s="4">
        <v>300000000</v>
      </c>
      <c r="H25" s="4">
        <v>300000000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300000000</v>
      </c>
      <c r="R25" s="4">
        <v>300000000</v>
      </c>
    </row>
    <row r="26" spans="2:18" ht="45">
      <c r="B26" s="802"/>
      <c r="C26" s="166"/>
      <c r="D26" s="2">
        <v>55</v>
      </c>
      <c r="E26" s="1"/>
      <c r="F26" s="14" t="s">
        <v>1442</v>
      </c>
      <c r="G26" s="4">
        <v>2000000</v>
      </c>
      <c r="H26" s="4">
        <v>2000000</v>
      </c>
      <c r="I26" s="4">
        <v>0</v>
      </c>
      <c r="J26" s="4">
        <v>0</v>
      </c>
      <c r="K26" s="4">
        <v>500000</v>
      </c>
      <c r="L26" s="4">
        <v>500000</v>
      </c>
      <c r="M26" s="4">
        <v>0</v>
      </c>
      <c r="N26" s="4">
        <v>0</v>
      </c>
      <c r="O26" s="4">
        <v>0</v>
      </c>
      <c r="P26" s="4">
        <v>0</v>
      </c>
      <c r="Q26" s="4">
        <v>2500000</v>
      </c>
      <c r="R26" s="4">
        <v>2500000</v>
      </c>
    </row>
    <row r="27" spans="2:18" ht="30">
      <c r="B27" s="802"/>
      <c r="C27" s="166"/>
      <c r="D27" s="2">
        <v>56</v>
      </c>
      <c r="E27" s="1"/>
      <c r="F27" s="14" t="s">
        <v>1443</v>
      </c>
      <c r="G27" s="4">
        <v>6000000</v>
      </c>
      <c r="H27" s="4">
        <v>6000000</v>
      </c>
      <c r="I27" s="4">
        <v>0</v>
      </c>
      <c r="J27" s="4">
        <v>0</v>
      </c>
      <c r="K27" s="4">
        <v>1000000</v>
      </c>
      <c r="L27" s="4">
        <v>1000000</v>
      </c>
      <c r="M27" s="4">
        <v>0</v>
      </c>
      <c r="N27" s="4">
        <v>0</v>
      </c>
      <c r="O27" s="4">
        <v>102524000</v>
      </c>
      <c r="P27" s="4">
        <v>102524000</v>
      </c>
      <c r="Q27" s="4">
        <v>109524000</v>
      </c>
      <c r="R27" s="4">
        <v>109524000</v>
      </c>
    </row>
    <row r="28" spans="2:18">
      <c r="B28" s="802"/>
      <c r="C28" s="166"/>
      <c r="D28" s="2">
        <v>57</v>
      </c>
      <c r="E28" s="1"/>
      <c r="F28" s="1" t="s">
        <v>1444</v>
      </c>
      <c r="G28" s="4">
        <v>20000000</v>
      </c>
      <c r="H28" s="4">
        <v>20000000</v>
      </c>
      <c r="I28" s="4">
        <v>0</v>
      </c>
      <c r="J28" s="4">
        <v>0</v>
      </c>
      <c r="K28" s="4">
        <v>2000000</v>
      </c>
      <c r="L28" s="4">
        <v>2000000</v>
      </c>
      <c r="M28" s="4">
        <v>0</v>
      </c>
      <c r="N28" s="4">
        <v>0</v>
      </c>
      <c r="O28" s="4">
        <v>151775000</v>
      </c>
      <c r="P28" s="4">
        <v>151775000</v>
      </c>
      <c r="Q28" s="4">
        <v>173775000</v>
      </c>
      <c r="R28" s="4">
        <v>173775000</v>
      </c>
    </row>
    <row r="29" spans="2:18" ht="15" customHeight="1">
      <c r="B29" s="802"/>
      <c r="C29" s="280"/>
      <c r="D29" s="424">
        <v>58</v>
      </c>
      <c r="E29" s="1"/>
      <c r="F29" s="14" t="s">
        <v>1445</v>
      </c>
      <c r="G29" s="4">
        <v>8000000</v>
      </c>
      <c r="H29" s="4">
        <v>8000000</v>
      </c>
      <c r="I29" s="4">
        <v>0</v>
      </c>
      <c r="J29" s="4">
        <v>0</v>
      </c>
      <c r="K29" s="4">
        <v>1500000</v>
      </c>
      <c r="L29" s="4">
        <v>1500000</v>
      </c>
      <c r="M29" s="4">
        <v>0</v>
      </c>
      <c r="N29" s="4">
        <v>0</v>
      </c>
      <c r="O29" s="4">
        <v>0</v>
      </c>
      <c r="P29" s="4">
        <v>0</v>
      </c>
      <c r="Q29" s="4">
        <v>9500000</v>
      </c>
      <c r="R29" s="4">
        <v>9500000</v>
      </c>
    </row>
    <row r="30" spans="2:18" ht="15" customHeight="1">
      <c r="B30" s="802"/>
      <c r="C30" s="280"/>
      <c r="D30" s="424">
        <v>59</v>
      </c>
      <c r="E30" s="1"/>
      <c r="F30" s="14" t="s">
        <v>1446</v>
      </c>
      <c r="G30" s="4">
        <v>23000000</v>
      </c>
      <c r="H30" s="4">
        <v>23000000</v>
      </c>
      <c r="I30" s="4">
        <v>0</v>
      </c>
      <c r="J30" s="4">
        <v>0</v>
      </c>
      <c r="K30" s="4">
        <v>3000000</v>
      </c>
      <c r="L30" s="4">
        <v>3000000</v>
      </c>
      <c r="M30" s="4">
        <v>0</v>
      </c>
      <c r="N30" s="4">
        <v>0</v>
      </c>
      <c r="O30" s="4">
        <v>0</v>
      </c>
      <c r="P30" s="4">
        <v>0</v>
      </c>
      <c r="Q30" s="4">
        <v>26000000</v>
      </c>
      <c r="R30" s="4">
        <v>26000000</v>
      </c>
    </row>
    <row r="31" spans="2:18" ht="38.25" customHeight="1">
      <c r="B31" s="802"/>
      <c r="C31" s="150">
        <v>6</v>
      </c>
      <c r="D31" s="215"/>
      <c r="E31" s="36"/>
      <c r="F31" s="36" t="s">
        <v>1459</v>
      </c>
      <c r="G31" s="34">
        <f>SUM(G32:G41)</f>
        <v>3235000000</v>
      </c>
      <c r="H31" s="34">
        <f>SUM(H32:H41)</f>
        <v>3235000000</v>
      </c>
      <c r="I31" s="34">
        <v>0</v>
      </c>
      <c r="J31" s="34">
        <v>0</v>
      </c>
      <c r="K31" s="34">
        <f>SUM(K32:K41)</f>
        <v>130000000</v>
      </c>
      <c r="L31" s="34">
        <f>SUM(L32:L41)</f>
        <v>245000000</v>
      </c>
      <c r="M31" s="34">
        <v>0</v>
      </c>
      <c r="N31" s="34">
        <v>0</v>
      </c>
      <c r="O31" s="34">
        <v>0</v>
      </c>
      <c r="P31" s="34">
        <v>0</v>
      </c>
      <c r="Q31" s="34">
        <f>SUM(Q32:Q41)</f>
        <v>3365000000</v>
      </c>
      <c r="R31" s="34">
        <f>SUM(R32:R41)</f>
        <v>3480000000</v>
      </c>
    </row>
    <row r="32" spans="2:18">
      <c r="B32" s="802"/>
      <c r="C32" s="166"/>
      <c r="D32" s="2">
        <v>60</v>
      </c>
      <c r="E32" s="1"/>
      <c r="F32" s="1" t="s">
        <v>1447</v>
      </c>
      <c r="G32" s="4">
        <v>6000000</v>
      </c>
      <c r="H32" s="4">
        <v>6000000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6000000</v>
      </c>
      <c r="R32" s="4">
        <v>6000000</v>
      </c>
    </row>
    <row r="33" spans="2:18" ht="30">
      <c r="B33" s="802"/>
      <c r="C33" s="166"/>
      <c r="D33" s="2">
        <v>61</v>
      </c>
      <c r="E33" s="1"/>
      <c r="F33" s="14" t="s">
        <v>1448</v>
      </c>
      <c r="G33" s="4">
        <v>28000000</v>
      </c>
      <c r="H33" s="4">
        <v>28000000</v>
      </c>
      <c r="I33" s="4">
        <v>0</v>
      </c>
      <c r="J33" s="4">
        <v>0</v>
      </c>
      <c r="K33" s="4">
        <v>15000000</v>
      </c>
      <c r="L33" s="4">
        <v>15000000</v>
      </c>
      <c r="M33" s="4">
        <v>0</v>
      </c>
      <c r="N33" s="4">
        <v>0</v>
      </c>
      <c r="O33" s="4">
        <v>0</v>
      </c>
      <c r="P33" s="4">
        <v>0</v>
      </c>
      <c r="Q33" s="4">
        <v>43000000</v>
      </c>
      <c r="R33" s="4">
        <v>43000000</v>
      </c>
    </row>
    <row r="34" spans="2:18" ht="30">
      <c r="B34" s="802"/>
      <c r="C34" s="166"/>
      <c r="D34" s="2">
        <v>62</v>
      </c>
      <c r="E34" s="1"/>
      <c r="F34" s="14" t="s">
        <v>1449</v>
      </c>
      <c r="G34" s="4">
        <v>68000000</v>
      </c>
      <c r="H34" s="4">
        <v>68000000</v>
      </c>
      <c r="I34" s="4">
        <v>0</v>
      </c>
      <c r="J34" s="4">
        <v>0</v>
      </c>
      <c r="K34" s="4">
        <v>10000000</v>
      </c>
      <c r="L34" s="4">
        <v>10000000</v>
      </c>
      <c r="M34" s="4">
        <v>0</v>
      </c>
      <c r="N34" s="4">
        <v>0</v>
      </c>
      <c r="O34" s="4">
        <v>0</v>
      </c>
      <c r="P34" s="4">
        <v>0</v>
      </c>
      <c r="Q34" s="4">
        <v>78000000</v>
      </c>
      <c r="R34" s="4">
        <v>78000000</v>
      </c>
    </row>
    <row r="35" spans="2:18" ht="30">
      <c r="B35" s="802"/>
      <c r="C35" s="166"/>
      <c r="D35" s="2">
        <v>63</v>
      </c>
      <c r="E35" s="1"/>
      <c r="F35" s="14" t="s">
        <v>1450</v>
      </c>
      <c r="G35" s="4">
        <v>28000000</v>
      </c>
      <c r="H35" s="4">
        <v>28000000</v>
      </c>
      <c r="I35" s="4">
        <v>0</v>
      </c>
      <c r="J35" s="4">
        <v>0</v>
      </c>
      <c r="K35" s="4">
        <v>2000000</v>
      </c>
      <c r="L35" s="4">
        <v>2000000</v>
      </c>
      <c r="M35" s="4">
        <v>0</v>
      </c>
      <c r="N35" s="4">
        <v>0</v>
      </c>
      <c r="O35" s="4">
        <v>0</v>
      </c>
      <c r="P35" s="4">
        <v>0</v>
      </c>
      <c r="Q35" s="4">
        <v>30000000</v>
      </c>
      <c r="R35" s="4">
        <v>30000000</v>
      </c>
    </row>
    <row r="36" spans="2:18">
      <c r="B36" s="802"/>
      <c r="C36" s="166"/>
      <c r="D36" s="2">
        <v>64</v>
      </c>
      <c r="E36" s="1"/>
      <c r="F36" s="1" t="s">
        <v>1451</v>
      </c>
      <c r="G36" s="4">
        <v>24000000</v>
      </c>
      <c r="H36" s="4">
        <v>24000000</v>
      </c>
      <c r="I36" s="4">
        <v>0</v>
      </c>
      <c r="J36" s="4">
        <v>0</v>
      </c>
      <c r="K36" s="4">
        <v>83000000</v>
      </c>
      <c r="L36" s="4">
        <v>58000000</v>
      </c>
      <c r="M36" s="4">
        <v>0</v>
      </c>
      <c r="N36" s="4">
        <v>0</v>
      </c>
      <c r="O36" s="4">
        <v>0</v>
      </c>
      <c r="P36" s="4">
        <v>0</v>
      </c>
      <c r="Q36" s="4">
        <v>107000000</v>
      </c>
      <c r="R36" s="4">
        <v>82000000</v>
      </c>
    </row>
    <row r="37" spans="2:18">
      <c r="B37" s="802"/>
      <c r="C37" s="166"/>
      <c r="D37" s="2">
        <v>65</v>
      </c>
      <c r="E37" s="1"/>
      <c r="F37" s="1" t="s">
        <v>1452</v>
      </c>
      <c r="G37" s="4">
        <v>80000000</v>
      </c>
      <c r="H37" s="4">
        <v>80000000</v>
      </c>
      <c r="I37" s="4">
        <v>0</v>
      </c>
      <c r="J37" s="4">
        <v>0</v>
      </c>
      <c r="K37" s="4">
        <v>10000000</v>
      </c>
      <c r="L37" s="4">
        <v>110000000</v>
      </c>
      <c r="M37" s="4">
        <v>0</v>
      </c>
      <c r="N37" s="4">
        <v>0</v>
      </c>
      <c r="O37" s="4">
        <v>0</v>
      </c>
      <c r="P37" s="4">
        <v>0</v>
      </c>
      <c r="Q37" s="4">
        <v>90000000</v>
      </c>
      <c r="R37" s="4">
        <v>190000000</v>
      </c>
    </row>
    <row r="38" spans="2:18" ht="45">
      <c r="B38" s="802"/>
      <c r="C38" s="166"/>
      <c r="D38" s="2">
        <v>66</v>
      </c>
      <c r="E38" s="1"/>
      <c r="F38" s="14" t="s">
        <v>1453</v>
      </c>
      <c r="G38" s="4">
        <v>2206000000</v>
      </c>
      <c r="H38" s="4">
        <v>2206000000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2206000000</v>
      </c>
      <c r="R38" s="4">
        <v>2206000000</v>
      </c>
    </row>
    <row r="39" spans="2:18" ht="30">
      <c r="B39" s="802"/>
      <c r="C39" s="166"/>
      <c r="D39" s="2">
        <v>67</v>
      </c>
      <c r="E39" s="1"/>
      <c r="F39" s="14" t="s">
        <v>1454</v>
      </c>
      <c r="G39" s="4">
        <v>730000000</v>
      </c>
      <c r="H39" s="4">
        <v>730000000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730000000</v>
      </c>
      <c r="R39" s="4">
        <v>730000000</v>
      </c>
    </row>
    <row r="40" spans="2:18" ht="45">
      <c r="B40" s="802"/>
      <c r="C40" s="166"/>
      <c r="D40" s="2">
        <v>68</v>
      </c>
      <c r="E40" s="1"/>
      <c r="F40" s="14" t="s">
        <v>1455</v>
      </c>
      <c r="G40" s="4">
        <v>25000000</v>
      </c>
      <c r="H40" s="4">
        <v>25000000</v>
      </c>
      <c r="I40" s="4">
        <v>0</v>
      </c>
      <c r="J40" s="4">
        <v>0</v>
      </c>
      <c r="K40" s="4">
        <v>10000000</v>
      </c>
      <c r="L40" s="4">
        <v>10000000</v>
      </c>
      <c r="M40" s="4">
        <v>0</v>
      </c>
      <c r="N40" s="4">
        <v>0</v>
      </c>
      <c r="O40" s="4">
        <v>0</v>
      </c>
      <c r="P40" s="4">
        <v>0</v>
      </c>
      <c r="Q40" s="4">
        <v>35000000</v>
      </c>
      <c r="R40" s="4">
        <v>35000000</v>
      </c>
    </row>
    <row r="41" spans="2:18" ht="30">
      <c r="B41" s="802"/>
      <c r="C41" s="166"/>
      <c r="D41" s="2">
        <v>69</v>
      </c>
      <c r="E41" s="1"/>
      <c r="F41" s="14" t="s">
        <v>1456</v>
      </c>
      <c r="G41" s="4">
        <v>40000000</v>
      </c>
      <c r="H41" s="4">
        <v>40000000</v>
      </c>
      <c r="I41" s="4">
        <v>0</v>
      </c>
      <c r="J41" s="4">
        <v>0</v>
      </c>
      <c r="K41" s="4">
        <v>0</v>
      </c>
      <c r="L41" s="4">
        <v>40000000</v>
      </c>
      <c r="M41" s="4">
        <v>0</v>
      </c>
      <c r="N41" s="4">
        <v>0</v>
      </c>
      <c r="O41" s="4">
        <v>0</v>
      </c>
      <c r="P41" s="4">
        <v>0</v>
      </c>
      <c r="Q41" s="4">
        <v>40000000</v>
      </c>
      <c r="R41" s="4">
        <v>80000000</v>
      </c>
    </row>
    <row r="42" spans="2:18">
      <c r="B42" s="802"/>
      <c r="C42" s="150">
        <v>7</v>
      </c>
      <c r="D42" s="33"/>
      <c r="E42" s="36"/>
      <c r="F42" s="33" t="s">
        <v>1457</v>
      </c>
      <c r="G42" s="34">
        <f>SUM(G43)</f>
        <v>7721000</v>
      </c>
      <c r="H42" s="34">
        <f>SUM(H43)</f>
        <v>8550000</v>
      </c>
      <c r="I42" s="34">
        <f>SUM(I43)</f>
        <v>6400000</v>
      </c>
      <c r="J42" s="34">
        <f>SUM(J43)</f>
        <v>6400000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f>SUM(Q43)</f>
        <v>14121000</v>
      </c>
      <c r="R42" s="34">
        <f>SUM(R43)</f>
        <v>14950000</v>
      </c>
    </row>
    <row r="43" spans="2:18">
      <c r="B43" s="802"/>
      <c r="C43" s="166"/>
      <c r="D43" s="2">
        <v>71</v>
      </c>
      <c r="E43" s="1"/>
      <c r="F43" s="1" t="s">
        <v>1457</v>
      </c>
      <c r="G43" s="4">
        <v>7721000</v>
      </c>
      <c r="H43" s="4">
        <v>8550000</v>
      </c>
      <c r="I43" s="4">
        <v>6400000</v>
      </c>
      <c r="J43" s="4">
        <v>6400000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14121000</v>
      </c>
      <c r="R43" s="4">
        <v>14950000</v>
      </c>
    </row>
    <row r="44" spans="2:18" ht="30">
      <c r="B44" s="802"/>
      <c r="C44" s="150">
        <v>8</v>
      </c>
      <c r="D44" s="33"/>
      <c r="E44" s="36"/>
      <c r="F44" s="36" t="s">
        <v>846</v>
      </c>
      <c r="G44" s="34">
        <f>SUM(G45)</f>
        <v>2500000</v>
      </c>
      <c r="H44" s="34">
        <f>SUM(H45)</f>
        <v>2500000</v>
      </c>
      <c r="I44" s="34">
        <f>SUM(I45)</f>
        <v>1000000</v>
      </c>
      <c r="J44" s="34">
        <f>SUM(J45)</f>
        <v>1000000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f>SUM(Q45)</f>
        <v>3500000</v>
      </c>
      <c r="R44" s="34">
        <f>SUM(R45)</f>
        <v>3500000</v>
      </c>
    </row>
    <row r="45" spans="2:18" ht="30">
      <c r="B45" s="802"/>
      <c r="C45" s="166"/>
      <c r="D45" s="2">
        <v>80</v>
      </c>
      <c r="E45" s="1"/>
      <c r="F45" s="14" t="s">
        <v>846</v>
      </c>
      <c r="G45" s="4">
        <v>2500000</v>
      </c>
      <c r="H45" s="4">
        <v>2500000</v>
      </c>
      <c r="I45" s="4">
        <v>1000000</v>
      </c>
      <c r="J45" s="4">
        <v>1000000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3500000</v>
      </c>
      <c r="R45" s="4">
        <v>3500000</v>
      </c>
    </row>
    <row r="46" spans="2:18">
      <c r="B46" s="802"/>
      <c r="C46" s="150">
        <v>9</v>
      </c>
      <c r="D46" s="33"/>
      <c r="E46" s="36"/>
      <c r="F46" s="33" t="s">
        <v>1458</v>
      </c>
      <c r="G46" s="34">
        <f>SUM(G47)</f>
        <v>4550000</v>
      </c>
      <c r="H46" s="34">
        <f>SUM(H47)</f>
        <v>4965000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f>SUM(Q47)</f>
        <v>4550000</v>
      </c>
      <c r="R46" s="34">
        <f>SUM(R47)</f>
        <v>4965000</v>
      </c>
    </row>
    <row r="47" spans="2:18">
      <c r="B47" s="802"/>
      <c r="C47" s="166"/>
      <c r="D47" s="2">
        <v>90</v>
      </c>
      <c r="E47" s="1"/>
      <c r="F47" s="1" t="s">
        <v>1458</v>
      </c>
      <c r="G47" s="4">
        <v>4550000</v>
      </c>
      <c r="H47" s="4">
        <v>4965000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4550000</v>
      </c>
      <c r="R47" s="4">
        <v>4965000</v>
      </c>
    </row>
    <row r="48" spans="2:18">
      <c r="B48" s="802"/>
      <c r="C48" s="150" t="s">
        <v>640</v>
      </c>
      <c r="D48" s="33"/>
      <c r="E48" s="36"/>
      <c r="F48" s="36" t="s">
        <v>669</v>
      </c>
      <c r="G48" s="34">
        <f>SUM(G49)</f>
        <v>100000</v>
      </c>
      <c r="H48" s="34">
        <f>SUM(H49)</f>
        <v>100000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f>SUM(Q49)</f>
        <v>100000</v>
      </c>
      <c r="R48" s="34">
        <f>SUM(R49)</f>
        <v>100000</v>
      </c>
    </row>
    <row r="49" spans="2:18">
      <c r="B49" s="802"/>
      <c r="C49" s="166"/>
      <c r="D49" s="2" t="s">
        <v>641</v>
      </c>
      <c r="E49" s="1"/>
      <c r="F49" s="1" t="s">
        <v>670</v>
      </c>
      <c r="G49" s="4">
        <v>100000</v>
      </c>
      <c r="H49" s="4">
        <v>100000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100000</v>
      </c>
      <c r="R49" s="4">
        <v>100000</v>
      </c>
    </row>
    <row r="50" spans="2:18">
      <c r="B50" s="802"/>
      <c r="C50" s="162"/>
      <c r="D50" s="162">
        <v>40</v>
      </c>
      <c r="E50" s="99"/>
      <c r="F50" s="99" t="s">
        <v>391</v>
      </c>
      <c r="G50" s="103">
        <f>SUM(G51:G52)</f>
        <v>87833000</v>
      </c>
      <c r="H50" s="103">
        <f>SUM(H51:H52)</f>
        <v>86678000</v>
      </c>
      <c r="I50" s="103">
        <v>0</v>
      </c>
      <c r="J50" s="103">
        <v>0</v>
      </c>
      <c r="K50" s="103">
        <v>0</v>
      </c>
      <c r="L50" s="103">
        <v>0</v>
      </c>
      <c r="M50" s="103">
        <v>0</v>
      </c>
      <c r="N50" s="103">
        <v>0</v>
      </c>
      <c r="O50" s="103">
        <v>0</v>
      </c>
      <c r="P50" s="103">
        <v>0</v>
      </c>
      <c r="Q50" s="103">
        <f>SUM(Q51:Q52)</f>
        <v>87833000</v>
      </c>
      <c r="R50" s="103">
        <f>SUM(R51:R52)</f>
        <v>86678000</v>
      </c>
    </row>
    <row r="51" spans="2:18">
      <c r="B51" s="802"/>
      <c r="C51" s="166"/>
      <c r="D51" s="166"/>
      <c r="E51" s="2">
        <v>401</v>
      </c>
      <c r="F51" s="1" t="s">
        <v>399</v>
      </c>
      <c r="G51" s="4">
        <v>64757000</v>
      </c>
      <c r="H51" s="4">
        <v>63318000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64757000</v>
      </c>
      <c r="R51" s="4">
        <v>63318000</v>
      </c>
    </row>
    <row r="52" spans="2:18">
      <c r="B52" s="802"/>
      <c r="C52" s="166"/>
      <c r="D52" s="166"/>
      <c r="E52" s="2">
        <v>402</v>
      </c>
      <c r="F52" s="1" t="s">
        <v>361</v>
      </c>
      <c r="G52" s="4">
        <v>23076000</v>
      </c>
      <c r="H52" s="4">
        <v>23360000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23076000</v>
      </c>
      <c r="R52" s="4">
        <v>23360000</v>
      </c>
    </row>
    <row r="53" spans="2:18">
      <c r="B53" s="802"/>
      <c r="C53" s="162"/>
      <c r="D53" s="162">
        <v>42</v>
      </c>
      <c r="E53" s="99"/>
      <c r="F53" s="99" t="s">
        <v>394</v>
      </c>
      <c r="G53" s="103">
        <f t="shared" ref="G53:R53" si="2">SUM(G54:G60)</f>
        <v>1474538000</v>
      </c>
      <c r="H53" s="103">
        <f t="shared" si="2"/>
        <v>1475038000</v>
      </c>
      <c r="I53" s="103">
        <f t="shared" si="2"/>
        <v>79900000</v>
      </c>
      <c r="J53" s="103">
        <f t="shared" si="2"/>
        <v>78128000</v>
      </c>
      <c r="K53" s="103">
        <f t="shared" si="2"/>
        <v>285000000</v>
      </c>
      <c r="L53" s="103">
        <f t="shared" si="2"/>
        <v>574649000</v>
      </c>
      <c r="M53" s="103">
        <f t="shared" si="2"/>
        <v>16620000</v>
      </c>
      <c r="N53" s="103">
        <f t="shared" si="2"/>
        <v>30120000</v>
      </c>
      <c r="O53" s="103">
        <f t="shared" si="2"/>
        <v>227518000</v>
      </c>
      <c r="P53" s="103">
        <f t="shared" si="2"/>
        <v>227518000</v>
      </c>
      <c r="Q53" s="103">
        <f t="shared" si="2"/>
        <v>2083576000</v>
      </c>
      <c r="R53" s="103">
        <f t="shared" si="2"/>
        <v>2385453000</v>
      </c>
    </row>
    <row r="54" spans="2:18">
      <c r="B54" s="802"/>
      <c r="C54" s="166"/>
      <c r="D54" s="166"/>
      <c r="E54" s="2">
        <v>420</v>
      </c>
      <c r="F54" s="1" t="s">
        <v>400</v>
      </c>
      <c r="G54" s="4">
        <v>1300000</v>
      </c>
      <c r="H54" s="4">
        <v>1300000</v>
      </c>
      <c r="I54" s="4">
        <v>10700000</v>
      </c>
      <c r="J54" s="4">
        <v>10700000</v>
      </c>
      <c r="K54" s="4">
        <v>17000000</v>
      </c>
      <c r="L54" s="4">
        <v>39000000</v>
      </c>
      <c r="M54" s="4">
        <v>70000</v>
      </c>
      <c r="N54" s="4">
        <v>70000</v>
      </c>
      <c r="O54" s="4">
        <v>5061000</v>
      </c>
      <c r="P54" s="4">
        <v>5061000</v>
      </c>
      <c r="Q54" s="4">
        <v>34131000</v>
      </c>
      <c r="R54" s="4">
        <v>56131000</v>
      </c>
    </row>
    <row r="55" spans="2:18" ht="30">
      <c r="B55" s="802"/>
      <c r="C55" s="166"/>
      <c r="D55" s="166"/>
      <c r="E55" s="2">
        <v>421</v>
      </c>
      <c r="F55" s="14" t="s">
        <v>401</v>
      </c>
      <c r="G55" s="4">
        <v>1246000</v>
      </c>
      <c r="H55" s="4">
        <v>1246000</v>
      </c>
      <c r="I55" s="4">
        <v>13700000</v>
      </c>
      <c r="J55" s="4">
        <v>13304000</v>
      </c>
      <c r="K55" s="4">
        <v>32000000</v>
      </c>
      <c r="L55" s="4">
        <v>89000000</v>
      </c>
      <c r="M55" s="4">
        <v>950000</v>
      </c>
      <c r="N55" s="4">
        <v>950000</v>
      </c>
      <c r="O55" s="4">
        <v>8492000</v>
      </c>
      <c r="P55" s="4">
        <v>8492000</v>
      </c>
      <c r="Q55" s="4">
        <v>56388000</v>
      </c>
      <c r="R55" s="4">
        <v>112992000</v>
      </c>
    </row>
    <row r="56" spans="2:18">
      <c r="B56" s="802"/>
      <c r="C56" s="166"/>
      <c r="D56" s="166"/>
      <c r="E56" s="2">
        <v>423</v>
      </c>
      <c r="F56" s="1" t="s">
        <v>402</v>
      </c>
      <c r="G56" s="4">
        <v>1164332000</v>
      </c>
      <c r="H56" s="4">
        <v>1164332000</v>
      </c>
      <c r="I56" s="4">
        <v>11500000</v>
      </c>
      <c r="J56" s="4">
        <v>11500000</v>
      </c>
      <c r="K56" s="4">
        <v>17000000</v>
      </c>
      <c r="L56" s="4">
        <v>118000000</v>
      </c>
      <c r="M56" s="4">
        <v>300000</v>
      </c>
      <c r="N56" s="4">
        <v>300000</v>
      </c>
      <c r="O56" s="4">
        <v>52697000</v>
      </c>
      <c r="P56" s="4">
        <v>52697000</v>
      </c>
      <c r="Q56" s="4">
        <v>1245829000</v>
      </c>
      <c r="R56" s="4">
        <v>1346829000</v>
      </c>
    </row>
    <row r="57" spans="2:18">
      <c r="B57" s="802"/>
      <c r="C57" s="166"/>
      <c r="D57" s="166"/>
      <c r="E57" s="2">
        <v>424</v>
      </c>
      <c r="F57" s="1" t="s">
        <v>403</v>
      </c>
      <c r="G57" s="4">
        <v>160000</v>
      </c>
      <c r="H57" s="4">
        <v>160000</v>
      </c>
      <c r="I57" s="4">
        <v>11500000</v>
      </c>
      <c r="J57" s="4">
        <v>11500000</v>
      </c>
      <c r="K57" s="4">
        <v>7000000</v>
      </c>
      <c r="L57" s="4">
        <v>8500000</v>
      </c>
      <c r="M57" s="4">
        <v>200000</v>
      </c>
      <c r="N57" s="4">
        <v>200000</v>
      </c>
      <c r="O57" s="4">
        <v>2034000</v>
      </c>
      <c r="P57" s="4">
        <v>2034000</v>
      </c>
      <c r="Q57" s="4">
        <v>20894000</v>
      </c>
      <c r="R57" s="4">
        <v>22394000</v>
      </c>
    </row>
    <row r="58" spans="2:18">
      <c r="B58" s="802"/>
      <c r="C58" s="166"/>
      <c r="D58" s="166"/>
      <c r="E58" s="2">
        <v>425</v>
      </c>
      <c r="F58" s="1" t="s">
        <v>404</v>
      </c>
      <c r="G58" s="4">
        <v>307050000</v>
      </c>
      <c r="H58" s="4">
        <v>307000000</v>
      </c>
      <c r="I58" s="4">
        <v>17500000</v>
      </c>
      <c r="J58" s="4">
        <v>16162000</v>
      </c>
      <c r="K58" s="4">
        <v>203000000</v>
      </c>
      <c r="L58" s="4">
        <v>225200000</v>
      </c>
      <c r="M58" s="4">
        <v>15000000</v>
      </c>
      <c r="N58" s="4">
        <v>28500000</v>
      </c>
      <c r="O58" s="4">
        <v>153626000</v>
      </c>
      <c r="P58" s="4">
        <v>153626000</v>
      </c>
      <c r="Q58" s="4">
        <v>696176000</v>
      </c>
      <c r="R58" s="4">
        <v>730488000</v>
      </c>
    </row>
    <row r="59" spans="2:18">
      <c r="B59" s="802"/>
      <c r="C59" s="166"/>
      <c r="D59" s="166"/>
      <c r="E59" s="2">
        <v>426</v>
      </c>
      <c r="F59" s="1" t="s">
        <v>405</v>
      </c>
      <c r="G59" s="4">
        <v>450000</v>
      </c>
      <c r="H59" s="4">
        <v>1000000</v>
      </c>
      <c r="I59" s="4">
        <v>12200000</v>
      </c>
      <c r="J59" s="4">
        <v>12162000</v>
      </c>
      <c r="K59" s="4">
        <v>9000000</v>
      </c>
      <c r="L59" s="4">
        <v>94949000</v>
      </c>
      <c r="M59" s="4">
        <v>100000</v>
      </c>
      <c r="N59" s="4">
        <v>100000</v>
      </c>
      <c r="O59" s="4">
        <v>5608000</v>
      </c>
      <c r="P59" s="4">
        <v>5608000</v>
      </c>
      <c r="Q59" s="4">
        <v>27358000</v>
      </c>
      <c r="R59" s="4">
        <v>113819000</v>
      </c>
    </row>
    <row r="60" spans="2:18">
      <c r="B60" s="802"/>
      <c r="C60" s="166"/>
      <c r="D60" s="166"/>
      <c r="E60" s="2">
        <v>427</v>
      </c>
      <c r="F60" s="1" t="s">
        <v>406</v>
      </c>
      <c r="G60" s="4">
        <v>0</v>
      </c>
      <c r="H60" s="4">
        <v>0</v>
      </c>
      <c r="I60" s="4">
        <v>2800000</v>
      </c>
      <c r="J60" s="4">
        <v>2800000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2800000</v>
      </c>
      <c r="R60" s="4">
        <v>2800000</v>
      </c>
    </row>
    <row r="61" spans="2:18" ht="30">
      <c r="B61" s="802"/>
      <c r="C61" s="162"/>
      <c r="D61" s="162">
        <v>43</v>
      </c>
      <c r="E61" s="99"/>
      <c r="F61" s="98" t="s">
        <v>519</v>
      </c>
      <c r="G61" s="103">
        <f>SUM(G62)</f>
        <v>2210000000</v>
      </c>
      <c r="H61" s="103">
        <f>SUM(H62)</f>
        <v>2210000000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f>SUM(Q62)</f>
        <v>2210000000</v>
      </c>
      <c r="R61" s="103">
        <f>SUM(R62)</f>
        <v>2210000000</v>
      </c>
    </row>
    <row r="62" spans="2:18" ht="30">
      <c r="B62" s="802"/>
      <c r="C62" s="166"/>
      <c r="D62" s="166"/>
      <c r="E62" s="2">
        <v>433</v>
      </c>
      <c r="F62" s="14" t="s">
        <v>522</v>
      </c>
      <c r="G62" s="4">
        <v>2210000000</v>
      </c>
      <c r="H62" s="4">
        <v>2210000000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2210000000</v>
      </c>
      <c r="R62" s="4">
        <v>2210000000</v>
      </c>
    </row>
    <row r="63" spans="2:18">
      <c r="B63" s="802"/>
      <c r="C63" s="162"/>
      <c r="D63" s="162">
        <v>46</v>
      </c>
      <c r="E63" s="99"/>
      <c r="F63" s="99" t="s">
        <v>396</v>
      </c>
      <c r="G63" s="103">
        <f t="shared" ref="G63:L63" si="3">SUM(G64:G66)</f>
        <v>47000000</v>
      </c>
      <c r="H63" s="103">
        <f t="shared" si="3"/>
        <v>47000000</v>
      </c>
      <c r="I63" s="103">
        <f t="shared" si="3"/>
        <v>1500000</v>
      </c>
      <c r="J63" s="103">
        <f t="shared" si="3"/>
        <v>3252000</v>
      </c>
      <c r="K63" s="103">
        <f t="shared" si="3"/>
        <v>15000000</v>
      </c>
      <c r="L63" s="103">
        <f t="shared" si="3"/>
        <v>25051000</v>
      </c>
      <c r="M63" s="103">
        <v>0</v>
      </c>
      <c r="N63" s="103">
        <v>0</v>
      </c>
      <c r="O63" s="103">
        <v>0</v>
      </c>
      <c r="P63" s="103">
        <v>0</v>
      </c>
      <c r="Q63" s="103">
        <f>SUM(Q64:Q66)</f>
        <v>63500000</v>
      </c>
      <c r="R63" s="103">
        <f>SUM(R64:R66)</f>
        <v>75303000</v>
      </c>
    </row>
    <row r="64" spans="2:18">
      <c r="B64" s="802"/>
      <c r="C64" s="166"/>
      <c r="D64" s="166"/>
      <c r="E64" s="2">
        <v>463</v>
      </c>
      <c r="F64" s="1" t="s">
        <v>415</v>
      </c>
      <c r="G64" s="4">
        <v>7000000</v>
      </c>
      <c r="H64" s="4">
        <v>7000000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7000000</v>
      </c>
      <c r="R64" s="4">
        <v>7000000</v>
      </c>
    </row>
    <row r="65" spans="2:18">
      <c r="B65" s="802"/>
      <c r="C65" s="166"/>
      <c r="D65" s="166"/>
      <c r="E65" s="2">
        <v>464</v>
      </c>
      <c r="F65" s="1" t="s">
        <v>423</v>
      </c>
      <c r="G65" s="4">
        <v>40000000</v>
      </c>
      <c r="H65" s="4">
        <v>40000000</v>
      </c>
      <c r="I65" s="4">
        <v>1500000</v>
      </c>
      <c r="J65" s="4">
        <v>1481000</v>
      </c>
      <c r="K65" s="4">
        <v>15000000</v>
      </c>
      <c r="L65" s="4">
        <v>25000000</v>
      </c>
      <c r="M65" s="4">
        <v>0</v>
      </c>
      <c r="N65" s="4">
        <v>0</v>
      </c>
      <c r="O65" s="4">
        <v>0</v>
      </c>
      <c r="P65" s="4">
        <v>0</v>
      </c>
      <c r="Q65" s="4">
        <v>56500000</v>
      </c>
      <c r="R65" s="4">
        <v>66481000</v>
      </c>
    </row>
    <row r="66" spans="2:18">
      <c r="B66" s="802"/>
      <c r="C66" s="166"/>
      <c r="D66" s="166"/>
      <c r="E66" s="2">
        <v>465</v>
      </c>
      <c r="F66" s="1" t="s">
        <v>424</v>
      </c>
      <c r="G66" s="4">
        <v>0</v>
      </c>
      <c r="H66" s="4">
        <v>0</v>
      </c>
      <c r="I66" s="4">
        <v>0</v>
      </c>
      <c r="J66" s="4">
        <v>1771000</v>
      </c>
      <c r="K66" s="4">
        <v>0</v>
      </c>
      <c r="L66" s="4">
        <v>51000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1822000</v>
      </c>
    </row>
    <row r="67" spans="2:18">
      <c r="B67" s="802"/>
      <c r="C67" s="162"/>
      <c r="D67" s="162">
        <v>48</v>
      </c>
      <c r="E67" s="99"/>
      <c r="F67" s="99" t="s">
        <v>430</v>
      </c>
      <c r="G67" s="103">
        <f t="shared" ref="G67:R67" si="4">SUM(G68:G73)</f>
        <v>952569000</v>
      </c>
      <c r="H67" s="103">
        <f t="shared" si="4"/>
        <v>952224000</v>
      </c>
      <c r="I67" s="103">
        <f t="shared" si="4"/>
        <v>14800000</v>
      </c>
      <c r="J67" s="103">
        <f t="shared" si="4"/>
        <v>14820000</v>
      </c>
      <c r="K67" s="103">
        <f t="shared" si="4"/>
        <v>203000000</v>
      </c>
      <c r="L67" s="103">
        <f t="shared" si="4"/>
        <v>103720000</v>
      </c>
      <c r="M67" s="103">
        <f t="shared" si="4"/>
        <v>289475000</v>
      </c>
      <c r="N67" s="103">
        <f t="shared" si="4"/>
        <v>275975000</v>
      </c>
      <c r="O67" s="103">
        <f t="shared" si="4"/>
        <v>27951000</v>
      </c>
      <c r="P67" s="103">
        <f t="shared" si="4"/>
        <v>27951000</v>
      </c>
      <c r="Q67" s="103">
        <f t="shared" si="4"/>
        <v>1487795000</v>
      </c>
      <c r="R67" s="103">
        <f t="shared" si="4"/>
        <v>1374690000</v>
      </c>
    </row>
    <row r="68" spans="2:18">
      <c r="B68" s="802"/>
      <c r="C68" s="166"/>
      <c r="D68" s="166"/>
      <c r="E68" s="2">
        <v>480</v>
      </c>
      <c r="F68" s="1" t="s">
        <v>431</v>
      </c>
      <c r="G68" s="4">
        <v>546074000</v>
      </c>
      <c r="H68" s="4">
        <v>547778000</v>
      </c>
      <c r="I68" s="4">
        <v>6000000</v>
      </c>
      <c r="J68" s="4">
        <v>5910000</v>
      </c>
      <c r="K68" s="4">
        <v>83000000</v>
      </c>
      <c r="L68" s="4">
        <v>8105000</v>
      </c>
      <c r="M68" s="4">
        <v>354000</v>
      </c>
      <c r="N68" s="4">
        <v>7759000</v>
      </c>
      <c r="O68" s="4">
        <v>19322000</v>
      </c>
      <c r="P68" s="4">
        <v>19322000</v>
      </c>
      <c r="Q68" s="4">
        <v>654750000</v>
      </c>
      <c r="R68" s="4">
        <v>588874000</v>
      </c>
    </row>
    <row r="69" spans="2:18">
      <c r="B69" s="802"/>
      <c r="C69" s="166"/>
      <c r="D69" s="166"/>
      <c r="E69" s="2">
        <v>481</v>
      </c>
      <c r="F69" s="1" t="s">
        <v>432</v>
      </c>
      <c r="G69" s="4">
        <v>46010000</v>
      </c>
      <c r="H69" s="4">
        <v>45510000</v>
      </c>
      <c r="I69" s="4">
        <v>500000</v>
      </c>
      <c r="J69" s="4">
        <v>410000</v>
      </c>
      <c r="K69" s="4">
        <v>0</v>
      </c>
      <c r="L69" s="4">
        <v>0</v>
      </c>
      <c r="M69" s="4">
        <v>0</v>
      </c>
      <c r="N69" s="4">
        <v>0</v>
      </c>
      <c r="O69" s="4">
        <v>4985000</v>
      </c>
      <c r="P69" s="4">
        <v>4985000</v>
      </c>
      <c r="Q69" s="4">
        <v>51495000</v>
      </c>
      <c r="R69" s="4">
        <v>50905000</v>
      </c>
    </row>
    <row r="70" spans="2:18">
      <c r="B70" s="802"/>
      <c r="C70" s="166"/>
      <c r="D70" s="166"/>
      <c r="E70" s="2">
        <v>482</v>
      </c>
      <c r="F70" s="1" t="s">
        <v>433</v>
      </c>
      <c r="G70" s="4">
        <v>350485000</v>
      </c>
      <c r="H70" s="4">
        <v>348936000</v>
      </c>
      <c r="I70" s="4">
        <v>7000000</v>
      </c>
      <c r="J70" s="4">
        <v>7000000</v>
      </c>
      <c r="K70" s="4">
        <v>115000000</v>
      </c>
      <c r="L70" s="4">
        <v>91000000</v>
      </c>
      <c r="M70" s="4">
        <v>289121000</v>
      </c>
      <c r="N70" s="4">
        <v>268216000</v>
      </c>
      <c r="O70" s="4">
        <v>1000000</v>
      </c>
      <c r="P70" s="4">
        <v>1000000</v>
      </c>
      <c r="Q70" s="4">
        <v>762606000</v>
      </c>
      <c r="R70" s="4">
        <v>716152000</v>
      </c>
    </row>
    <row r="71" spans="2:18">
      <c r="B71" s="802"/>
      <c r="C71" s="166"/>
      <c r="D71" s="166"/>
      <c r="E71" s="2">
        <v>483</v>
      </c>
      <c r="F71" s="1" t="s">
        <v>434</v>
      </c>
      <c r="G71" s="4">
        <v>0</v>
      </c>
      <c r="H71" s="4">
        <v>0</v>
      </c>
      <c r="I71" s="4">
        <v>300000</v>
      </c>
      <c r="J71" s="4">
        <v>300000</v>
      </c>
      <c r="K71" s="4">
        <v>0</v>
      </c>
      <c r="L71" s="4">
        <v>0</v>
      </c>
      <c r="M71" s="4">
        <v>0</v>
      </c>
      <c r="N71" s="4">
        <v>0</v>
      </c>
      <c r="O71" s="4">
        <v>345000</v>
      </c>
      <c r="P71" s="4">
        <v>345000</v>
      </c>
      <c r="Q71" s="4">
        <v>645000</v>
      </c>
      <c r="R71" s="4">
        <v>645000</v>
      </c>
    </row>
    <row r="72" spans="2:18">
      <c r="B72" s="802"/>
      <c r="C72" s="166"/>
      <c r="D72" s="166"/>
      <c r="E72" s="2">
        <v>485</v>
      </c>
      <c r="F72" s="1" t="s">
        <v>436</v>
      </c>
      <c r="G72" s="4">
        <v>10000000</v>
      </c>
      <c r="H72" s="4">
        <v>10000000</v>
      </c>
      <c r="I72" s="4">
        <v>0</v>
      </c>
      <c r="J72" s="4">
        <v>0</v>
      </c>
      <c r="K72" s="4">
        <v>5000000</v>
      </c>
      <c r="L72" s="4">
        <v>3420000</v>
      </c>
      <c r="M72" s="4">
        <v>0</v>
      </c>
      <c r="N72" s="4">
        <v>0</v>
      </c>
      <c r="O72" s="4">
        <v>2299000</v>
      </c>
      <c r="P72" s="4">
        <v>2299000</v>
      </c>
      <c r="Q72" s="4">
        <v>17299000</v>
      </c>
      <c r="R72" s="4">
        <v>15719000</v>
      </c>
    </row>
    <row r="73" spans="2:18">
      <c r="B73" s="802"/>
      <c r="C73" s="166"/>
      <c r="D73" s="166"/>
      <c r="E73" s="2">
        <v>486</v>
      </c>
      <c r="F73" s="1" t="s">
        <v>437</v>
      </c>
      <c r="G73" s="4">
        <v>0</v>
      </c>
      <c r="H73" s="4">
        <v>0</v>
      </c>
      <c r="I73" s="4">
        <v>1000000</v>
      </c>
      <c r="J73" s="4">
        <v>1200000</v>
      </c>
      <c r="K73" s="4">
        <v>0</v>
      </c>
      <c r="L73" s="4">
        <v>1195000</v>
      </c>
      <c r="M73" s="4">
        <v>0</v>
      </c>
      <c r="N73" s="4">
        <v>0</v>
      </c>
      <c r="O73" s="4">
        <v>0</v>
      </c>
      <c r="P73" s="4">
        <v>0</v>
      </c>
      <c r="Q73" s="4">
        <v>1000000</v>
      </c>
      <c r="R73" s="4">
        <v>2395000</v>
      </c>
    </row>
    <row r="74" spans="2:18">
      <c r="B74" s="802"/>
      <c r="C74" s="666">
        <v>1</v>
      </c>
      <c r="D74" s="666"/>
      <c r="E74" s="670"/>
      <c r="F74" s="670" t="s">
        <v>820</v>
      </c>
      <c r="G74" s="102">
        <f t="shared" ref="G74:N74" si="5">SUM(G75+G95+G106+G109+G112+G115+G118+G128)</f>
        <v>1060783000</v>
      </c>
      <c r="H74" s="102">
        <f t="shared" si="5"/>
        <v>1059307000</v>
      </c>
      <c r="I74" s="102">
        <f t="shared" si="5"/>
        <v>29800000</v>
      </c>
      <c r="J74" s="102">
        <f t="shared" si="5"/>
        <v>29800000</v>
      </c>
      <c r="K74" s="102">
        <f t="shared" si="5"/>
        <v>239000000</v>
      </c>
      <c r="L74" s="102">
        <f t="shared" si="5"/>
        <v>364920000</v>
      </c>
      <c r="M74" s="102">
        <f t="shared" si="5"/>
        <v>306095000</v>
      </c>
      <c r="N74" s="102">
        <f t="shared" si="5"/>
        <v>306095000</v>
      </c>
      <c r="O74" s="102">
        <v>0</v>
      </c>
      <c r="P74" s="102">
        <v>0</v>
      </c>
      <c r="Q74" s="102">
        <f>SUM(Q75+Q95+Q106+Q109+Q112+Q115+Q118+Q128)</f>
        <v>1635678000</v>
      </c>
      <c r="R74" s="102">
        <f>SUM(R75+R95+R106+R109+R112+R115+R118+R128)</f>
        <v>1760122000</v>
      </c>
    </row>
    <row r="75" spans="2:18">
      <c r="B75" s="802"/>
      <c r="C75" s="150"/>
      <c r="D75" s="150">
        <v>10</v>
      </c>
      <c r="E75" s="33"/>
      <c r="F75" s="33" t="s">
        <v>820</v>
      </c>
      <c r="G75" s="34">
        <f t="shared" ref="G75:L75" si="6">SUM(G76+G79+G87+G90)</f>
        <v>100776000</v>
      </c>
      <c r="H75" s="34">
        <f t="shared" si="6"/>
        <v>99800000</v>
      </c>
      <c r="I75" s="34">
        <f t="shared" si="6"/>
        <v>29800000</v>
      </c>
      <c r="J75" s="34">
        <f t="shared" si="6"/>
        <v>29800000</v>
      </c>
      <c r="K75" s="34">
        <f t="shared" si="6"/>
        <v>58000000</v>
      </c>
      <c r="L75" s="34">
        <f t="shared" si="6"/>
        <v>276120000</v>
      </c>
      <c r="M75" s="34">
        <v>0</v>
      </c>
      <c r="N75" s="34">
        <v>0</v>
      </c>
      <c r="O75" s="34">
        <v>0</v>
      </c>
      <c r="P75" s="34">
        <v>0</v>
      </c>
      <c r="Q75" s="34">
        <f>SUM(Q76+Q79+Q87+Q90)</f>
        <v>188576000</v>
      </c>
      <c r="R75" s="34">
        <f>SUM(R76+R79+R87+R90)</f>
        <v>405720000</v>
      </c>
    </row>
    <row r="76" spans="2:18">
      <c r="B76" s="802"/>
      <c r="C76" s="162"/>
      <c r="D76" s="162">
        <v>40</v>
      </c>
      <c r="E76" s="99"/>
      <c r="F76" s="99" t="s">
        <v>391</v>
      </c>
      <c r="G76" s="103">
        <f>SUM(G77:G78)</f>
        <v>59476000</v>
      </c>
      <c r="H76" s="103">
        <f>SUM(H77:H78)</f>
        <v>58500000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0</v>
      </c>
      <c r="P76" s="103">
        <v>0</v>
      </c>
      <c r="Q76" s="103">
        <f>SUM(Q77:Q78)</f>
        <v>59476000</v>
      </c>
      <c r="R76" s="103">
        <f>SUM(R77:R78)</f>
        <v>58500000</v>
      </c>
    </row>
    <row r="77" spans="2:18">
      <c r="B77" s="802"/>
      <c r="C77" s="166"/>
      <c r="D77" s="166"/>
      <c r="E77" s="2">
        <v>401</v>
      </c>
      <c r="F77" s="1" t="s">
        <v>399</v>
      </c>
      <c r="G77" s="4">
        <v>43200000</v>
      </c>
      <c r="H77" s="4">
        <v>42500000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43200000</v>
      </c>
      <c r="R77" s="4">
        <v>42500000</v>
      </c>
    </row>
    <row r="78" spans="2:18">
      <c r="B78" s="802"/>
      <c r="C78" s="166"/>
      <c r="D78" s="166"/>
      <c r="E78" s="671">
        <v>402</v>
      </c>
      <c r="F78" s="1" t="s">
        <v>958</v>
      </c>
      <c r="G78" s="4">
        <v>16276000</v>
      </c>
      <c r="H78" s="4">
        <v>16000000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16276000</v>
      </c>
      <c r="R78" s="4">
        <v>16000000</v>
      </c>
    </row>
    <row r="79" spans="2:18">
      <c r="B79" s="802"/>
      <c r="C79" s="162"/>
      <c r="D79" s="162">
        <v>42</v>
      </c>
      <c r="E79" s="99"/>
      <c r="F79" s="99" t="s">
        <v>394</v>
      </c>
      <c r="G79" s="103">
        <f t="shared" ref="G79:L79" si="7">SUM(G80:G86)</f>
        <v>1300000</v>
      </c>
      <c r="H79" s="103">
        <f t="shared" si="7"/>
        <v>1300000</v>
      </c>
      <c r="I79" s="103">
        <f t="shared" si="7"/>
        <v>22800000</v>
      </c>
      <c r="J79" s="103">
        <f t="shared" si="7"/>
        <v>21048000</v>
      </c>
      <c r="K79" s="103">
        <f t="shared" si="7"/>
        <v>48000000</v>
      </c>
      <c r="L79" s="103">
        <f t="shared" si="7"/>
        <v>246649000</v>
      </c>
      <c r="M79" s="103">
        <v>0</v>
      </c>
      <c r="N79" s="103">
        <v>0</v>
      </c>
      <c r="O79" s="103">
        <v>0</v>
      </c>
      <c r="P79" s="103">
        <v>0</v>
      </c>
      <c r="Q79" s="103">
        <f>SUM(Q80:Q86)</f>
        <v>72100000</v>
      </c>
      <c r="R79" s="103">
        <f>SUM(R80:R86)</f>
        <v>268997000</v>
      </c>
    </row>
    <row r="80" spans="2:18">
      <c r="B80" s="802"/>
      <c r="C80" s="166"/>
      <c r="D80" s="166"/>
      <c r="E80" s="2">
        <v>420</v>
      </c>
      <c r="F80" s="1" t="s">
        <v>400</v>
      </c>
      <c r="G80" s="4">
        <v>1000000</v>
      </c>
      <c r="H80" s="4">
        <v>1000000</v>
      </c>
      <c r="I80" s="4">
        <v>2000000</v>
      </c>
      <c r="J80" s="4">
        <v>2000000</v>
      </c>
      <c r="K80" s="4">
        <v>2000000</v>
      </c>
      <c r="L80" s="4">
        <v>34000000</v>
      </c>
      <c r="M80" s="4">
        <v>0</v>
      </c>
      <c r="N80" s="4">
        <v>0</v>
      </c>
      <c r="O80" s="4">
        <v>0</v>
      </c>
      <c r="P80" s="4">
        <v>0</v>
      </c>
      <c r="Q80" s="4">
        <v>5000000</v>
      </c>
      <c r="R80" s="4">
        <v>37000000</v>
      </c>
    </row>
    <row r="81" spans="2:18" ht="30">
      <c r="B81" s="802"/>
      <c r="C81" s="166"/>
      <c r="D81" s="166"/>
      <c r="E81" s="671">
        <v>421</v>
      </c>
      <c r="F81" s="14" t="s">
        <v>1460</v>
      </c>
      <c r="G81" s="4">
        <v>0</v>
      </c>
      <c r="H81" s="4">
        <v>0</v>
      </c>
      <c r="I81" s="4">
        <v>4000000</v>
      </c>
      <c r="J81" s="4">
        <v>3604000</v>
      </c>
      <c r="K81" s="4">
        <v>32000000</v>
      </c>
      <c r="L81" s="4">
        <v>89000000</v>
      </c>
      <c r="M81" s="4">
        <v>0</v>
      </c>
      <c r="N81" s="4">
        <v>0</v>
      </c>
      <c r="O81" s="4">
        <v>0</v>
      </c>
      <c r="P81" s="4">
        <v>0</v>
      </c>
      <c r="Q81" s="4">
        <v>36000000</v>
      </c>
      <c r="R81" s="4">
        <v>92604000</v>
      </c>
    </row>
    <row r="82" spans="2:18">
      <c r="B82" s="802"/>
      <c r="C82" s="166"/>
      <c r="D82" s="166"/>
      <c r="E82" s="2">
        <v>423</v>
      </c>
      <c r="F82" s="1" t="s">
        <v>402</v>
      </c>
      <c r="G82" s="4">
        <v>0</v>
      </c>
      <c r="H82" s="4">
        <v>0</v>
      </c>
      <c r="I82" s="4">
        <v>2000000</v>
      </c>
      <c r="J82" s="4">
        <v>2000000</v>
      </c>
      <c r="K82" s="4">
        <v>4000000</v>
      </c>
      <c r="L82" s="4">
        <v>6500000</v>
      </c>
      <c r="M82" s="4">
        <v>0</v>
      </c>
      <c r="N82" s="4">
        <v>0</v>
      </c>
      <c r="O82" s="4">
        <v>0</v>
      </c>
      <c r="P82" s="4">
        <v>0</v>
      </c>
      <c r="Q82" s="4">
        <v>6000000</v>
      </c>
      <c r="R82" s="4">
        <v>8500000</v>
      </c>
    </row>
    <row r="83" spans="2:18">
      <c r="B83" s="802"/>
      <c r="C83" s="166"/>
      <c r="D83" s="166"/>
      <c r="E83" s="2">
        <v>424</v>
      </c>
      <c r="F83" s="1" t="s">
        <v>403</v>
      </c>
      <c r="G83" s="4">
        <v>0</v>
      </c>
      <c r="H83" s="4">
        <v>0</v>
      </c>
      <c r="I83" s="4">
        <v>3000000</v>
      </c>
      <c r="J83" s="4">
        <v>3000000</v>
      </c>
      <c r="K83" s="4">
        <v>4000000</v>
      </c>
      <c r="L83" s="4">
        <v>7000000</v>
      </c>
      <c r="M83" s="4">
        <v>0</v>
      </c>
      <c r="N83" s="4">
        <v>0</v>
      </c>
      <c r="O83" s="4">
        <v>0</v>
      </c>
      <c r="P83" s="4">
        <v>0</v>
      </c>
      <c r="Q83" s="4">
        <v>7000000</v>
      </c>
      <c r="R83" s="4">
        <v>10000000</v>
      </c>
    </row>
    <row r="84" spans="2:18">
      <c r="B84" s="802"/>
      <c r="C84" s="166"/>
      <c r="D84" s="166"/>
      <c r="E84" s="2">
        <v>425</v>
      </c>
      <c r="F84" s="1" t="s">
        <v>404</v>
      </c>
      <c r="G84" s="4">
        <v>0</v>
      </c>
      <c r="H84" s="4">
        <v>0</v>
      </c>
      <c r="I84" s="4">
        <v>6000000</v>
      </c>
      <c r="J84" s="4">
        <v>4662000</v>
      </c>
      <c r="K84" s="4">
        <v>4000000</v>
      </c>
      <c r="L84" s="4">
        <v>18200000</v>
      </c>
      <c r="M84" s="4">
        <v>0</v>
      </c>
      <c r="N84" s="4">
        <v>0</v>
      </c>
      <c r="O84" s="4">
        <v>0</v>
      </c>
      <c r="P84" s="4">
        <v>0</v>
      </c>
      <c r="Q84" s="4">
        <v>10000000</v>
      </c>
      <c r="R84" s="4">
        <v>22862000</v>
      </c>
    </row>
    <row r="85" spans="2:18">
      <c r="B85" s="802"/>
      <c r="C85" s="166"/>
      <c r="D85" s="166"/>
      <c r="E85" s="2">
        <v>426</v>
      </c>
      <c r="F85" s="1" t="s">
        <v>405</v>
      </c>
      <c r="G85" s="4">
        <v>300000</v>
      </c>
      <c r="H85" s="4">
        <v>300000</v>
      </c>
      <c r="I85" s="4">
        <v>3000000</v>
      </c>
      <c r="J85" s="4">
        <v>2982000</v>
      </c>
      <c r="K85" s="4">
        <v>2000000</v>
      </c>
      <c r="L85" s="4">
        <v>91949000</v>
      </c>
      <c r="M85" s="4">
        <v>0</v>
      </c>
      <c r="N85" s="4">
        <v>0</v>
      </c>
      <c r="O85" s="4">
        <v>0</v>
      </c>
      <c r="P85" s="4">
        <v>0</v>
      </c>
      <c r="Q85" s="4">
        <v>5300000</v>
      </c>
      <c r="R85" s="4">
        <v>95231000</v>
      </c>
    </row>
    <row r="86" spans="2:18">
      <c r="B86" s="802"/>
      <c r="C86" s="166"/>
      <c r="D86" s="166"/>
      <c r="E86" s="2">
        <v>427</v>
      </c>
      <c r="F86" s="1" t="s">
        <v>406</v>
      </c>
      <c r="G86" s="4">
        <v>0</v>
      </c>
      <c r="H86" s="4">
        <v>0</v>
      </c>
      <c r="I86" s="4">
        <v>2800000</v>
      </c>
      <c r="J86" s="4">
        <v>2800000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2800000</v>
      </c>
      <c r="R86" s="4">
        <v>2800000</v>
      </c>
    </row>
    <row r="87" spans="2:18">
      <c r="B87" s="802"/>
      <c r="C87" s="162"/>
      <c r="D87" s="162">
        <v>46</v>
      </c>
      <c r="E87" s="99"/>
      <c r="F87" s="314" t="s">
        <v>396</v>
      </c>
      <c r="G87" s="103">
        <f>SUM(G88:G89)</f>
        <v>40000000</v>
      </c>
      <c r="H87" s="103">
        <f>SUM(H88:H89)</f>
        <v>40000000</v>
      </c>
      <c r="I87" s="103">
        <f>SUM(I88:I89)</f>
        <v>500000</v>
      </c>
      <c r="J87" s="103">
        <f>SUM(J88:J89)</f>
        <v>2252000</v>
      </c>
      <c r="K87" s="103">
        <v>0</v>
      </c>
      <c r="L87" s="103">
        <f>SUM(L88:L89)</f>
        <v>20051000</v>
      </c>
      <c r="M87" s="103">
        <v>0</v>
      </c>
      <c r="N87" s="103">
        <v>0</v>
      </c>
      <c r="O87" s="103">
        <v>0</v>
      </c>
      <c r="P87" s="103">
        <v>0</v>
      </c>
      <c r="Q87" s="103">
        <f>SUM(Q88:Q89)</f>
        <v>40500000</v>
      </c>
      <c r="R87" s="103">
        <f>SUM(R88:R89)</f>
        <v>62303000</v>
      </c>
    </row>
    <row r="88" spans="2:18">
      <c r="B88" s="802"/>
      <c r="C88" s="166"/>
      <c r="D88" s="166"/>
      <c r="E88" s="2">
        <v>464</v>
      </c>
      <c r="F88" s="1" t="s">
        <v>423</v>
      </c>
      <c r="G88" s="4">
        <v>40000000</v>
      </c>
      <c r="H88" s="4">
        <v>40000000</v>
      </c>
      <c r="I88" s="4">
        <v>500000</v>
      </c>
      <c r="J88" s="4">
        <v>481000</v>
      </c>
      <c r="K88" s="4">
        <v>0</v>
      </c>
      <c r="L88" s="4">
        <v>20000000</v>
      </c>
      <c r="M88" s="4">
        <v>0</v>
      </c>
      <c r="N88" s="4">
        <v>0</v>
      </c>
      <c r="O88" s="4">
        <v>0</v>
      </c>
      <c r="P88" s="4">
        <v>0</v>
      </c>
      <c r="Q88" s="4">
        <v>40500000</v>
      </c>
      <c r="R88" s="4">
        <v>60481000</v>
      </c>
    </row>
    <row r="89" spans="2:18">
      <c r="B89" s="802"/>
      <c r="C89" s="166"/>
      <c r="D89" s="166"/>
      <c r="E89" s="2">
        <v>465</v>
      </c>
      <c r="F89" s="1" t="s">
        <v>424</v>
      </c>
      <c r="G89" s="4">
        <v>0</v>
      </c>
      <c r="H89" s="4">
        <v>0</v>
      </c>
      <c r="I89" s="4">
        <v>0</v>
      </c>
      <c r="J89" s="4">
        <v>1771000</v>
      </c>
      <c r="K89" s="4">
        <v>0</v>
      </c>
      <c r="L89" s="4">
        <v>51000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1822000</v>
      </c>
    </row>
    <row r="90" spans="2:18">
      <c r="B90" s="802"/>
      <c r="C90" s="162"/>
      <c r="D90" s="162">
        <v>48</v>
      </c>
      <c r="E90" s="99"/>
      <c r="F90" s="99" t="s">
        <v>430</v>
      </c>
      <c r="G90" s="103">
        <v>0</v>
      </c>
      <c r="H90" s="103">
        <v>0</v>
      </c>
      <c r="I90" s="103">
        <f>SUM(I91:I94)</f>
        <v>6500000</v>
      </c>
      <c r="J90" s="103">
        <f>SUM(J91:J94)</f>
        <v>6500000</v>
      </c>
      <c r="K90" s="103">
        <f>SUM(K91:K94)</f>
        <v>10000000</v>
      </c>
      <c r="L90" s="103">
        <f>SUM(L91:L94)</f>
        <v>9420000</v>
      </c>
      <c r="M90" s="103">
        <v>0</v>
      </c>
      <c r="N90" s="103">
        <v>0</v>
      </c>
      <c r="O90" s="103">
        <v>0</v>
      </c>
      <c r="P90" s="103">
        <v>0</v>
      </c>
      <c r="Q90" s="103">
        <f>SUM(Q91:Q94)</f>
        <v>16500000</v>
      </c>
      <c r="R90" s="103">
        <f>SUM(R91:R94)</f>
        <v>15920000</v>
      </c>
    </row>
    <row r="91" spans="2:18">
      <c r="B91" s="802"/>
      <c r="C91" s="166"/>
      <c r="D91" s="166"/>
      <c r="E91" s="2">
        <v>480</v>
      </c>
      <c r="F91" s="1" t="s">
        <v>431</v>
      </c>
      <c r="G91" s="4">
        <v>0</v>
      </c>
      <c r="H91" s="4">
        <v>0</v>
      </c>
      <c r="I91" s="4">
        <v>3500000</v>
      </c>
      <c r="J91" s="4">
        <v>3500000</v>
      </c>
      <c r="K91" s="4">
        <v>8000000</v>
      </c>
      <c r="L91" s="4">
        <v>5305000</v>
      </c>
      <c r="M91" s="4">
        <v>0</v>
      </c>
      <c r="N91" s="4">
        <v>0</v>
      </c>
      <c r="O91" s="4">
        <v>0</v>
      </c>
      <c r="P91" s="4">
        <v>0</v>
      </c>
      <c r="Q91" s="4">
        <v>11500000</v>
      </c>
      <c r="R91" s="4">
        <v>8805000</v>
      </c>
    </row>
    <row r="92" spans="2:18">
      <c r="B92" s="802"/>
      <c r="C92" s="166"/>
      <c r="D92" s="166"/>
      <c r="E92" s="2">
        <v>482</v>
      </c>
      <c r="F92" s="1" t="s">
        <v>433</v>
      </c>
      <c r="G92" s="4">
        <v>0</v>
      </c>
      <c r="H92" s="4">
        <v>0</v>
      </c>
      <c r="I92" s="4">
        <v>3000000</v>
      </c>
      <c r="J92" s="4">
        <v>3000000</v>
      </c>
      <c r="K92" s="4">
        <v>2000000</v>
      </c>
      <c r="L92" s="4">
        <v>1500000</v>
      </c>
      <c r="M92" s="4">
        <v>0</v>
      </c>
      <c r="N92" s="4">
        <v>0</v>
      </c>
      <c r="O92" s="4">
        <v>0</v>
      </c>
      <c r="P92" s="4">
        <v>0</v>
      </c>
      <c r="Q92" s="4">
        <v>5000000</v>
      </c>
      <c r="R92" s="4">
        <v>4500000</v>
      </c>
    </row>
    <row r="93" spans="2:18">
      <c r="B93" s="802"/>
      <c r="C93" s="166"/>
      <c r="D93" s="166"/>
      <c r="E93" s="2">
        <v>485</v>
      </c>
      <c r="F93" s="1" t="s">
        <v>436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1420000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1420000</v>
      </c>
    </row>
    <row r="94" spans="2:18">
      <c r="B94" s="802"/>
      <c r="C94" s="166"/>
      <c r="D94" s="166"/>
      <c r="E94" s="2">
        <v>486</v>
      </c>
      <c r="F94" s="1" t="s">
        <v>437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1195000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1195000</v>
      </c>
    </row>
    <row r="95" spans="2:18" ht="30">
      <c r="B95" s="802"/>
      <c r="C95" s="150"/>
      <c r="D95" s="150" t="s">
        <v>709</v>
      </c>
      <c r="E95" s="33"/>
      <c r="F95" s="36" t="s">
        <v>789</v>
      </c>
      <c r="G95" s="34">
        <f>SUM(G96+G103)</f>
        <v>60000000</v>
      </c>
      <c r="H95" s="34">
        <f>SUM(H96+H103)</f>
        <v>61549000</v>
      </c>
      <c r="I95" s="34">
        <v>0</v>
      </c>
      <c r="J95" s="34">
        <v>0</v>
      </c>
      <c r="K95" s="34">
        <f>SUM(K96+K103)</f>
        <v>110000000</v>
      </c>
      <c r="L95" s="34">
        <f>SUM(L96+L103)</f>
        <v>88000000</v>
      </c>
      <c r="M95" s="34">
        <f>SUM(M96+M103)</f>
        <v>100487000</v>
      </c>
      <c r="N95" s="34">
        <f>SUM(N96+N103)</f>
        <v>141412000</v>
      </c>
      <c r="O95" s="34">
        <v>0</v>
      </c>
      <c r="P95" s="34">
        <v>0</v>
      </c>
      <c r="Q95" s="34">
        <f>SUM(Q96+Q103)</f>
        <v>270487000</v>
      </c>
      <c r="R95" s="34">
        <f>SUM(R96+R103)</f>
        <v>290961000</v>
      </c>
    </row>
    <row r="96" spans="2:18">
      <c r="B96" s="802"/>
      <c r="C96" s="162"/>
      <c r="D96" s="162">
        <v>42</v>
      </c>
      <c r="E96" s="99"/>
      <c r="F96" s="99" t="s">
        <v>394</v>
      </c>
      <c r="G96" s="103">
        <v>0</v>
      </c>
      <c r="H96" s="103">
        <v>0</v>
      </c>
      <c r="I96" s="103">
        <v>0</v>
      </c>
      <c r="J96" s="103">
        <v>0</v>
      </c>
      <c r="K96" s="103">
        <v>0</v>
      </c>
      <c r="L96" s="103">
        <v>0</v>
      </c>
      <c r="M96" s="103">
        <f>SUM(M97:M102)</f>
        <v>8310000</v>
      </c>
      <c r="N96" s="103">
        <f>SUM(N97:N102)</f>
        <v>23310000</v>
      </c>
      <c r="O96" s="103">
        <v>0</v>
      </c>
      <c r="P96" s="103">
        <v>0</v>
      </c>
      <c r="Q96" s="103">
        <f>SUM(Q97:Q102)</f>
        <v>8310000</v>
      </c>
      <c r="R96" s="103">
        <f>SUM(R97:R102)</f>
        <v>23310000</v>
      </c>
    </row>
    <row r="97" spans="2:18">
      <c r="B97" s="802"/>
      <c r="C97" s="166"/>
      <c r="D97" s="166"/>
      <c r="E97" s="2">
        <v>420</v>
      </c>
      <c r="F97" s="1" t="s">
        <v>400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35000</v>
      </c>
      <c r="N97" s="4">
        <v>35000</v>
      </c>
      <c r="O97" s="4">
        <v>0</v>
      </c>
      <c r="P97" s="4">
        <v>0</v>
      </c>
      <c r="Q97" s="4">
        <v>35000</v>
      </c>
      <c r="R97" s="4">
        <v>35000</v>
      </c>
    </row>
    <row r="98" spans="2:18" ht="30">
      <c r="B98" s="802"/>
      <c r="C98" s="166"/>
      <c r="D98" s="166"/>
      <c r="E98" s="2">
        <v>421</v>
      </c>
      <c r="F98" s="14" t="s">
        <v>401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475000</v>
      </c>
      <c r="N98" s="4">
        <v>475000</v>
      </c>
      <c r="O98" s="4">
        <v>0</v>
      </c>
      <c r="P98" s="4">
        <v>0</v>
      </c>
      <c r="Q98" s="4">
        <v>475000</v>
      </c>
      <c r="R98" s="4">
        <v>475000</v>
      </c>
    </row>
    <row r="99" spans="2:18">
      <c r="B99" s="802"/>
      <c r="C99" s="166"/>
      <c r="D99" s="166"/>
      <c r="E99" s="2">
        <v>423</v>
      </c>
      <c r="F99" s="1" t="s">
        <v>402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150000</v>
      </c>
      <c r="N99" s="4">
        <v>150000</v>
      </c>
      <c r="O99" s="4">
        <v>0</v>
      </c>
      <c r="P99" s="4">
        <v>0</v>
      </c>
      <c r="Q99" s="4">
        <v>150000</v>
      </c>
      <c r="R99" s="4">
        <v>150000</v>
      </c>
    </row>
    <row r="100" spans="2:18">
      <c r="B100" s="802"/>
      <c r="C100" s="166"/>
      <c r="D100" s="166"/>
      <c r="E100" s="2">
        <v>424</v>
      </c>
      <c r="F100" s="1" t="s">
        <v>403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100000</v>
      </c>
      <c r="N100" s="4">
        <v>100000</v>
      </c>
      <c r="O100" s="4">
        <v>0</v>
      </c>
      <c r="P100" s="4">
        <v>0</v>
      </c>
      <c r="Q100" s="4">
        <v>100000</v>
      </c>
      <c r="R100" s="4">
        <v>100000</v>
      </c>
    </row>
    <row r="101" spans="2:18">
      <c r="B101" s="802"/>
      <c r="C101" s="166"/>
      <c r="D101" s="166"/>
      <c r="E101" s="2">
        <v>425</v>
      </c>
      <c r="F101" s="1" t="s">
        <v>404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7500000</v>
      </c>
      <c r="N101" s="4">
        <v>22500000</v>
      </c>
      <c r="O101" s="4">
        <v>0</v>
      </c>
      <c r="P101" s="4">
        <v>0</v>
      </c>
      <c r="Q101" s="4">
        <v>7500000</v>
      </c>
      <c r="R101" s="4">
        <v>22500000</v>
      </c>
    </row>
    <row r="102" spans="2:18">
      <c r="B102" s="802"/>
      <c r="C102" s="166"/>
      <c r="D102" s="166"/>
      <c r="E102" s="2">
        <v>426</v>
      </c>
      <c r="F102" s="1" t="s">
        <v>405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50000</v>
      </c>
      <c r="N102" s="4">
        <v>50000</v>
      </c>
      <c r="O102" s="4">
        <v>0</v>
      </c>
      <c r="P102" s="4">
        <v>0</v>
      </c>
      <c r="Q102" s="4">
        <v>50000</v>
      </c>
      <c r="R102" s="4">
        <v>50000</v>
      </c>
    </row>
    <row r="103" spans="2:18">
      <c r="B103" s="802"/>
      <c r="C103" s="162"/>
      <c r="D103" s="162">
        <v>48</v>
      </c>
      <c r="E103" s="99"/>
      <c r="F103" s="99" t="s">
        <v>430</v>
      </c>
      <c r="G103" s="103">
        <f>SUM(G104:G105)</f>
        <v>60000000</v>
      </c>
      <c r="H103" s="103">
        <f>SUM(H104:H105)</f>
        <v>61549000</v>
      </c>
      <c r="I103" s="103">
        <v>0</v>
      </c>
      <c r="J103" s="103">
        <v>0</v>
      </c>
      <c r="K103" s="103">
        <f>SUM(K104:K105)</f>
        <v>110000000</v>
      </c>
      <c r="L103" s="103">
        <f>SUM(L104:L105)</f>
        <v>88000000</v>
      </c>
      <c r="M103" s="103">
        <f>SUM(M104:M105)</f>
        <v>92177000</v>
      </c>
      <c r="N103" s="103">
        <f>SUM(N104:N105)</f>
        <v>118102000</v>
      </c>
      <c r="O103" s="103">
        <v>0</v>
      </c>
      <c r="P103" s="103">
        <v>0</v>
      </c>
      <c r="Q103" s="103">
        <f>SUM(Q104:Q105)</f>
        <v>262177000</v>
      </c>
      <c r="R103" s="103">
        <f>SUM(R104:R105)</f>
        <v>267651000</v>
      </c>
    </row>
    <row r="104" spans="2:18">
      <c r="B104" s="802"/>
      <c r="C104" s="166"/>
      <c r="D104" s="166"/>
      <c r="E104" s="2">
        <v>480</v>
      </c>
      <c r="F104" s="1" t="s">
        <v>431</v>
      </c>
      <c r="G104" s="4">
        <v>0</v>
      </c>
      <c r="H104" s="4">
        <v>1549000</v>
      </c>
      <c r="I104" s="4">
        <v>0</v>
      </c>
      <c r="J104" s="4">
        <v>0</v>
      </c>
      <c r="K104" s="4">
        <v>0</v>
      </c>
      <c r="L104" s="4">
        <v>0</v>
      </c>
      <c r="M104" s="4">
        <v>177000</v>
      </c>
      <c r="N104" s="4">
        <v>7582000</v>
      </c>
      <c r="O104" s="4">
        <v>0</v>
      </c>
      <c r="P104" s="4">
        <v>0</v>
      </c>
      <c r="Q104" s="4">
        <v>177000</v>
      </c>
      <c r="R104" s="4">
        <v>9131000</v>
      </c>
    </row>
    <row r="105" spans="2:18">
      <c r="B105" s="802"/>
      <c r="C105" s="166"/>
      <c r="D105" s="166"/>
      <c r="E105" s="2">
        <v>482</v>
      </c>
      <c r="F105" s="1" t="s">
        <v>433</v>
      </c>
      <c r="G105" s="4">
        <v>60000000</v>
      </c>
      <c r="H105" s="4">
        <v>60000000</v>
      </c>
      <c r="I105" s="4">
        <v>0</v>
      </c>
      <c r="J105" s="4">
        <v>0</v>
      </c>
      <c r="K105" s="4">
        <v>110000000</v>
      </c>
      <c r="L105" s="4">
        <v>88000000</v>
      </c>
      <c r="M105" s="4">
        <v>92000000</v>
      </c>
      <c r="N105" s="4">
        <v>110520000</v>
      </c>
      <c r="O105" s="4">
        <v>0</v>
      </c>
      <c r="P105" s="4">
        <v>0</v>
      </c>
      <c r="Q105" s="4">
        <v>262000000</v>
      </c>
      <c r="R105" s="4">
        <v>258520000</v>
      </c>
    </row>
    <row r="106" spans="2:18" ht="30">
      <c r="B106" s="802"/>
      <c r="C106" s="150"/>
      <c r="D106" s="150" t="s">
        <v>710</v>
      </c>
      <c r="E106" s="33"/>
      <c r="F106" s="36" t="s">
        <v>791</v>
      </c>
      <c r="G106" s="34">
        <f>SUM(G107)</f>
        <v>423000000</v>
      </c>
      <c r="H106" s="34">
        <f>SUM(H107)</f>
        <v>423000000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f>SUM(Q107)</f>
        <v>423000000</v>
      </c>
      <c r="R106" s="34">
        <f>SUM(R107)</f>
        <v>423000000</v>
      </c>
    </row>
    <row r="107" spans="2:18">
      <c r="B107" s="802"/>
      <c r="C107" s="162"/>
      <c r="D107" s="162">
        <v>48</v>
      </c>
      <c r="E107" s="99"/>
      <c r="F107" s="99" t="s">
        <v>430</v>
      </c>
      <c r="G107" s="103">
        <f>SUM(G108)</f>
        <v>423000000</v>
      </c>
      <c r="H107" s="103">
        <f>SUM(H108)</f>
        <v>423000000</v>
      </c>
      <c r="I107" s="103">
        <v>0</v>
      </c>
      <c r="J107" s="103">
        <v>0</v>
      </c>
      <c r="K107" s="103">
        <v>0</v>
      </c>
      <c r="L107" s="103">
        <v>0</v>
      </c>
      <c r="M107" s="103">
        <v>0</v>
      </c>
      <c r="N107" s="103">
        <v>0</v>
      </c>
      <c r="O107" s="103">
        <v>0</v>
      </c>
      <c r="P107" s="103">
        <v>0</v>
      </c>
      <c r="Q107" s="103">
        <f>SUM(Q108)</f>
        <v>423000000</v>
      </c>
      <c r="R107" s="103">
        <f>SUM(R108)</f>
        <v>423000000</v>
      </c>
    </row>
    <row r="108" spans="2:18">
      <c r="B108" s="802"/>
      <c r="C108" s="166"/>
      <c r="D108" s="166"/>
      <c r="E108" s="2">
        <v>480</v>
      </c>
      <c r="F108" s="1" t="s">
        <v>431</v>
      </c>
      <c r="G108" s="4">
        <v>423000000</v>
      </c>
      <c r="H108" s="4">
        <v>423000000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423000000</v>
      </c>
      <c r="R108" s="4">
        <v>423000000</v>
      </c>
    </row>
    <row r="109" spans="2:18" ht="30">
      <c r="B109" s="802"/>
      <c r="C109" s="150"/>
      <c r="D109" s="150" t="s">
        <v>1463</v>
      </c>
      <c r="E109" s="33"/>
      <c r="F109" s="36" t="s">
        <v>793</v>
      </c>
      <c r="G109" s="34">
        <f>SUM(G110)</f>
        <v>2000000</v>
      </c>
      <c r="H109" s="34">
        <f>SUM(H110)</f>
        <v>2000000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f>SUM(Q110)</f>
        <v>2000000</v>
      </c>
      <c r="R109" s="34">
        <f>SUM(R110)</f>
        <v>2000000</v>
      </c>
    </row>
    <row r="110" spans="2:18">
      <c r="B110" s="802"/>
      <c r="C110" s="162"/>
      <c r="D110" s="162">
        <v>48</v>
      </c>
      <c r="E110" s="99"/>
      <c r="F110" s="99" t="s">
        <v>430</v>
      </c>
      <c r="G110" s="103">
        <f>SUM(G111)</f>
        <v>2000000</v>
      </c>
      <c r="H110" s="103">
        <f>SUM(H111)</f>
        <v>2000000</v>
      </c>
      <c r="I110" s="103">
        <v>0</v>
      </c>
      <c r="J110" s="103">
        <v>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f>SUM(Q111)</f>
        <v>2000000</v>
      </c>
      <c r="R110" s="103">
        <f>SUM(R111)</f>
        <v>2000000</v>
      </c>
    </row>
    <row r="111" spans="2:18">
      <c r="B111" s="802"/>
      <c r="C111" s="166"/>
      <c r="D111" s="166"/>
      <c r="E111" s="2">
        <v>481</v>
      </c>
      <c r="F111" s="1" t="s">
        <v>432</v>
      </c>
      <c r="G111" s="4">
        <v>2000000</v>
      </c>
      <c r="H111" s="4">
        <v>2000000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2000000</v>
      </c>
      <c r="R111" s="4">
        <v>2000000</v>
      </c>
    </row>
    <row r="112" spans="2:18" ht="30">
      <c r="B112" s="802"/>
      <c r="C112" s="150"/>
      <c r="D112" s="150" t="s">
        <v>1430</v>
      </c>
      <c r="E112" s="33"/>
      <c r="F112" s="36" t="s">
        <v>795</v>
      </c>
      <c r="G112" s="34">
        <f>SUM(G113)</f>
        <v>2000000</v>
      </c>
      <c r="H112" s="34">
        <f>SUM(H113)</f>
        <v>2000000</v>
      </c>
      <c r="I112" s="34">
        <v>0</v>
      </c>
      <c r="J112" s="34">
        <v>0</v>
      </c>
      <c r="K112" s="34">
        <f>SUM(K113)</f>
        <v>71000000</v>
      </c>
      <c r="L112" s="34">
        <f>SUM(L113)</f>
        <v>800000</v>
      </c>
      <c r="M112" s="34">
        <v>0</v>
      </c>
      <c r="N112" s="34">
        <v>0</v>
      </c>
      <c r="O112" s="34">
        <v>0</v>
      </c>
      <c r="P112" s="34">
        <v>0</v>
      </c>
      <c r="Q112" s="34">
        <f>SUM(Q113)</f>
        <v>73000000</v>
      </c>
      <c r="R112" s="34">
        <f>SUM(R113)</f>
        <v>2800000</v>
      </c>
    </row>
    <row r="113" spans="2:18">
      <c r="B113" s="802"/>
      <c r="C113" s="162"/>
      <c r="D113" s="162">
        <v>48</v>
      </c>
      <c r="E113" s="205"/>
      <c r="F113" s="99" t="s">
        <v>430</v>
      </c>
      <c r="G113" s="103">
        <f>SUM(G114)</f>
        <v>2000000</v>
      </c>
      <c r="H113" s="103">
        <f>SUM(H114)</f>
        <v>2000000</v>
      </c>
      <c r="I113" s="103">
        <v>0</v>
      </c>
      <c r="J113" s="103">
        <v>0</v>
      </c>
      <c r="K113" s="103">
        <f>SUM(K114)</f>
        <v>71000000</v>
      </c>
      <c r="L113" s="103">
        <f>SUM(L114)</f>
        <v>800000</v>
      </c>
      <c r="M113" s="103">
        <v>0</v>
      </c>
      <c r="N113" s="103">
        <v>0</v>
      </c>
      <c r="O113" s="103">
        <v>0</v>
      </c>
      <c r="P113" s="103">
        <v>0</v>
      </c>
      <c r="Q113" s="103">
        <f>SUM(Q114)</f>
        <v>73000000</v>
      </c>
      <c r="R113" s="103">
        <f>SUM(R114)</f>
        <v>2800000</v>
      </c>
    </row>
    <row r="114" spans="2:18" ht="15" customHeight="1">
      <c r="B114" s="802"/>
      <c r="C114" s="166"/>
      <c r="D114" s="166"/>
      <c r="E114" s="671">
        <v>480</v>
      </c>
      <c r="F114" s="405" t="s">
        <v>431</v>
      </c>
      <c r="G114" s="4">
        <v>2000000</v>
      </c>
      <c r="H114" s="4">
        <v>2000000</v>
      </c>
      <c r="I114" s="7">
        <v>0</v>
      </c>
      <c r="J114" s="7">
        <v>0</v>
      </c>
      <c r="K114" s="7">
        <v>71000000</v>
      </c>
      <c r="L114" s="7">
        <v>800000</v>
      </c>
      <c r="M114" s="7">
        <v>0</v>
      </c>
      <c r="N114" s="7">
        <v>0</v>
      </c>
      <c r="O114" s="7">
        <v>0</v>
      </c>
      <c r="P114" s="7">
        <v>0</v>
      </c>
      <c r="Q114" s="7">
        <v>73000000</v>
      </c>
      <c r="R114" s="7">
        <v>2800000</v>
      </c>
    </row>
    <row r="115" spans="2:18" ht="30">
      <c r="B115" s="802"/>
      <c r="C115" s="150"/>
      <c r="D115" s="150" t="s">
        <v>1431</v>
      </c>
      <c r="E115" s="33"/>
      <c r="F115" s="36" t="s">
        <v>799</v>
      </c>
      <c r="G115" s="135">
        <f>SUM(G116)</f>
        <v>43610000</v>
      </c>
      <c r="H115" s="135">
        <f>SUM(H116)</f>
        <v>43110000</v>
      </c>
      <c r="I115" s="135">
        <v>0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f>SUM(Q116)</f>
        <v>43610000</v>
      </c>
      <c r="R115" s="135">
        <f>SUM(R116)</f>
        <v>43110000</v>
      </c>
    </row>
    <row r="116" spans="2:18">
      <c r="B116" s="802"/>
      <c r="C116" s="162"/>
      <c r="D116" s="162">
        <v>48</v>
      </c>
      <c r="E116" s="99"/>
      <c r="F116" s="99" t="s">
        <v>1010</v>
      </c>
      <c r="G116" s="338">
        <f>SUM(G117)</f>
        <v>43610000</v>
      </c>
      <c r="H116" s="338">
        <f>SUM(H117)</f>
        <v>43110000</v>
      </c>
      <c r="I116" s="338">
        <v>0</v>
      </c>
      <c r="J116" s="338">
        <v>0</v>
      </c>
      <c r="K116" s="338">
        <v>0</v>
      </c>
      <c r="L116" s="338">
        <v>0</v>
      </c>
      <c r="M116" s="338">
        <v>0</v>
      </c>
      <c r="N116" s="338">
        <v>0</v>
      </c>
      <c r="O116" s="338">
        <v>0</v>
      </c>
      <c r="P116" s="338">
        <v>0</v>
      </c>
      <c r="Q116" s="338">
        <f>SUM(Q117)</f>
        <v>43610000</v>
      </c>
      <c r="R116" s="338">
        <f>SUM(R117)</f>
        <v>43110000</v>
      </c>
    </row>
    <row r="117" spans="2:18">
      <c r="B117" s="802"/>
      <c r="C117" s="166"/>
      <c r="D117" s="166"/>
      <c r="E117" s="2">
        <v>481</v>
      </c>
      <c r="F117" s="405" t="s">
        <v>432</v>
      </c>
      <c r="G117" s="7">
        <v>43610000</v>
      </c>
      <c r="H117" s="7">
        <v>43110000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43610000</v>
      </c>
      <c r="R117" s="7">
        <v>43110000</v>
      </c>
    </row>
    <row r="118" spans="2:18">
      <c r="B118" s="802"/>
      <c r="C118" s="150"/>
      <c r="D118" s="150" t="s">
        <v>1432</v>
      </c>
      <c r="E118" s="33"/>
      <c r="F118" s="33" t="s">
        <v>798</v>
      </c>
      <c r="G118" s="135">
        <f>SUM(G119+G124)</f>
        <v>359156000</v>
      </c>
      <c r="H118" s="135">
        <f>SUM(H119+H124)</f>
        <v>359156000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f>SUM(Q119+Q124)</f>
        <v>359156000</v>
      </c>
      <c r="R118" s="135">
        <f>SUM(R119+R124)</f>
        <v>359156000</v>
      </c>
    </row>
    <row r="119" spans="2:18">
      <c r="B119" s="802"/>
      <c r="C119" s="162"/>
      <c r="D119" s="162">
        <v>42</v>
      </c>
      <c r="E119" s="99"/>
      <c r="F119" s="99" t="s">
        <v>394</v>
      </c>
      <c r="G119" s="338">
        <f>SUM(G120:G123)</f>
        <v>8418000</v>
      </c>
      <c r="H119" s="338">
        <f>SUM(H120:H123)</f>
        <v>8418000</v>
      </c>
      <c r="I119" s="338">
        <v>0</v>
      </c>
      <c r="J119" s="338">
        <v>0</v>
      </c>
      <c r="K119" s="338">
        <v>0</v>
      </c>
      <c r="L119" s="338">
        <v>0</v>
      </c>
      <c r="M119" s="338">
        <v>0</v>
      </c>
      <c r="N119" s="338">
        <v>0</v>
      </c>
      <c r="O119" s="338">
        <v>0</v>
      </c>
      <c r="P119" s="338">
        <v>0</v>
      </c>
      <c r="Q119" s="338">
        <f>SUM(Q120:Q123)</f>
        <v>8418000</v>
      </c>
      <c r="R119" s="338">
        <f>SUM(R120:R123)</f>
        <v>8418000</v>
      </c>
    </row>
    <row r="120" spans="2:18" ht="30">
      <c r="B120" s="802"/>
      <c r="C120" s="166"/>
      <c r="D120" s="166"/>
      <c r="E120" s="671">
        <v>421</v>
      </c>
      <c r="F120" s="14" t="s">
        <v>1154</v>
      </c>
      <c r="G120" s="7">
        <v>286000</v>
      </c>
      <c r="H120" s="7">
        <v>286000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286000</v>
      </c>
      <c r="R120" s="7">
        <v>286000</v>
      </c>
    </row>
    <row r="121" spans="2:18">
      <c r="B121" s="802"/>
      <c r="C121" s="166"/>
      <c r="D121" s="166"/>
      <c r="E121" s="2">
        <v>423</v>
      </c>
      <c r="F121" s="405" t="s">
        <v>402</v>
      </c>
      <c r="G121" s="7">
        <v>72000</v>
      </c>
      <c r="H121" s="7">
        <v>72000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72000</v>
      </c>
      <c r="R121" s="7">
        <v>72000</v>
      </c>
    </row>
    <row r="122" spans="2:18">
      <c r="B122" s="802"/>
      <c r="C122" s="166"/>
      <c r="D122" s="166"/>
      <c r="E122" s="671">
        <v>424</v>
      </c>
      <c r="F122" s="405" t="s">
        <v>1225</v>
      </c>
      <c r="G122" s="7">
        <v>60000</v>
      </c>
      <c r="H122" s="7">
        <v>60000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60000</v>
      </c>
      <c r="R122" s="7">
        <v>60000</v>
      </c>
    </row>
    <row r="123" spans="2:18">
      <c r="B123" s="802"/>
      <c r="C123" s="166"/>
      <c r="D123" s="166"/>
      <c r="E123" s="2">
        <v>425</v>
      </c>
      <c r="F123" s="405" t="s">
        <v>404</v>
      </c>
      <c r="G123" s="7">
        <v>8000000</v>
      </c>
      <c r="H123" s="7">
        <v>8000000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8000000</v>
      </c>
      <c r="R123" s="7">
        <v>8000000</v>
      </c>
    </row>
    <row r="124" spans="2:18">
      <c r="B124" s="802"/>
      <c r="C124" s="162"/>
      <c r="D124" s="162">
        <v>48</v>
      </c>
      <c r="E124" s="99"/>
      <c r="F124" s="201" t="s">
        <v>430</v>
      </c>
      <c r="G124" s="338">
        <f>SUM(G125:G127)</f>
        <v>350738000</v>
      </c>
      <c r="H124" s="338">
        <f>SUM(H125:H127)</f>
        <v>350738000</v>
      </c>
      <c r="I124" s="338">
        <v>0</v>
      </c>
      <c r="J124" s="338">
        <v>0</v>
      </c>
      <c r="K124" s="338">
        <v>0</v>
      </c>
      <c r="L124" s="338">
        <v>0</v>
      </c>
      <c r="M124" s="338">
        <v>0</v>
      </c>
      <c r="N124" s="338">
        <v>0</v>
      </c>
      <c r="O124" s="338">
        <v>0</v>
      </c>
      <c r="P124" s="338">
        <v>0</v>
      </c>
      <c r="Q124" s="338">
        <f>SUM(Q125:Q127)</f>
        <v>350738000</v>
      </c>
      <c r="R124" s="338">
        <f>SUM(R125:R127)</f>
        <v>350738000</v>
      </c>
    </row>
    <row r="125" spans="2:18">
      <c r="B125" s="802"/>
      <c r="C125" s="166"/>
      <c r="D125" s="166"/>
      <c r="E125" s="671">
        <v>480</v>
      </c>
      <c r="F125" s="405" t="s">
        <v>1018</v>
      </c>
      <c r="G125" s="7">
        <v>120494000</v>
      </c>
      <c r="H125" s="7">
        <v>120494000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120494000</v>
      </c>
      <c r="R125" s="7">
        <v>120494000</v>
      </c>
    </row>
    <row r="126" spans="2:18">
      <c r="B126" s="802"/>
      <c r="C126" s="166"/>
      <c r="D126" s="166"/>
      <c r="E126" s="2">
        <v>482</v>
      </c>
      <c r="F126" s="405" t="s">
        <v>433</v>
      </c>
      <c r="G126" s="7">
        <v>220244000</v>
      </c>
      <c r="H126" s="7">
        <v>220244000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220244000</v>
      </c>
      <c r="R126" s="7">
        <v>220244000</v>
      </c>
    </row>
    <row r="127" spans="2:18">
      <c r="B127" s="802"/>
      <c r="C127" s="166"/>
      <c r="D127" s="166"/>
      <c r="E127" s="671">
        <v>485</v>
      </c>
      <c r="F127" s="405" t="s">
        <v>1171</v>
      </c>
      <c r="G127" s="7">
        <v>10000000</v>
      </c>
      <c r="H127" s="7">
        <v>10000000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10000000</v>
      </c>
      <c r="R127" s="7">
        <v>10000000</v>
      </c>
    </row>
    <row r="128" spans="2:18" ht="30">
      <c r="B128" s="802"/>
      <c r="C128" s="150"/>
      <c r="D128" s="150" t="s">
        <v>1770</v>
      </c>
      <c r="E128" s="33" t="s">
        <v>828</v>
      </c>
      <c r="F128" s="36" t="s">
        <v>801</v>
      </c>
      <c r="G128" s="135">
        <f>SUM(G129+G136)</f>
        <v>70241000</v>
      </c>
      <c r="H128" s="135">
        <f>SUM(H129+H136)</f>
        <v>68692000</v>
      </c>
      <c r="I128" s="135">
        <v>0</v>
      </c>
      <c r="J128" s="135">
        <v>0</v>
      </c>
      <c r="K128" s="135">
        <v>0</v>
      </c>
      <c r="L128" s="135">
        <v>0</v>
      </c>
      <c r="M128" s="135">
        <f>SUM(M129+M136)</f>
        <v>205608000</v>
      </c>
      <c r="N128" s="135">
        <f>SUM(N129+N136)</f>
        <v>164683000</v>
      </c>
      <c r="O128" s="135">
        <v>0</v>
      </c>
      <c r="P128" s="135">
        <v>0</v>
      </c>
      <c r="Q128" s="135">
        <f>SUM(Q129+Q136)</f>
        <v>275849000</v>
      </c>
      <c r="R128" s="135">
        <f>SUM(R129+R136)</f>
        <v>233375000</v>
      </c>
    </row>
    <row r="129" spans="2:18">
      <c r="B129" s="802"/>
      <c r="C129" s="162"/>
      <c r="D129" s="162">
        <v>42</v>
      </c>
      <c r="E129" s="99"/>
      <c r="F129" s="99" t="s">
        <v>851</v>
      </c>
      <c r="G129" s="338">
        <v>0</v>
      </c>
      <c r="H129" s="338">
        <v>0</v>
      </c>
      <c r="I129" s="338">
        <v>0</v>
      </c>
      <c r="J129" s="338">
        <v>0</v>
      </c>
      <c r="K129" s="338">
        <v>0</v>
      </c>
      <c r="L129" s="338">
        <v>0</v>
      </c>
      <c r="M129" s="338">
        <f>SUM(M130:M135)</f>
        <v>8310000</v>
      </c>
      <c r="N129" s="338">
        <f>SUM(N130:N135)</f>
        <v>6810000</v>
      </c>
      <c r="O129" s="338">
        <v>0</v>
      </c>
      <c r="P129" s="338">
        <v>0</v>
      </c>
      <c r="Q129" s="338">
        <f>SUM(Q130:Q135)</f>
        <v>8310000</v>
      </c>
      <c r="R129" s="338">
        <f>SUM(R130:R135)</f>
        <v>6810000</v>
      </c>
    </row>
    <row r="130" spans="2:18">
      <c r="B130" s="802"/>
      <c r="C130" s="166"/>
      <c r="D130" s="166"/>
      <c r="E130" s="2">
        <v>420</v>
      </c>
      <c r="F130" s="405" t="s">
        <v>1153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35000</v>
      </c>
      <c r="N130" s="7">
        <v>35000</v>
      </c>
      <c r="O130" s="7">
        <v>0</v>
      </c>
      <c r="P130" s="7">
        <v>0</v>
      </c>
      <c r="Q130" s="7">
        <v>35000</v>
      </c>
      <c r="R130" s="7">
        <v>35000</v>
      </c>
    </row>
    <row r="131" spans="2:18" ht="30">
      <c r="B131" s="802"/>
      <c r="C131" s="166"/>
      <c r="D131" s="166"/>
      <c r="E131" s="671">
        <v>421</v>
      </c>
      <c r="F131" s="325" t="s">
        <v>1461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475000</v>
      </c>
      <c r="N131" s="7">
        <v>475000</v>
      </c>
      <c r="O131" s="7">
        <v>0</v>
      </c>
      <c r="P131" s="7">
        <v>0</v>
      </c>
      <c r="Q131" s="7">
        <v>475000</v>
      </c>
      <c r="R131" s="7">
        <v>475000</v>
      </c>
    </row>
    <row r="132" spans="2:18">
      <c r="B132" s="802"/>
      <c r="C132" s="166"/>
      <c r="D132" s="166"/>
      <c r="E132" s="2">
        <v>423</v>
      </c>
      <c r="F132" s="50" t="s">
        <v>1005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150000</v>
      </c>
      <c r="N132" s="7">
        <v>150000</v>
      </c>
      <c r="O132" s="7">
        <v>0</v>
      </c>
      <c r="P132" s="7">
        <v>0</v>
      </c>
      <c r="Q132" s="7">
        <v>150000</v>
      </c>
      <c r="R132" s="7">
        <v>150000</v>
      </c>
    </row>
    <row r="133" spans="2:18">
      <c r="B133" s="802"/>
      <c r="C133" s="166"/>
      <c r="D133" s="166"/>
      <c r="E133" s="671">
        <v>424</v>
      </c>
      <c r="F133" s="50" t="s">
        <v>1352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100000</v>
      </c>
      <c r="N133" s="7">
        <v>100000</v>
      </c>
      <c r="O133" s="7">
        <v>0</v>
      </c>
      <c r="P133" s="7">
        <v>0</v>
      </c>
      <c r="Q133" s="7">
        <v>100000</v>
      </c>
      <c r="R133" s="7">
        <v>100000</v>
      </c>
    </row>
    <row r="134" spans="2:18">
      <c r="B134" s="802"/>
      <c r="C134" s="166"/>
      <c r="D134" s="166"/>
      <c r="E134" s="2">
        <v>425</v>
      </c>
      <c r="F134" s="50" t="s">
        <v>404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7500000</v>
      </c>
      <c r="N134" s="7">
        <v>6000000</v>
      </c>
      <c r="O134" s="7">
        <v>0</v>
      </c>
      <c r="P134" s="7">
        <v>0</v>
      </c>
      <c r="Q134" s="7">
        <v>7500000</v>
      </c>
      <c r="R134" s="7">
        <v>6000000</v>
      </c>
    </row>
    <row r="135" spans="2:18">
      <c r="B135" s="802"/>
      <c r="C135" s="166"/>
      <c r="D135" s="166"/>
      <c r="E135" s="2">
        <v>426</v>
      </c>
      <c r="F135" s="50" t="s">
        <v>950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50000</v>
      </c>
      <c r="N135" s="7">
        <v>50000</v>
      </c>
      <c r="O135" s="7">
        <v>0</v>
      </c>
      <c r="P135" s="7">
        <v>0</v>
      </c>
      <c r="Q135" s="7">
        <v>50000</v>
      </c>
      <c r="R135" s="7">
        <v>50000</v>
      </c>
    </row>
    <row r="136" spans="2:18">
      <c r="B136" s="802"/>
      <c r="C136" s="162"/>
      <c r="D136" s="162">
        <v>48</v>
      </c>
      <c r="E136" s="99"/>
      <c r="F136" s="99" t="s">
        <v>1462</v>
      </c>
      <c r="G136" s="338">
        <f>SUM(G137:G138)</f>
        <v>70241000</v>
      </c>
      <c r="H136" s="338">
        <f>SUM(H137:H138)</f>
        <v>68692000</v>
      </c>
      <c r="I136" s="338">
        <v>0</v>
      </c>
      <c r="J136" s="338">
        <v>0</v>
      </c>
      <c r="K136" s="338">
        <v>0</v>
      </c>
      <c r="L136" s="338">
        <v>0</v>
      </c>
      <c r="M136" s="338">
        <f>SUM(M137:M138)</f>
        <v>197298000</v>
      </c>
      <c r="N136" s="338">
        <f>SUM(N137:N138)</f>
        <v>157873000</v>
      </c>
      <c r="O136" s="338">
        <v>0</v>
      </c>
      <c r="P136" s="338">
        <v>0</v>
      </c>
      <c r="Q136" s="338">
        <f>SUM(Q137:Q138)</f>
        <v>267539000</v>
      </c>
      <c r="R136" s="338">
        <f>SUM(R137:R138)</f>
        <v>226565000</v>
      </c>
    </row>
    <row r="137" spans="2:18">
      <c r="B137" s="802"/>
      <c r="C137" s="166"/>
      <c r="D137" s="166"/>
      <c r="E137" s="671">
        <v>480</v>
      </c>
      <c r="F137" s="50" t="s">
        <v>1080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177000</v>
      </c>
      <c r="N137" s="7">
        <v>177000</v>
      </c>
      <c r="O137" s="7">
        <v>0</v>
      </c>
      <c r="P137" s="7">
        <v>0</v>
      </c>
      <c r="Q137" s="7">
        <v>177000</v>
      </c>
      <c r="R137" s="7">
        <v>177000</v>
      </c>
    </row>
    <row r="138" spans="2:18">
      <c r="B138" s="802"/>
      <c r="C138" s="166"/>
      <c r="D138" s="166"/>
      <c r="E138" s="2">
        <v>482</v>
      </c>
      <c r="F138" s="50" t="s">
        <v>433</v>
      </c>
      <c r="G138" s="7">
        <v>70241000</v>
      </c>
      <c r="H138" s="7">
        <v>68692000</v>
      </c>
      <c r="I138" s="7">
        <v>0</v>
      </c>
      <c r="J138" s="7">
        <v>0</v>
      </c>
      <c r="K138" s="7">
        <v>0</v>
      </c>
      <c r="L138" s="7">
        <v>0</v>
      </c>
      <c r="M138" s="7">
        <v>197121000</v>
      </c>
      <c r="N138" s="7">
        <v>157696000</v>
      </c>
      <c r="O138" s="7">
        <v>0</v>
      </c>
      <c r="P138" s="7">
        <v>0</v>
      </c>
      <c r="Q138" s="7">
        <v>267362000</v>
      </c>
      <c r="R138" s="7">
        <v>226388000</v>
      </c>
    </row>
    <row r="139" spans="2:18" ht="30">
      <c r="B139" s="802"/>
      <c r="C139" s="666">
        <v>3</v>
      </c>
      <c r="D139" s="666"/>
      <c r="E139" s="670"/>
      <c r="F139" s="668" t="s">
        <v>1464</v>
      </c>
      <c r="G139" s="102">
        <f t="shared" ref="G139:L139" si="8">SUM(G140)</f>
        <v>19286000</v>
      </c>
      <c r="H139" s="102">
        <f t="shared" si="8"/>
        <v>18518000</v>
      </c>
      <c r="I139" s="102">
        <f t="shared" si="8"/>
        <v>59000000</v>
      </c>
      <c r="J139" s="102">
        <f t="shared" si="8"/>
        <v>59000000</v>
      </c>
      <c r="K139" s="102">
        <f t="shared" si="8"/>
        <v>70000000</v>
      </c>
      <c r="L139" s="102">
        <f t="shared" si="8"/>
        <v>29500000</v>
      </c>
      <c r="M139" s="102">
        <v>0</v>
      </c>
      <c r="N139" s="102">
        <v>0</v>
      </c>
      <c r="O139" s="102">
        <f>SUM(O140)</f>
        <v>400000</v>
      </c>
      <c r="P139" s="102">
        <f>SUM(P140)</f>
        <v>400000</v>
      </c>
      <c r="Q139" s="102">
        <f>SUM(Q140)</f>
        <v>148686000</v>
      </c>
      <c r="R139" s="102">
        <f>SUM(R140)</f>
        <v>107418000</v>
      </c>
    </row>
    <row r="140" spans="2:18" ht="30">
      <c r="B140" s="802"/>
      <c r="C140" s="150"/>
      <c r="D140" s="150">
        <v>30</v>
      </c>
      <c r="E140" s="33"/>
      <c r="F140" s="36" t="s">
        <v>1434</v>
      </c>
      <c r="G140" s="34">
        <f t="shared" ref="G140:L140" si="9">SUM(G141+G144+G151+G153)</f>
        <v>19286000</v>
      </c>
      <c r="H140" s="34">
        <f t="shared" si="9"/>
        <v>18518000</v>
      </c>
      <c r="I140" s="34">
        <f t="shared" si="9"/>
        <v>59000000</v>
      </c>
      <c r="J140" s="34">
        <f t="shared" si="9"/>
        <v>59000000</v>
      </c>
      <c r="K140" s="34">
        <f t="shared" si="9"/>
        <v>70000000</v>
      </c>
      <c r="L140" s="34">
        <f t="shared" si="9"/>
        <v>29500000</v>
      </c>
      <c r="M140" s="34">
        <v>0</v>
      </c>
      <c r="N140" s="34">
        <v>0</v>
      </c>
      <c r="O140" s="34">
        <f>SUM(O141+O144+O151+O153)</f>
        <v>400000</v>
      </c>
      <c r="P140" s="34">
        <f>SUM(P141+P144+P151+P153)</f>
        <v>400000</v>
      </c>
      <c r="Q140" s="34">
        <f>SUM(Q141+Q144+Q151+Q153)</f>
        <v>148686000</v>
      </c>
      <c r="R140" s="34">
        <f>SUM(R141+R144+R151+R153)</f>
        <v>107418000</v>
      </c>
    </row>
    <row r="141" spans="2:18">
      <c r="B141" s="802"/>
      <c r="C141" s="162"/>
      <c r="D141" s="162">
        <v>40</v>
      </c>
      <c r="E141" s="99"/>
      <c r="F141" s="99" t="s">
        <v>391</v>
      </c>
      <c r="G141" s="103">
        <f>SUM(G142:G143)</f>
        <v>19286000</v>
      </c>
      <c r="H141" s="103">
        <f>SUM(H142:H143)</f>
        <v>18518000</v>
      </c>
      <c r="I141" s="103">
        <v>0</v>
      </c>
      <c r="J141" s="103">
        <v>0</v>
      </c>
      <c r="K141" s="103">
        <v>0</v>
      </c>
      <c r="L141" s="103">
        <v>0</v>
      </c>
      <c r="M141" s="103">
        <v>0</v>
      </c>
      <c r="N141" s="103">
        <v>0</v>
      </c>
      <c r="O141" s="103">
        <v>0</v>
      </c>
      <c r="P141" s="103">
        <v>0</v>
      </c>
      <c r="Q141" s="103">
        <f>SUM(Q142:Q143)</f>
        <v>19286000</v>
      </c>
      <c r="R141" s="103">
        <f>SUM(R142:R143)</f>
        <v>18518000</v>
      </c>
    </row>
    <row r="142" spans="2:18">
      <c r="B142" s="802"/>
      <c r="C142" s="166"/>
      <c r="D142" s="166"/>
      <c r="E142" s="2">
        <v>401</v>
      </c>
      <c r="F142" s="1" t="s">
        <v>399</v>
      </c>
      <c r="G142" s="4">
        <v>14686000</v>
      </c>
      <c r="H142" s="4">
        <v>13718000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14686000</v>
      </c>
      <c r="R142" s="4">
        <v>13718000</v>
      </c>
    </row>
    <row r="143" spans="2:18">
      <c r="B143" s="802"/>
      <c r="C143" s="166"/>
      <c r="D143" s="166"/>
      <c r="E143" s="671">
        <v>402</v>
      </c>
      <c r="F143" s="1" t="s">
        <v>907</v>
      </c>
      <c r="G143" s="4">
        <v>4600000</v>
      </c>
      <c r="H143" s="4">
        <v>4800000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4600000</v>
      </c>
      <c r="R143" s="4">
        <v>4800000</v>
      </c>
    </row>
    <row r="144" spans="2:18">
      <c r="B144" s="802"/>
      <c r="C144" s="162"/>
      <c r="D144" s="162">
        <v>42</v>
      </c>
      <c r="E144" s="99"/>
      <c r="F144" s="99" t="s">
        <v>394</v>
      </c>
      <c r="G144" s="103">
        <v>0</v>
      </c>
      <c r="H144" s="103">
        <v>0</v>
      </c>
      <c r="I144" s="103">
        <f>SUM(I145:I150)</f>
        <v>52000000</v>
      </c>
      <c r="J144" s="103">
        <f>SUM(J145:J150)</f>
        <v>52000000</v>
      </c>
      <c r="K144" s="103">
        <f>SUM(K145:K150)</f>
        <v>43000000</v>
      </c>
      <c r="L144" s="103">
        <f>SUM(L145:L150)</f>
        <v>19000000</v>
      </c>
      <c r="M144" s="103">
        <v>0</v>
      </c>
      <c r="N144" s="103">
        <v>0</v>
      </c>
      <c r="O144" s="103">
        <f>SUM(O145:O150)</f>
        <v>400000</v>
      </c>
      <c r="P144" s="103">
        <f>SUM(P145:P150)</f>
        <v>400000</v>
      </c>
      <c r="Q144" s="103">
        <f>SUM(Q145:Q150)</f>
        <v>95400000</v>
      </c>
      <c r="R144" s="103">
        <f>SUM(R145:R150)</f>
        <v>71400000</v>
      </c>
    </row>
    <row r="145" spans="2:18">
      <c r="B145" s="802"/>
      <c r="C145" s="166"/>
      <c r="D145" s="166"/>
      <c r="E145" s="2">
        <v>420</v>
      </c>
      <c r="F145" s="1" t="s">
        <v>400</v>
      </c>
      <c r="G145" s="4">
        <v>0</v>
      </c>
      <c r="H145" s="4">
        <v>0</v>
      </c>
      <c r="I145" s="4">
        <v>8000000</v>
      </c>
      <c r="J145" s="4">
        <v>8000000</v>
      </c>
      <c r="K145" s="4">
        <v>15000000</v>
      </c>
      <c r="L145" s="4">
        <v>5000000</v>
      </c>
      <c r="M145" s="4">
        <v>0</v>
      </c>
      <c r="N145" s="4">
        <v>0</v>
      </c>
      <c r="O145" s="4">
        <v>10000</v>
      </c>
      <c r="P145" s="4">
        <v>10000</v>
      </c>
      <c r="Q145" s="4">
        <v>23010000</v>
      </c>
      <c r="R145" s="4">
        <v>13010000</v>
      </c>
    </row>
    <row r="146" spans="2:18" ht="30">
      <c r="B146" s="802"/>
      <c r="C146" s="166"/>
      <c r="D146" s="166"/>
      <c r="E146" s="671">
        <v>421</v>
      </c>
      <c r="F146" s="14" t="s">
        <v>1460</v>
      </c>
      <c r="G146" s="4">
        <v>0</v>
      </c>
      <c r="H146" s="4">
        <v>0</v>
      </c>
      <c r="I146" s="4">
        <v>9000000</v>
      </c>
      <c r="J146" s="4">
        <v>9000000</v>
      </c>
      <c r="K146" s="4">
        <v>0</v>
      </c>
      <c r="L146" s="4">
        <v>0</v>
      </c>
      <c r="M146" s="4">
        <v>0</v>
      </c>
      <c r="N146" s="4">
        <v>0</v>
      </c>
      <c r="O146" s="4">
        <v>19000</v>
      </c>
      <c r="P146" s="4">
        <v>19000</v>
      </c>
      <c r="Q146" s="4">
        <v>9019000</v>
      </c>
      <c r="R146" s="4">
        <v>9019000</v>
      </c>
    </row>
    <row r="147" spans="2:18">
      <c r="B147" s="802"/>
      <c r="C147" s="166"/>
      <c r="D147" s="166"/>
      <c r="E147" s="2">
        <v>423</v>
      </c>
      <c r="F147" s="1" t="s">
        <v>909</v>
      </c>
      <c r="G147" s="4">
        <v>0</v>
      </c>
      <c r="H147" s="4">
        <v>0</v>
      </c>
      <c r="I147" s="4">
        <v>9000000</v>
      </c>
      <c r="J147" s="4">
        <v>9000000</v>
      </c>
      <c r="K147" s="4">
        <v>3000000</v>
      </c>
      <c r="L147" s="4">
        <v>1500000</v>
      </c>
      <c r="M147" s="4">
        <v>0</v>
      </c>
      <c r="N147" s="4">
        <v>0</v>
      </c>
      <c r="O147" s="4">
        <v>3000</v>
      </c>
      <c r="P147" s="4">
        <v>3000</v>
      </c>
      <c r="Q147" s="4">
        <v>12003000</v>
      </c>
      <c r="R147" s="4">
        <v>10503000</v>
      </c>
    </row>
    <row r="148" spans="2:18">
      <c r="B148" s="802"/>
      <c r="C148" s="166"/>
      <c r="D148" s="166"/>
      <c r="E148" s="671">
        <v>424</v>
      </c>
      <c r="F148" s="1" t="s">
        <v>1074</v>
      </c>
      <c r="G148" s="4">
        <v>0</v>
      </c>
      <c r="H148" s="4">
        <v>0</v>
      </c>
      <c r="I148" s="4">
        <v>8000000</v>
      </c>
      <c r="J148" s="4">
        <v>8000000</v>
      </c>
      <c r="K148" s="4">
        <v>3000000</v>
      </c>
      <c r="L148" s="4">
        <v>1500000</v>
      </c>
      <c r="M148" s="4">
        <v>0</v>
      </c>
      <c r="N148" s="4">
        <v>0</v>
      </c>
      <c r="O148" s="4">
        <v>0</v>
      </c>
      <c r="P148" s="4">
        <v>0</v>
      </c>
      <c r="Q148" s="4">
        <v>11000000</v>
      </c>
      <c r="R148" s="4">
        <v>9500000</v>
      </c>
    </row>
    <row r="149" spans="2:18">
      <c r="B149" s="802"/>
      <c r="C149" s="166"/>
      <c r="D149" s="166"/>
      <c r="E149" s="2">
        <v>425</v>
      </c>
      <c r="F149" s="1" t="s">
        <v>404</v>
      </c>
      <c r="G149" s="4">
        <v>0</v>
      </c>
      <c r="H149" s="4">
        <v>0</v>
      </c>
      <c r="I149" s="4">
        <v>10000000</v>
      </c>
      <c r="J149" s="4">
        <v>10000000</v>
      </c>
      <c r="K149" s="4">
        <v>15000000</v>
      </c>
      <c r="L149" s="4">
        <v>8000000</v>
      </c>
      <c r="M149" s="4">
        <v>0</v>
      </c>
      <c r="N149" s="4">
        <v>0</v>
      </c>
      <c r="O149" s="4">
        <v>32000</v>
      </c>
      <c r="P149" s="4">
        <v>32000</v>
      </c>
      <c r="Q149" s="4">
        <v>25032000</v>
      </c>
      <c r="R149" s="4">
        <v>18032000</v>
      </c>
    </row>
    <row r="150" spans="2:18">
      <c r="B150" s="802"/>
      <c r="C150" s="166"/>
      <c r="D150" s="166"/>
      <c r="E150" s="2">
        <v>426</v>
      </c>
      <c r="F150" s="1" t="s">
        <v>405</v>
      </c>
      <c r="G150" s="4">
        <v>0</v>
      </c>
      <c r="H150" s="4">
        <v>0</v>
      </c>
      <c r="I150" s="4">
        <v>8000000</v>
      </c>
      <c r="J150" s="4">
        <v>8000000</v>
      </c>
      <c r="K150" s="4">
        <v>7000000</v>
      </c>
      <c r="L150" s="4">
        <v>3000000</v>
      </c>
      <c r="M150" s="4">
        <v>0</v>
      </c>
      <c r="N150" s="4">
        <v>0</v>
      </c>
      <c r="O150" s="4">
        <v>336000</v>
      </c>
      <c r="P150" s="4">
        <v>336000</v>
      </c>
      <c r="Q150" s="4">
        <v>15336000</v>
      </c>
      <c r="R150" s="4">
        <v>11336000</v>
      </c>
    </row>
    <row r="151" spans="2:18">
      <c r="B151" s="802"/>
      <c r="C151" s="162"/>
      <c r="D151" s="162">
        <v>46</v>
      </c>
      <c r="E151" s="99"/>
      <c r="F151" s="99" t="s">
        <v>1112</v>
      </c>
      <c r="G151" s="103">
        <v>0</v>
      </c>
      <c r="H151" s="103">
        <v>0</v>
      </c>
      <c r="I151" s="103">
        <f>SUM(I152)</f>
        <v>1000000</v>
      </c>
      <c r="J151" s="103">
        <f>SUM(J152)</f>
        <v>1000000</v>
      </c>
      <c r="K151" s="103">
        <f>SUM(K152)</f>
        <v>15000000</v>
      </c>
      <c r="L151" s="103">
        <f>SUM(L152)</f>
        <v>5000000</v>
      </c>
      <c r="M151" s="103">
        <v>0</v>
      </c>
      <c r="N151" s="103">
        <v>0</v>
      </c>
      <c r="O151" s="103">
        <v>0</v>
      </c>
      <c r="P151" s="103">
        <v>0</v>
      </c>
      <c r="Q151" s="103">
        <f>SUM(Q152)</f>
        <v>16000000</v>
      </c>
      <c r="R151" s="103">
        <f>SUM(R152)</f>
        <v>6000000</v>
      </c>
    </row>
    <row r="152" spans="2:18">
      <c r="B152" s="802"/>
      <c r="C152" s="166"/>
      <c r="D152" s="166"/>
      <c r="E152" s="2">
        <v>464</v>
      </c>
      <c r="F152" s="1" t="s">
        <v>423</v>
      </c>
      <c r="G152" s="4">
        <v>0</v>
      </c>
      <c r="H152" s="4">
        <v>0</v>
      </c>
      <c r="I152" s="4">
        <v>1000000</v>
      </c>
      <c r="J152" s="4">
        <v>1000000</v>
      </c>
      <c r="K152" s="4">
        <v>15000000</v>
      </c>
      <c r="L152" s="4">
        <v>5000000</v>
      </c>
      <c r="M152" s="4">
        <v>0</v>
      </c>
      <c r="N152" s="4">
        <v>0</v>
      </c>
      <c r="O152" s="4">
        <v>0</v>
      </c>
      <c r="P152" s="4">
        <v>0</v>
      </c>
      <c r="Q152" s="4">
        <v>16000000</v>
      </c>
      <c r="R152" s="4">
        <v>6000000</v>
      </c>
    </row>
    <row r="153" spans="2:18">
      <c r="B153" s="802"/>
      <c r="C153" s="162"/>
      <c r="D153" s="162">
        <v>48</v>
      </c>
      <c r="E153" s="99"/>
      <c r="F153" s="99" t="s">
        <v>1010</v>
      </c>
      <c r="G153" s="103">
        <v>0</v>
      </c>
      <c r="H153" s="103">
        <v>0</v>
      </c>
      <c r="I153" s="103">
        <f>SUM(I154:I156)</f>
        <v>6000000</v>
      </c>
      <c r="J153" s="103">
        <f>SUM(J154:J156)</f>
        <v>6000000</v>
      </c>
      <c r="K153" s="103">
        <f>SUM(K154:K156)</f>
        <v>12000000</v>
      </c>
      <c r="L153" s="103">
        <f>SUM(L154:L156)</f>
        <v>5500000</v>
      </c>
      <c r="M153" s="103">
        <v>0</v>
      </c>
      <c r="N153" s="103">
        <v>0</v>
      </c>
      <c r="O153" s="103">
        <v>0</v>
      </c>
      <c r="P153" s="103">
        <v>0</v>
      </c>
      <c r="Q153" s="103">
        <f>SUM(Q154:Q156)</f>
        <v>18000000</v>
      </c>
      <c r="R153" s="103">
        <f>SUM(R154:R156)</f>
        <v>11500000</v>
      </c>
    </row>
    <row r="154" spans="2:18">
      <c r="B154" s="802"/>
      <c r="C154" s="166"/>
      <c r="D154" s="166"/>
      <c r="E154" s="671">
        <v>480</v>
      </c>
      <c r="F154" s="1" t="s">
        <v>1080</v>
      </c>
      <c r="G154" s="4">
        <v>0</v>
      </c>
      <c r="H154" s="4">
        <v>0</v>
      </c>
      <c r="I154" s="4">
        <v>2000000</v>
      </c>
      <c r="J154" s="4">
        <v>2000000</v>
      </c>
      <c r="K154" s="4">
        <v>4000000</v>
      </c>
      <c r="L154" s="4">
        <v>2000000</v>
      </c>
      <c r="M154" s="4">
        <v>0</v>
      </c>
      <c r="N154" s="4">
        <v>0</v>
      </c>
      <c r="O154" s="4">
        <v>0</v>
      </c>
      <c r="P154" s="4">
        <v>0</v>
      </c>
      <c r="Q154" s="4">
        <v>6000000</v>
      </c>
      <c r="R154" s="4">
        <v>4000000</v>
      </c>
    </row>
    <row r="155" spans="2:18">
      <c r="B155" s="802"/>
      <c r="C155" s="166"/>
      <c r="D155" s="166"/>
      <c r="E155" s="2">
        <v>482</v>
      </c>
      <c r="F155" s="1" t="s">
        <v>433</v>
      </c>
      <c r="G155" s="4">
        <v>0</v>
      </c>
      <c r="H155" s="4">
        <v>0</v>
      </c>
      <c r="I155" s="4">
        <v>4000000</v>
      </c>
      <c r="J155" s="4">
        <v>4000000</v>
      </c>
      <c r="K155" s="4">
        <v>3000000</v>
      </c>
      <c r="L155" s="4">
        <v>1500000</v>
      </c>
      <c r="M155" s="4">
        <v>0</v>
      </c>
      <c r="N155" s="4">
        <v>0</v>
      </c>
      <c r="O155" s="4">
        <v>0</v>
      </c>
      <c r="P155" s="4">
        <v>0</v>
      </c>
      <c r="Q155" s="4">
        <v>7000000</v>
      </c>
      <c r="R155" s="4">
        <v>5500000</v>
      </c>
    </row>
    <row r="156" spans="2:18">
      <c r="B156" s="802"/>
      <c r="C156" s="166"/>
      <c r="D156" s="166"/>
      <c r="E156" s="671">
        <v>485</v>
      </c>
      <c r="F156" s="1" t="s">
        <v>1465</v>
      </c>
      <c r="G156" s="4">
        <v>0</v>
      </c>
      <c r="H156" s="4">
        <v>0</v>
      </c>
      <c r="I156" s="4">
        <v>0</v>
      </c>
      <c r="J156" s="4">
        <v>0</v>
      </c>
      <c r="K156" s="4">
        <v>5000000</v>
      </c>
      <c r="L156" s="4">
        <v>2000000</v>
      </c>
      <c r="M156" s="4">
        <v>0</v>
      </c>
      <c r="N156" s="4">
        <v>0</v>
      </c>
      <c r="O156" s="4">
        <v>0</v>
      </c>
      <c r="P156" s="4">
        <v>0</v>
      </c>
      <c r="Q156" s="4">
        <v>5000000</v>
      </c>
      <c r="R156" s="4">
        <v>2000000</v>
      </c>
    </row>
    <row r="157" spans="2:18" ht="31.5" customHeight="1">
      <c r="B157" s="802"/>
      <c r="C157" s="666">
        <v>4</v>
      </c>
      <c r="D157" s="666"/>
      <c r="E157" s="670"/>
      <c r="F157" s="668" t="s">
        <v>1466</v>
      </c>
      <c r="G157" s="102">
        <f>SUM(G158)</f>
        <v>4000000</v>
      </c>
      <c r="H157" s="102">
        <f>SUM(H158)</f>
        <v>4000000</v>
      </c>
      <c r="I157" s="102">
        <v>0</v>
      </c>
      <c r="J157" s="102">
        <v>0</v>
      </c>
      <c r="K157" s="102">
        <f>SUM(K158)</f>
        <v>26000000</v>
      </c>
      <c r="L157" s="102">
        <f>SUM(L158)</f>
        <v>26000000</v>
      </c>
      <c r="M157" s="102">
        <v>0</v>
      </c>
      <c r="N157" s="102">
        <v>0</v>
      </c>
      <c r="O157" s="102">
        <v>0</v>
      </c>
      <c r="P157" s="102">
        <v>0</v>
      </c>
      <c r="Q157" s="102">
        <f>SUM(Q158)</f>
        <v>30000000</v>
      </c>
      <c r="R157" s="102">
        <f>SUM(R158)</f>
        <v>30000000</v>
      </c>
    </row>
    <row r="158" spans="2:18" ht="30">
      <c r="B158" s="802"/>
      <c r="C158" s="150"/>
      <c r="D158" s="150">
        <v>40</v>
      </c>
      <c r="E158" s="33"/>
      <c r="F158" s="36" t="s">
        <v>1435</v>
      </c>
      <c r="G158" s="34">
        <f>SUM(G159+G161)</f>
        <v>4000000</v>
      </c>
      <c r="H158" s="34">
        <f>SUM(H159+H161)</f>
        <v>4000000</v>
      </c>
      <c r="I158" s="34">
        <v>0</v>
      </c>
      <c r="J158" s="34">
        <v>0</v>
      </c>
      <c r="K158" s="34">
        <f>SUM(K159+K161)</f>
        <v>26000000</v>
      </c>
      <c r="L158" s="34">
        <f>SUM(L159+L161)</f>
        <v>26000000</v>
      </c>
      <c r="M158" s="34">
        <v>0</v>
      </c>
      <c r="N158" s="34">
        <v>0</v>
      </c>
      <c r="O158" s="34">
        <v>0</v>
      </c>
      <c r="P158" s="34">
        <v>0</v>
      </c>
      <c r="Q158" s="34">
        <f>SUM(Q159+Q161)</f>
        <v>30000000</v>
      </c>
      <c r="R158" s="34">
        <f>SUM(R159+R161)</f>
        <v>30000000</v>
      </c>
    </row>
    <row r="159" spans="2:18">
      <c r="B159" s="802"/>
      <c r="C159" s="162"/>
      <c r="D159" s="162">
        <v>42</v>
      </c>
      <c r="E159" s="99"/>
      <c r="F159" s="99" t="s">
        <v>1476</v>
      </c>
      <c r="G159" s="103">
        <v>0</v>
      </c>
      <c r="H159" s="103">
        <v>0</v>
      </c>
      <c r="I159" s="103">
        <v>0</v>
      </c>
      <c r="J159" s="103">
        <v>0</v>
      </c>
      <c r="K159" s="103">
        <f>SUM(K160)</f>
        <v>26000000</v>
      </c>
      <c r="L159" s="103">
        <f>SUM(L160)</f>
        <v>26000000</v>
      </c>
      <c r="M159" s="103">
        <v>0</v>
      </c>
      <c r="N159" s="103">
        <v>0</v>
      </c>
      <c r="O159" s="103">
        <v>0</v>
      </c>
      <c r="P159" s="103">
        <v>0</v>
      </c>
      <c r="Q159" s="103">
        <f>SUM(Q160)</f>
        <v>26000000</v>
      </c>
      <c r="R159" s="103">
        <f>SUM(R160)</f>
        <v>26000000</v>
      </c>
    </row>
    <row r="160" spans="2:18">
      <c r="B160" s="802"/>
      <c r="C160" s="166"/>
      <c r="D160" s="166"/>
      <c r="E160" s="2">
        <v>425</v>
      </c>
      <c r="F160" s="1" t="s">
        <v>404</v>
      </c>
      <c r="G160" s="4">
        <v>0</v>
      </c>
      <c r="H160" s="4">
        <v>0</v>
      </c>
      <c r="I160" s="4">
        <v>0</v>
      </c>
      <c r="J160" s="4">
        <v>0</v>
      </c>
      <c r="K160" s="4">
        <v>26000000</v>
      </c>
      <c r="L160" s="4">
        <v>26000000</v>
      </c>
      <c r="M160" s="4">
        <v>0</v>
      </c>
      <c r="N160" s="4">
        <v>0</v>
      </c>
      <c r="O160" s="4">
        <v>0</v>
      </c>
      <c r="P160" s="4">
        <v>0</v>
      </c>
      <c r="Q160" s="4">
        <v>26000000</v>
      </c>
      <c r="R160" s="4">
        <v>26000000</v>
      </c>
    </row>
    <row r="161" spans="2:18" ht="30">
      <c r="B161" s="802"/>
      <c r="C161" s="364"/>
      <c r="D161" s="364">
        <v>43</v>
      </c>
      <c r="E161" s="205"/>
      <c r="F161" s="98" t="s">
        <v>1290</v>
      </c>
      <c r="G161" s="103">
        <f>SUM(G162)</f>
        <v>4000000</v>
      </c>
      <c r="H161" s="103">
        <f>SUM(H162)</f>
        <v>4000000</v>
      </c>
      <c r="I161" s="103">
        <v>0</v>
      </c>
      <c r="J161" s="103">
        <v>0</v>
      </c>
      <c r="K161" s="103">
        <v>0</v>
      </c>
      <c r="L161" s="103">
        <v>0</v>
      </c>
      <c r="M161" s="103">
        <v>0</v>
      </c>
      <c r="N161" s="103">
        <v>0</v>
      </c>
      <c r="O161" s="103">
        <v>0</v>
      </c>
      <c r="P161" s="103">
        <v>0</v>
      </c>
      <c r="Q161" s="103">
        <f>SUM(Q162)</f>
        <v>4000000</v>
      </c>
      <c r="R161" s="103">
        <f>SUM(R162)</f>
        <v>4000000</v>
      </c>
    </row>
    <row r="162" spans="2:18" ht="30">
      <c r="B162" s="802"/>
      <c r="C162" s="166"/>
      <c r="D162" s="166"/>
      <c r="E162" s="671">
        <v>433</v>
      </c>
      <c r="F162" s="14" t="s">
        <v>1467</v>
      </c>
      <c r="G162" s="4">
        <v>4000000</v>
      </c>
      <c r="H162" s="4">
        <v>4000000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4000000</v>
      </c>
      <c r="R162" s="4">
        <v>4000000</v>
      </c>
    </row>
    <row r="163" spans="2:18">
      <c r="B163" s="802"/>
      <c r="C163" s="666">
        <v>5</v>
      </c>
      <c r="D163" s="666"/>
      <c r="E163" s="670"/>
      <c r="F163" s="668" t="s">
        <v>1468</v>
      </c>
      <c r="G163" s="102">
        <f>SUM(G164+G167+G175+G180+G183+G186+G189+G201+G214+G217)</f>
        <v>438000000</v>
      </c>
      <c r="H163" s="102">
        <f>SUM(H164+H167+H175+H180+H183+H186+H189+H201+H214+H217)</f>
        <v>438000000</v>
      </c>
      <c r="I163" s="102">
        <v>0</v>
      </c>
      <c r="J163" s="102">
        <v>0</v>
      </c>
      <c r="K163" s="102">
        <f>SUM(K164+K167+K175+K180+K183+K186+K189+K201+K214+K217)</f>
        <v>38000000</v>
      </c>
      <c r="L163" s="102">
        <f>SUM(L164+L167+L175+L180+L183+L186+L189+L201+L214+L217)</f>
        <v>38000000</v>
      </c>
      <c r="M163" s="102">
        <v>0</v>
      </c>
      <c r="N163" s="102">
        <v>0</v>
      </c>
      <c r="O163" s="102">
        <f>SUM(O164+O167+O175+O180+O183+O186+O189+O201+O214+O217)</f>
        <v>255069000</v>
      </c>
      <c r="P163" s="102">
        <f>SUM(P164+P167+P175+P180+P183+P186+P189+P201+P214+P217)</f>
        <v>255069000</v>
      </c>
      <c r="Q163" s="102">
        <f>SUM(Q164+Q167+Q175+Q180+Q183+Q186+Q189+Q201+Q214+Q217)</f>
        <v>731019000</v>
      </c>
      <c r="R163" s="102">
        <f>SUM(R164+R167+R175+R180+R183+R186+R189+R201+R214+R217)</f>
        <v>731019000</v>
      </c>
    </row>
    <row r="164" spans="2:18" ht="30">
      <c r="B164" s="802"/>
      <c r="C164" s="150"/>
      <c r="D164" s="150">
        <v>50</v>
      </c>
      <c r="E164" s="33"/>
      <c r="F164" s="36" t="s">
        <v>1469</v>
      </c>
      <c r="G164" s="34">
        <f>SUM(G165)</f>
        <v>9000000</v>
      </c>
      <c r="H164" s="34">
        <f>SUM(H165)</f>
        <v>9000000</v>
      </c>
      <c r="I164" s="34">
        <v>0</v>
      </c>
      <c r="J164" s="34">
        <v>0</v>
      </c>
      <c r="K164" s="34">
        <f>SUM(K165)</f>
        <v>14000000</v>
      </c>
      <c r="L164" s="34">
        <f>SUM(L165)</f>
        <v>14000000</v>
      </c>
      <c r="M164" s="34">
        <v>0</v>
      </c>
      <c r="N164" s="34">
        <v>0</v>
      </c>
      <c r="O164" s="34">
        <v>0</v>
      </c>
      <c r="P164" s="34">
        <v>0</v>
      </c>
      <c r="Q164" s="34">
        <f>SUM(Q165)</f>
        <v>23000000</v>
      </c>
      <c r="R164" s="34">
        <f>SUM(R165)</f>
        <v>23000000</v>
      </c>
    </row>
    <row r="165" spans="2:18">
      <c r="B165" s="802"/>
      <c r="C165" s="162"/>
      <c r="D165" s="162">
        <v>42</v>
      </c>
      <c r="E165" s="99"/>
      <c r="F165" s="99" t="s">
        <v>394</v>
      </c>
      <c r="G165" s="103">
        <f>SUM(G166)</f>
        <v>9000000</v>
      </c>
      <c r="H165" s="103">
        <f>SUM(H166)</f>
        <v>9000000</v>
      </c>
      <c r="I165" s="103">
        <v>0</v>
      </c>
      <c r="J165" s="103">
        <v>0</v>
      </c>
      <c r="K165" s="103">
        <f>SUM(K166)</f>
        <v>14000000</v>
      </c>
      <c r="L165" s="103">
        <f>SUM(L166)</f>
        <v>14000000</v>
      </c>
      <c r="M165" s="103">
        <v>0</v>
      </c>
      <c r="N165" s="103">
        <v>0</v>
      </c>
      <c r="O165" s="103">
        <v>0</v>
      </c>
      <c r="P165" s="103">
        <v>0</v>
      </c>
      <c r="Q165" s="103">
        <f>SUM(Q166)</f>
        <v>23000000</v>
      </c>
      <c r="R165" s="103">
        <f>SUM(R166)</f>
        <v>23000000</v>
      </c>
    </row>
    <row r="166" spans="2:18">
      <c r="B166" s="802"/>
      <c r="C166" s="166"/>
      <c r="D166" s="166"/>
      <c r="E166" s="2">
        <v>425</v>
      </c>
      <c r="F166" s="1" t="s">
        <v>969</v>
      </c>
      <c r="G166" s="4">
        <v>9000000</v>
      </c>
      <c r="H166" s="4">
        <v>9000000</v>
      </c>
      <c r="I166" s="4">
        <v>0</v>
      </c>
      <c r="J166" s="4">
        <v>0</v>
      </c>
      <c r="K166" s="4">
        <v>14000000</v>
      </c>
      <c r="L166" s="4">
        <v>14000000</v>
      </c>
      <c r="M166" s="4">
        <v>0</v>
      </c>
      <c r="N166" s="4">
        <v>0</v>
      </c>
      <c r="O166" s="4">
        <v>0</v>
      </c>
      <c r="P166" s="4">
        <v>0</v>
      </c>
      <c r="Q166" s="4">
        <v>23000000</v>
      </c>
      <c r="R166" s="4">
        <v>23000000</v>
      </c>
    </row>
    <row r="167" spans="2:18" ht="30">
      <c r="B167" s="802"/>
      <c r="C167" s="150"/>
      <c r="D167" s="150">
        <v>51</v>
      </c>
      <c r="E167" s="33"/>
      <c r="F167" s="36" t="s">
        <v>1470</v>
      </c>
      <c r="G167" s="34">
        <f>SUM(G168+G173)</f>
        <v>10000000</v>
      </c>
      <c r="H167" s="34">
        <f>SUM(H168+H173)</f>
        <v>10000000</v>
      </c>
      <c r="I167" s="34">
        <v>0</v>
      </c>
      <c r="J167" s="34">
        <v>0</v>
      </c>
      <c r="K167" s="34">
        <f>SUM(K168)</f>
        <v>2000000</v>
      </c>
      <c r="L167" s="34">
        <f>SUM(L168)</f>
        <v>2000000</v>
      </c>
      <c r="M167" s="34">
        <v>0</v>
      </c>
      <c r="N167" s="34">
        <v>0</v>
      </c>
      <c r="O167" s="34">
        <f>SUM(O168+O173)</f>
        <v>770000</v>
      </c>
      <c r="P167" s="34">
        <f>SUM(P168+P173)</f>
        <v>770000</v>
      </c>
      <c r="Q167" s="34">
        <f>SUM(Q168)</f>
        <v>12720000</v>
      </c>
      <c r="R167" s="34">
        <f>SUM(R168)</f>
        <v>12720000</v>
      </c>
    </row>
    <row r="168" spans="2:18">
      <c r="B168" s="802"/>
      <c r="C168" s="162"/>
      <c r="D168" s="162">
        <v>42</v>
      </c>
      <c r="E168" s="99"/>
      <c r="F168" s="99" t="s">
        <v>1015</v>
      </c>
      <c r="G168" s="103">
        <f>SUM(G169:G172)</f>
        <v>10000000</v>
      </c>
      <c r="H168" s="103">
        <f>SUM(H169:H172)</f>
        <v>10000000</v>
      </c>
      <c r="I168" s="103">
        <v>0</v>
      </c>
      <c r="J168" s="103">
        <v>0</v>
      </c>
      <c r="K168" s="103">
        <f>SUM(K169:K172)</f>
        <v>2000000</v>
      </c>
      <c r="L168" s="103">
        <f>SUM(L169:L172)</f>
        <v>2000000</v>
      </c>
      <c r="M168" s="103">
        <v>0</v>
      </c>
      <c r="N168" s="103">
        <v>0</v>
      </c>
      <c r="O168" s="103">
        <f>SUM(O169:O172)</f>
        <v>720000</v>
      </c>
      <c r="P168" s="103">
        <f>SUM(P169:P172)</f>
        <v>720000</v>
      </c>
      <c r="Q168" s="103">
        <f>SUM(Q169:Q172)</f>
        <v>12720000</v>
      </c>
      <c r="R168" s="103">
        <f>SUM(R169:R172)</f>
        <v>12720000</v>
      </c>
    </row>
    <row r="169" spans="2:18">
      <c r="B169" s="802"/>
      <c r="C169" s="166"/>
      <c r="D169" s="166"/>
      <c r="E169" s="2">
        <v>420</v>
      </c>
      <c r="F169" s="1" t="s">
        <v>1471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50000</v>
      </c>
      <c r="P169" s="4">
        <v>50000</v>
      </c>
      <c r="Q169" s="4">
        <v>50000</v>
      </c>
      <c r="R169" s="4">
        <v>50000</v>
      </c>
    </row>
    <row r="170" spans="2:18" ht="30">
      <c r="B170" s="802"/>
      <c r="C170" s="166"/>
      <c r="D170" s="166"/>
      <c r="E170" s="671">
        <v>421</v>
      </c>
      <c r="F170" s="14" t="s">
        <v>1472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20000</v>
      </c>
      <c r="P170" s="4">
        <v>20000</v>
      </c>
      <c r="Q170" s="4">
        <v>20000</v>
      </c>
      <c r="R170" s="4">
        <v>20000</v>
      </c>
    </row>
    <row r="171" spans="2:18">
      <c r="B171" s="802"/>
      <c r="C171" s="166"/>
      <c r="D171" s="166"/>
      <c r="E171" s="2">
        <v>425</v>
      </c>
      <c r="F171" s="1" t="s">
        <v>404</v>
      </c>
      <c r="G171" s="4">
        <v>10000000</v>
      </c>
      <c r="H171" s="4">
        <v>10000000</v>
      </c>
      <c r="I171" s="4">
        <v>0</v>
      </c>
      <c r="J171" s="4">
        <v>0</v>
      </c>
      <c r="K171" s="4">
        <v>2000000</v>
      </c>
      <c r="L171" s="4">
        <v>2000000</v>
      </c>
      <c r="M171" s="4">
        <v>0</v>
      </c>
      <c r="N171" s="4">
        <v>0</v>
      </c>
      <c r="O171" s="4">
        <v>150000</v>
      </c>
      <c r="P171" s="4">
        <v>150000</v>
      </c>
      <c r="Q171" s="4">
        <v>12150000</v>
      </c>
      <c r="R171" s="4">
        <v>12150000</v>
      </c>
    </row>
    <row r="172" spans="2:18">
      <c r="B172" s="802"/>
      <c r="C172" s="166"/>
      <c r="D172" s="166"/>
      <c r="E172" s="2">
        <v>426</v>
      </c>
      <c r="F172" s="1" t="s">
        <v>405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500000</v>
      </c>
      <c r="P172" s="4">
        <v>500000</v>
      </c>
      <c r="Q172" s="4">
        <v>500000</v>
      </c>
      <c r="R172" s="4">
        <v>500000</v>
      </c>
    </row>
    <row r="173" spans="2:18">
      <c r="B173" s="802"/>
      <c r="C173" s="162"/>
      <c r="D173" s="162">
        <v>48</v>
      </c>
      <c r="E173" s="99"/>
      <c r="F173" s="99" t="s">
        <v>430</v>
      </c>
      <c r="G173" s="103">
        <v>0</v>
      </c>
      <c r="H173" s="103">
        <v>0</v>
      </c>
      <c r="I173" s="103">
        <v>0</v>
      </c>
      <c r="J173" s="103">
        <v>0</v>
      </c>
      <c r="K173" s="103">
        <v>0</v>
      </c>
      <c r="L173" s="103">
        <v>0</v>
      </c>
      <c r="M173" s="103">
        <v>0</v>
      </c>
      <c r="N173" s="103">
        <v>0</v>
      </c>
      <c r="O173" s="103">
        <f>SUM(O174)</f>
        <v>50000</v>
      </c>
      <c r="P173" s="103">
        <f>SUM(P174)</f>
        <v>50000</v>
      </c>
      <c r="Q173" s="103">
        <f>SUM(Q174)</f>
        <v>50000</v>
      </c>
      <c r="R173" s="103">
        <f>SUM(R174)</f>
        <v>50000</v>
      </c>
    </row>
    <row r="174" spans="2:18">
      <c r="B174" s="802"/>
      <c r="C174" s="166"/>
      <c r="D174" s="166"/>
      <c r="E174" s="2">
        <v>480</v>
      </c>
      <c r="F174" s="1" t="s">
        <v>431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50000</v>
      </c>
      <c r="P174" s="4">
        <v>50000</v>
      </c>
      <c r="Q174" s="4">
        <v>50000</v>
      </c>
      <c r="R174" s="4">
        <v>50000</v>
      </c>
    </row>
    <row r="175" spans="2:18" ht="30">
      <c r="B175" s="802"/>
      <c r="C175" s="150"/>
      <c r="D175" s="150">
        <v>52</v>
      </c>
      <c r="E175" s="33"/>
      <c r="F175" s="36" t="s">
        <v>1439</v>
      </c>
      <c r="G175" s="34">
        <f>SUM(G176+G178)</f>
        <v>12000000</v>
      </c>
      <c r="H175" s="34">
        <f>SUM(H176+H178)</f>
        <v>12000000</v>
      </c>
      <c r="I175" s="34">
        <v>0</v>
      </c>
      <c r="J175" s="34">
        <v>0</v>
      </c>
      <c r="K175" s="34">
        <f>SUM(K176)</f>
        <v>4000000</v>
      </c>
      <c r="L175" s="34">
        <f>SUM(L176)</f>
        <v>4000000</v>
      </c>
      <c r="M175" s="34">
        <v>0</v>
      </c>
      <c r="N175" s="34">
        <v>0</v>
      </c>
      <c r="O175" s="34">
        <v>0</v>
      </c>
      <c r="P175" s="34">
        <v>0</v>
      </c>
      <c r="Q175" s="34">
        <f>SUM(Q176+Q178)</f>
        <v>16000000</v>
      </c>
      <c r="R175" s="34">
        <f>SUM(R176+R178)</f>
        <v>16000000</v>
      </c>
    </row>
    <row r="176" spans="2:18">
      <c r="B176" s="802"/>
      <c r="C176" s="162"/>
      <c r="D176" s="162">
        <v>42</v>
      </c>
      <c r="E176" s="99"/>
      <c r="F176" s="99" t="s">
        <v>394</v>
      </c>
      <c r="G176" s="103">
        <f>SUM(G177)</f>
        <v>5000000</v>
      </c>
      <c r="H176" s="103">
        <f>SUM(H177)</f>
        <v>5000000</v>
      </c>
      <c r="I176" s="103">
        <v>0</v>
      </c>
      <c r="J176" s="103">
        <v>0</v>
      </c>
      <c r="K176" s="103">
        <f>SUM(K177)</f>
        <v>4000000</v>
      </c>
      <c r="L176" s="103">
        <f>SUM(L177)</f>
        <v>4000000</v>
      </c>
      <c r="M176" s="103">
        <v>0</v>
      </c>
      <c r="N176" s="103">
        <v>0</v>
      </c>
      <c r="O176" s="103">
        <v>0</v>
      </c>
      <c r="P176" s="103">
        <v>0</v>
      </c>
      <c r="Q176" s="103">
        <f>SUM(Q177)</f>
        <v>9000000</v>
      </c>
      <c r="R176" s="103">
        <f>SUM(R177)</f>
        <v>9000000</v>
      </c>
    </row>
    <row r="177" spans="2:18">
      <c r="B177" s="802"/>
      <c r="C177" s="166"/>
      <c r="D177" s="166"/>
      <c r="E177" s="2">
        <v>425</v>
      </c>
      <c r="F177" s="1" t="s">
        <v>404</v>
      </c>
      <c r="G177" s="4">
        <v>5000000</v>
      </c>
      <c r="H177" s="4">
        <v>5000000</v>
      </c>
      <c r="I177" s="4">
        <v>0</v>
      </c>
      <c r="J177" s="4">
        <v>0</v>
      </c>
      <c r="K177" s="4">
        <v>4000000</v>
      </c>
      <c r="L177" s="4">
        <v>4000000</v>
      </c>
      <c r="M177" s="4">
        <v>0</v>
      </c>
      <c r="N177" s="4">
        <v>0</v>
      </c>
      <c r="O177" s="4">
        <v>0</v>
      </c>
      <c r="P177" s="4">
        <v>0</v>
      </c>
      <c r="Q177" s="4">
        <v>9000000</v>
      </c>
      <c r="R177" s="4">
        <v>9000000</v>
      </c>
    </row>
    <row r="178" spans="2:18">
      <c r="B178" s="802"/>
      <c r="C178" s="162"/>
      <c r="D178" s="162">
        <v>46</v>
      </c>
      <c r="E178" s="99"/>
      <c r="F178" s="99" t="s">
        <v>396</v>
      </c>
      <c r="G178" s="103">
        <f>SUM(G179)</f>
        <v>7000000</v>
      </c>
      <c r="H178" s="103">
        <f>SUM(H179)</f>
        <v>7000000</v>
      </c>
      <c r="I178" s="103">
        <v>0</v>
      </c>
      <c r="J178" s="103">
        <v>0</v>
      </c>
      <c r="K178" s="103">
        <v>0</v>
      </c>
      <c r="L178" s="103">
        <v>0</v>
      </c>
      <c r="M178" s="103">
        <v>0</v>
      </c>
      <c r="N178" s="103">
        <v>0</v>
      </c>
      <c r="O178" s="103">
        <v>0</v>
      </c>
      <c r="P178" s="103">
        <v>0</v>
      </c>
      <c r="Q178" s="103">
        <f>SUM(Q179)</f>
        <v>7000000</v>
      </c>
      <c r="R178" s="103">
        <f>SUM(R179)</f>
        <v>7000000</v>
      </c>
    </row>
    <row r="179" spans="2:18">
      <c r="B179" s="802"/>
      <c r="C179" s="166"/>
      <c r="D179" s="166"/>
      <c r="E179" s="2">
        <v>463</v>
      </c>
      <c r="F179" s="1" t="s">
        <v>415</v>
      </c>
      <c r="G179" s="4">
        <v>7000000</v>
      </c>
      <c r="H179" s="4">
        <v>7000000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7000000</v>
      </c>
      <c r="R179" s="4">
        <v>7000000</v>
      </c>
    </row>
    <row r="180" spans="2:18">
      <c r="B180" s="802"/>
      <c r="C180" s="150"/>
      <c r="D180" s="150">
        <v>53</v>
      </c>
      <c r="E180" s="33"/>
      <c r="F180" s="33" t="s">
        <v>1440</v>
      </c>
      <c r="G180" s="34">
        <f>SUM(G181)</f>
        <v>48000000</v>
      </c>
      <c r="H180" s="34">
        <f>SUM(H181)</f>
        <v>48000000</v>
      </c>
      <c r="I180" s="34">
        <v>0</v>
      </c>
      <c r="J180" s="34">
        <v>0</v>
      </c>
      <c r="K180" s="34">
        <f>SUM(K181)</f>
        <v>10000000</v>
      </c>
      <c r="L180" s="34">
        <f>SUM(L181)</f>
        <v>10000000</v>
      </c>
      <c r="M180" s="34">
        <v>0</v>
      </c>
      <c r="N180" s="34">
        <v>0</v>
      </c>
      <c r="O180" s="34">
        <v>0</v>
      </c>
      <c r="P180" s="34">
        <v>0</v>
      </c>
      <c r="Q180" s="34">
        <f>SUM(Q181)</f>
        <v>58000000</v>
      </c>
      <c r="R180" s="34">
        <f>SUM(R181)</f>
        <v>58000000</v>
      </c>
    </row>
    <row r="181" spans="2:18">
      <c r="B181" s="802"/>
      <c r="C181" s="162"/>
      <c r="D181" s="162">
        <v>42</v>
      </c>
      <c r="E181" s="99"/>
      <c r="F181" s="99" t="s">
        <v>394</v>
      </c>
      <c r="G181" s="103">
        <f>SUM(G182)</f>
        <v>48000000</v>
      </c>
      <c r="H181" s="103">
        <f>SUM(H182)</f>
        <v>48000000</v>
      </c>
      <c r="I181" s="103">
        <v>0</v>
      </c>
      <c r="J181" s="103">
        <v>0</v>
      </c>
      <c r="K181" s="103">
        <f>SUM(K182)</f>
        <v>10000000</v>
      </c>
      <c r="L181" s="103">
        <f>SUM(L182)</f>
        <v>10000000</v>
      </c>
      <c r="M181" s="103">
        <v>0</v>
      </c>
      <c r="N181" s="103">
        <v>0</v>
      </c>
      <c r="O181" s="103">
        <v>0</v>
      </c>
      <c r="P181" s="103">
        <v>0</v>
      </c>
      <c r="Q181" s="103">
        <f>SUM(Q182)</f>
        <v>58000000</v>
      </c>
      <c r="R181" s="103">
        <f>SUM(R182)</f>
        <v>58000000</v>
      </c>
    </row>
    <row r="182" spans="2:18">
      <c r="B182" s="802"/>
      <c r="C182" s="166"/>
      <c r="D182" s="166"/>
      <c r="E182" s="2">
        <v>425</v>
      </c>
      <c r="F182" s="1" t="s">
        <v>404</v>
      </c>
      <c r="G182" s="4">
        <v>48000000</v>
      </c>
      <c r="H182" s="4">
        <v>48000000</v>
      </c>
      <c r="I182" s="4">
        <v>0</v>
      </c>
      <c r="J182" s="4">
        <v>0</v>
      </c>
      <c r="K182" s="4">
        <v>10000000</v>
      </c>
      <c r="L182" s="4">
        <v>10000000</v>
      </c>
      <c r="M182" s="4">
        <v>0</v>
      </c>
      <c r="N182" s="4">
        <v>0</v>
      </c>
      <c r="O182" s="4">
        <v>0</v>
      </c>
      <c r="P182" s="4">
        <v>0</v>
      </c>
      <c r="Q182" s="4">
        <v>58000000</v>
      </c>
      <c r="R182" s="4">
        <v>58000000</v>
      </c>
    </row>
    <row r="183" spans="2:18" ht="30">
      <c r="B183" s="802"/>
      <c r="C183" s="150"/>
      <c r="D183" s="150">
        <v>54</v>
      </c>
      <c r="E183" s="33"/>
      <c r="F183" s="36" t="s">
        <v>1441</v>
      </c>
      <c r="G183" s="34">
        <f>SUM(G184)</f>
        <v>300000000</v>
      </c>
      <c r="H183" s="34">
        <f>SUM(H184)</f>
        <v>300000000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f>SUM(Q184)</f>
        <v>300000000</v>
      </c>
      <c r="R183" s="34">
        <f>SUM(R184)</f>
        <v>300000000</v>
      </c>
    </row>
    <row r="184" spans="2:18">
      <c r="B184" s="802"/>
      <c r="C184" s="162"/>
      <c r="D184" s="162">
        <v>42</v>
      </c>
      <c r="E184" s="99"/>
      <c r="F184" s="99" t="s">
        <v>394</v>
      </c>
      <c r="G184" s="103">
        <f>SUM(G185)</f>
        <v>300000000</v>
      </c>
      <c r="H184" s="103">
        <f>SUM(H185)</f>
        <v>300000000</v>
      </c>
      <c r="I184" s="103">
        <v>0</v>
      </c>
      <c r="J184" s="103">
        <v>0</v>
      </c>
      <c r="K184" s="103">
        <v>0</v>
      </c>
      <c r="L184" s="103">
        <v>0</v>
      </c>
      <c r="M184" s="103">
        <v>0</v>
      </c>
      <c r="N184" s="103">
        <v>0</v>
      </c>
      <c r="O184" s="103">
        <v>0</v>
      </c>
      <c r="P184" s="103">
        <v>0</v>
      </c>
      <c r="Q184" s="103">
        <f>SUM(Q185)</f>
        <v>300000000</v>
      </c>
      <c r="R184" s="103">
        <f>SUM(R185)</f>
        <v>300000000</v>
      </c>
    </row>
    <row r="185" spans="2:18">
      <c r="B185" s="802"/>
      <c r="C185" s="166"/>
      <c r="D185" s="166"/>
      <c r="E185" s="2">
        <v>423</v>
      </c>
      <c r="F185" s="1" t="s">
        <v>402</v>
      </c>
      <c r="G185" s="4">
        <v>300000000</v>
      </c>
      <c r="H185" s="4">
        <v>300000000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300000000</v>
      </c>
      <c r="R185" s="4">
        <v>300000000</v>
      </c>
    </row>
    <row r="186" spans="2:18" ht="45">
      <c r="B186" s="802"/>
      <c r="C186" s="150"/>
      <c r="D186" s="150">
        <v>55</v>
      </c>
      <c r="E186" s="33"/>
      <c r="F186" s="36" t="s">
        <v>1442</v>
      </c>
      <c r="G186" s="34">
        <f>SUM(G187)</f>
        <v>2000000</v>
      </c>
      <c r="H186" s="34">
        <f>SUM(H187)</f>
        <v>2000000</v>
      </c>
      <c r="I186" s="34">
        <v>0</v>
      </c>
      <c r="J186" s="34">
        <v>0</v>
      </c>
      <c r="K186" s="34">
        <f>SUM(K187)</f>
        <v>500000</v>
      </c>
      <c r="L186" s="34">
        <f>SUM(L187)</f>
        <v>500000</v>
      </c>
      <c r="M186" s="34">
        <v>0</v>
      </c>
      <c r="N186" s="34">
        <v>0</v>
      </c>
      <c r="O186" s="34">
        <v>0</v>
      </c>
      <c r="P186" s="34">
        <v>0</v>
      </c>
      <c r="Q186" s="34">
        <f>SUM(Q187)</f>
        <v>2500000</v>
      </c>
      <c r="R186" s="34">
        <f>SUM(R187)</f>
        <v>2500000</v>
      </c>
    </row>
    <row r="187" spans="2:18">
      <c r="B187" s="802"/>
      <c r="C187" s="162"/>
      <c r="D187" s="162">
        <v>42</v>
      </c>
      <c r="E187" s="99"/>
      <c r="F187" s="99" t="s">
        <v>394</v>
      </c>
      <c r="G187" s="103">
        <f>SUM(G188)</f>
        <v>2000000</v>
      </c>
      <c r="H187" s="103">
        <f>SUM(H188)</f>
        <v>2000000</v>
      </c>
      <c r="I187" s="103">
        <v>0</v>
      </c>
      <c r="J187" s="103">
        <v>0</v>
      </c>
      <c r="K187" s="103">
        <f>SUM(K188)</f>
        <v>500000</v>
      </c>
      <c r="L187" s="103">
        <f>SUM(L188)</f>
        <v>500000</v>
      </c>
      <c r="M187" s="103">
        <v>0</v>
      </c>
      <c r="N187" s="103">
        <v>0</v>
      </c>
      <c r="O187" s="103">
        <v>0</v>
      </c>
      <c r="P187" s="103">
        <v>0</v>
      </c>
      <c r="Q187" s="103">
        <f>SUM(Q188)</f>
        <v>2500000</v>
      </c>
      <c r="R187" s="103">
        <f>SUM(R188)</f>
        <v>2500000</v>
      </c>
    </row>
    <row r="188" spans="2:18">
      <c r="B188" s="802"/>
      <c r="C188" s="166"/>
      <c r="D188" s="166"/>
      <c r="E188" s="2">
        <v>425</v>
      </c>
      <c r="F188" s="1" t="s">
        <v>404</v>
      </c>
      <c r="G188" s="4">
        <v>2000000</v>
      </c>
      <c r="H188" s="4">
        <v>2000000</v>
      </c>
      <c r="I188" s="4">
        <v>0</v>
      </c>
      <c r="J188" s="4">
        <v>0</v>
      </c>
      <c r="K188" s="4">
        <v>500000</v>
      </c>
      <c r="L188" s="4">
        <v>500000</v>
      </c>
      <c r="M188" s="4">
        <v>0</v>
      </c>
      <c r="N188" s="4">
        <v>0</v>
      </c>
      <c r="O188" s="4">
        <v>0</v>
      </c>
      <c r="P188" s="4">
        <v>0</v>
      </c>
      <c r="Q188" s="4">
        <v>2500000</v>
      </c>
      <c r="R188" s="4">
        <v>2500000</v>
      </c>
    </row>
    <row r="189" spans="2:18" ht="30">
      <c r="B189" s="802"/>
      <c r="C189" s="150"/>
      <c r="D189" s="150">
        <v>56</v>
      </c>
      <c r="E189" s="33"/>
      <c r="F189" s="36" t="s">
        <v>1473</v>
      </c>
      <c r="G189" s="34">
        <f>SUM(G190)</f>
        <v>6000000</v>
      </c>
      <c r="H189" s="34">
        <f>SUM(H190)</f>
        <v>6000000</v>
      </c>
      <c r="I189" s="34">
        <v>0</v>
      </c>
      <c r="J189" s="34">
        <v>0</v>
      </c>
      <c r="K189" s="34">
        <f>SUM(K190+K197)</f>
        <v>1000000</v>
      </c>
      <c r="L189" s="34">
        <f>SUM(L190+L197)</f>
        <v>1000000</v>
      </c>
      <c r="M189" s="34">
        <v>0</v>
      </c>
      <c r="N189" s="34">
        <v>0</v>
      </c>
      <c r="O189" s="34">
        <f>SUM(O190+O197)</f>
        <v>102524000</v>
      </c>
      <c r="P189" s="34">
        <f>SUM(P190+P197)</f>
        <v>102524000</v>
      </c>
      <c r="Q189" s="34">
        <f>SUM(Q190+Q197)</f>
        <v>109524000</v>
      </c>
      <c r="R189" s="34">
        <f>SUM(R190+R197)</f>
        <v>109524000</v>
      </c>
    </row>
    <row r="190" spans="2:18">
      <c r="B190" s="802"/>
      <c r="C190" s="162"/>
      <c r="D190" s="162">
        <v>42</v>
      </c>
      <c r="E190" s="99"/>
      <c r="F190" s="99" t="s">
        <v>394</v>
      </c>
      <c r="G190" s="103">
        <f>SUM(G191:G196)</f>
        <v>6000000</v>
      </c>
      <c r="H190" s="103">
        <f>SUM(H191:H196)</f>
        <v>6000000</v>
      </c>
      <c r="I190" s="103"/>
      <c r="J190" s="103"/>
      <c r="K190" s="103">
        <f>SUM(K191:K196)</f>
        <v>1000000</v>
      </c>
      <c r="L190" s="103">
        <f>SUM(L191:L196)</f>
        <v>1000000</v>
      </c>
      <c r="M190" s="103"/>
      <c r="N190" s="103"/>
      <c r="O190" s="103">
        <f>SUM(O191:O196)</f>
        <v>84848000</v>
      </c>
      <c r="P190" s="103">
        <f>SUM(P191:P196)</f>
        <v>84848000</v>
      </c>
      <c r="Q190" s="103">
        <f>SUM(Q191:Q196)</f>
        <v>91848000</v>
      </c>
      <c r="R190" s="103">
        <f>SUM(R191:R196)</f>
        <v>91848000</v>
      </c>
    </row>
    <row r="191" spans="2:18">
      <c r="B191" s="802"/>
      <c r="C191" s="166"/>
      <c r="D191" s="166"/>
      <c r="E191" s="2">
        <v>420</v>
      </c>
      <c r="F191" s="1" t="s">
        <v>400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3501000</v>
      </c>
      <c r="P191" s="4">
        <v>3501000</v>
      </c>
      <c r="Q191" s="4">
        <v>3501000</v>
      </c>
      <c r="R191" s="4">
        <v>3501000</v>
      </c>
    </row>
    <row r="192" spans="2:18" ht="30">
      <c r="B192" s="802"/>
      <c r="C192" s="166"/>
      <c r="D192" s="166"/>
      <c r="E192" s="2">
        <v>421</v>
      </c>
      <c r="F192" s="14" t="s">
        <v>401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6453000</v>
      </c>
      <c r="P192" s="4">
        <v>6453000</v>
      </c>
      <c r="Q192" s="4">
        <v>6453000</v>
      </c>
      <c r="R192" s="4">
        <v>6453000</v>
      </c>
    </row>
    <row r="193" spans="2:18">
      <c r="B193" s="802"/>
      <c r="C193" s="166"/>
      <c r="D193" s="166"/>
      <c r="E193" s="2">
        <v>423</v>
      </c>
      <c r="F193" s="1" t="s">
        <v>402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17694000</v>
      </c>
      <c r="P193" s="4">
        <v>17694000</v>
      </c>
      <c r="Q193" s="4">
        <v>17694000</v>
      </c>
      <c r="R193" s="4">
        <v>17694000</v>
      </c>
    </row>
    <row r="194" spans="2:18">
      <c r="B194" s="802"/>
      <c r="C194" s="166"/>
      <c r="D194" s="166"/>
      <c r="E194" s="2">
        <v>424</v>
      </c>
      <c r="F194" s="1" t="s">
        <v>403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1384000</v>
      </c>
      <c r="P194" s="4">
        <v>1384000</v>
      </c>
      <c r="Q194" s="4">
        <v>1384000</v>
      </c>
      <c r="R194" s="4">
        <v>1384000</v>
      </c>
    </row>
    <row r="195" spans="2:18">
      <c r="B195" s="802"/>
      <c r="C195" s="166"/>
      <c r="D195" s="166"/>
      <c r="E195" s="2">
        <v>425</v>
      </c>
      <c r="F195" s="1" t="s">
        <v>404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53444000</v>
      </c>
      <c r="P195" s="4">
        <v>53444000</v>
      </c>
      <c r="Q195" s="4">
        <v>60444000</v>
      </c>
      <c r="R195" s="4">
        <v>60444000</v>
      </c>
    </row>
    <row r="196" spans="2:18">
      <c r="B196" s="802"/>
      <c r="C196" s="166"/>
      <c r="D196" s="166"/>
      <c r="E196" s="2">
        <v>426</v>
      </c>
      <c r="F196" s="1" t="s">
        <v>405</v>
      </c>
      <c r="G196" s="4">
        <v>6000000</v>
      </c>
      <c r="H196" s="4">
        <v>6000000</v>
      </c>
      <c r="I196" s="4">
        <v>0</v>
      </c>
      <c r="J196" s="4">
        <v>0</v>
      </c>
      <c r="K196" s="4">
        <v>1000000</v>
      </c>
      <c r="L196" s="4">
        <v>1000000</v>
      </c>
      <c r="M196" s="4">
        <v>0</v>
      </c>
      <c r="N196" s="4">
        <v>0</v>
      </c>
      <c r="O196" s="4">
        <v>2372000</v>
      </c>
      <c r="P196" s="4">
        <v>2372000</v>
      </c>
      <c r="Q196" s="4">
        <v>2372000</v>
      </c>
      <c r="R196" s="4">
        <v>2372000</v>
      </c>
    </row>
    <row r="197" spans="2:18">
      <c r="B197" s="802"/>
      <c r="C197" s="162"/>
      <c r="D197" s="162">
        <v>48</v>
      </c>
      <c r="E197" s="99"/>
      <c r="F197" s="99" t="s">
        <v>430</v>
      </c>
      <c r="G197" s="103">
        <v>0</v>
      </c>
      <c r="H197" s="103">
        <v>0</v>
      </c>
      <c r="I197" s="103">
        <v>0</v>
      </c>
      <c r="J197" s="103">
        <v>0</v>
      </c>
      <c r="K197" s="103">
        <v>0</v>
      </c>
      <c r="L197" s="103">
        <v>0</v>
      </c>
      <c r="M197" s="103">
        <v>0</v>
      </c>
      <c r="N197" s="103">
        <v>0</v>
      </c>
      <c r="O197" s="103">
        <f>SUM(O198:O200)</f>
        <v>17676000</v>
      </c>
      <c r="P197" s="103">
        <f>SUM(P198:P200)</f>
        <v>17676000</v>
      </c>
      <c r="Q197" s="103">
        <f>SUM(Q198:Q200)</f>
        <v>17676000</v>
      </c>
      <c r="R197" s="103">
        <f>SUM(R198:R200)</f>
        <v>17676000</v>
      </c>
    </row>
    <row r="198" spans="2:18">
      <c r="B198" s="802"/>
      <c r="C198" s="166"/>
      <c r="D198" s="166"/>
      <c r="E198" s="2">
        <v>480</v>
      </c>
      <c r="F198" s="1" t="s">
        <v>431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11892000</v>
      </c>
      <c r="P198" s="4">
        <v>11892000</v>
      </c>
      <c r="Q198" s="4">
        <v>11892000</v>
      </c>
      <c r="R198" s="4">
        <v>11892000</v>
      </c>
    </row>
    <row r="199" spans="2:18">
      <c r="B199" s="802"/>
      <c r="C199" s="166"/>
      <c r="D199" s="166"/>
      <c r="E199" s="2">
        <v>481</v>
      </c>
      <c r="F199" s="1" t="s">
        <v>432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4985000</v>
      </c>
      <c r="P199" s="4">
        <v>4985000</v>
      </c>
      <c r="Q199" s="4">
        <v>4985000</v>
      </c>
      <c r="R199" s="4">
        <v>4985000</v>
      </c>
    </row>
    <row r="200" spans="2:18">
      <c r="B200" s="802"/>
      <c r="C200" s="166"/>
      <c r="D200" s="166"/>
      <c r="E200" s="2">
        <v>485</v>
      </c>
      <c r="F200" s="1" t="s">
        <v>436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23">
        <v>799000</v>
      </c>
      <c r="P200" s="23">
        <v>799000</v>
      </c>
      <c r="Q200" s="23">
        <v>799000</v>
      </c>
      <c r="R200" s="23">
        <v>799000</v>
      </c>
    </row>
    <row r="201" spans="2:18" ht="15" customHeight="1">
      <c r="B201" s="802"/>
      <c r="C201" s="150"/>
      <c r="D201" s="150">
        <v>57</v>
      </c>
      <c r="E201" s="33"/>
      <c r="F201" s="36" t="s">
        <v>1444</v>
      </c>
      <c r="G201" s="34">
        <f>SUM(G202+G209)</f>
        <v>20000000</v>
      </c>
      <c r="H201" s="34">
        <f>SUM(H202+H209)</f>
        <v>20000000</v>
      </c>
      <c r="I201" s="34">
        <v>0</v>
      </c>
      <c r="J201" s="34">
        <v>0</v>
      </c>
      <c r="K201" s="34">
        <f>SUM(K202)</f>
        <v>2000000</v>
      </c>
      <c r="L201" s="34">
        <f>SUM(L202)</f>
        <v>2000000</v>
      </c>
      <c r="M201" s="34">
        <v>0</v>
      </c>
      <c r="N201" s="34">
        <v>0</v>
      </c>
      <c r="O201" s="34">
        <f>SUM(O202+O209)</f>
        <v>151775000</v>
      </c>
      <c r="P201" s="34">
        <f>SUM(P202+P209)</f>
        <v>151775000</v>
      </c>
      <c r="Q201" s="34">
        <f>SUM(Q202+Q209)</f>
        <v>173775000</v>
      </c>
      <c r="R201" s="34">
        <f>SUM(R202+R209)</f>
        <v>173775000</v>
      </c>
    </row>
    <row r="202" spans="2:18">
      <c r="B202" s="802"/>
      <c r="C202" s="162"/>
      <c r="D202" s="162">
        <v>42</v>
      </c>
      <c r="E202" s="99"/>
      <c r="F202" s="99" t="s">
        <v>394</v>
      </c>
      <c r="G202" s="103">
        <f>SUM(G203:G208)</f>
        <v>20000000</v>
      </c>
      <c r="H202" s="103">
        <f>SUM(H203:H208)</f>
        <v>20000000</v>
      </c>
      <c r="I202" s="103">
        <v>0</v>
      </c>
      <c r="J202" s="103">
        <v>0</v>
      </c>
      <c r="K202" s="103">
        <f>SUM(K203:K208)</f>
        <v>2000000</v>
      </c>
      <c r="L202" s="103">
        <f>SUM(L203:L208)</f>
        <v>2000000</v>
      </c>
      <c r="M202" s="103">
        <v>0</v>
      </c>
      <c r="N202" s="103">
        <v>0</v>
      </c>
      <c r="O202" s="103">
        <f>SUM(O203:O208)</f>
        <v>141550000</v>
      </c>
      <c r="P202" s="103">
        <f>SUM(P203:P208)</f>
        <v>141550000</v>
      </c>
      <c r="Q202" s="103">
        <f>SUM(Q203:Q208)</f>
        <v>163550000</v>
      </c>
      <c r="R202" s="103">
        <f>SUM(R203:R208)</f>
        <v>163550000</v>
      </c>
    </row>
    <row r="203" spans="2:18">
      <c r="B203" s="802"/>
      <c r="C203" s="166"/>
      <c r="D203" s="166"/>
      <c r="E203" s="2">
        <v>420</v>
      </c>
      <c r="F203" s="1" t="s">
        <v>1153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1500000</v>
      </c>
      <c r="P203" s="4">
        <v>1500000</v>
      </c>
      <c r="Q203" s="4">
        <v>1500000</v>
      </c>
      <c r="R203" s="4">
        <v>1500000</v>
      </c>
    </row>
    <row r="204" spans="2:18" ht="30">
      <c r="B204" s="802"/>
      <c r="C204" s="166"/>
      <c r="D204" s="166"/>
      <c r="E204" s="671">
        <v>421</v>
      </c>
      <c r="F204" s="14" t="s">
        <v>1279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2000000</v>
      </c>
      <c r="P204" s="4">
        <v>2000000</v>
      </c>
      <c r="Q204" s="4">
        <v>2000000</v>
      </c>
      <c r="R204" s="4">
        <v>2000000</v>
      </c>
    </row>
    <row r="205" spans="2:18">
      <c r="B205" s="802"/>
      <c r="C205" s="166"/>
      <c r="D205" s="166"/>
      <c r="E205" s="2">
        <v>423</v>
      </c>
      <c r="F205" s="1" t="s">
        <v>1005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35000000</v>
      </c>
      <c r="P205" s="4">
        <v>35000000</v>
      </c>
      <c r="Q205" s="4">
        <v>35000000</v>
      </c>
      <c r="R205" s="4">
        <v>35000000</v>
      </c>
    </row>
    <row r="206" spans="2:18">
      <c r="B206" s="802"/>
      <c r="C206" s="166"/>
      <c r="D206" s="166"/>
      <c r="E206" s="671">
        <v>424</v>
      </c>
      <c r="F206" s="1" t="s">
        <v>1074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650000</v>
      </c>
      <c r="P206" s="4">
        <v>650000</v>
      </c>
      <c r="Q206" s="4">
        <v>650000</v>
      </c>
      <c r="R206" s="4">
        <v>650000</v>
      </c>
    </row>
    <row r="207" spans="2:18">
      <c r="B207" s="802"/>
      <c r="C207" s="166"/>
      <c r="D207" s="166"/>
      <c r="E207" s="2">
        <v>425</v>
      </c>
      <c r="F207" s="1" t="s">
        <v>404</v>
      </c>
      <c r="G207" s="4">
        <v>20000000</v>
      </c>
      <c r="H207" s="4">
        <v>20000000</v>
      </c>
      <c r="I207" s="4">
        <v>0</v>
      </c>
      <c r="J207" s="4">
        <v>0</v>
      </c>
      <c r="K207" s="4">
        <v>2000000</v>
      </c>
      <c r="L207" s="4">
        <v>2000000</v>
      </c>
      <c r="M207" s="4">
        <v>0</v>
      </c>
      <c r="N207" s="4">
        <v>0</v>
      </c>
      <c r="O207" s="4">
        <v>100000000</v>
      </c>
      <c r="P207" s="4">
        <v>100000000</v>
      </c>
      <c r="Q207" s="4">
        <v>122000000</v>
      </c>
      <c r="R207" s="4">
        <v>122000000</v>
      </c>
    </row>
    <row r="208" spans="2:18">
      <c r="B208" s="802"/>
      <c r="C208" s="166"/>
      <c r="D208" s="166"/>
      <c r="E208" s="2">
        <v>426</v>
      </c>
      <c r="F208" s="1" t="s">
        <v>405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2400000</v>
      </c>
      <c r="P208" s="4">
        <v>2400000</v>
      </c>
      <c r="Q208" s="4">
        <v>2400000</v>
      </c>
      <c r="R208" s="4">
        <v>2400000</v>
      </c>
    </row>
    <row r="209" spans="2:18">
      <c r="B209" s="802"/>
      <c r="C209" s="162"/>
      <c r="D209" s="162">
        <v>48</v>
      </c>
      <c r="E209" s="99"/>
      <c r="F209" s="99" t="s">
        <v>1010</v>
      </c>
      <c r="G209" s="103">
        <v>0</v>
      </c>
      <c r="H209" s="103">
        <v>0</v>
      </c>
      <c r="I209" s="103">
        <v>0</v>
      </c>
      <c r="J209" s="103">
        <v>0</v>
      </c>
      <c r="K209" s="103">
        <v>0</v>
      </c>
      <c r="L209" s="103">
        <v>0</v>
      </c>
      <c r="M209" s="103">
        <v>0</v>
      </c>
      <c r="N209" s="103">
        <v>0</v>
      </c>
      <c r="O209" s="103">
        <f>SUM(O210:O213)</f>
        <v>10225000</v>
      </c>
      <c r="P209" s="103">
        <f>SUM(P210:P213)</f>
        <v>10225000</v>
      </c>
      <c r="Q209" s="103">
        <f>SUM(Q210:Q213)</f>
        <v>10225000</v>
      </c>
      <c r="R209" s="103">
        <f>SUM(R210:R213)</f>
        <v>10225000</v>
      </c>
    </row>
    <row r="210" spans="2:18" ht="30">
      <c r="B210" s="802"/>
      <c r="C210" s="166"/>
      <c r="D210" s="166"/>
      <c r="E210" s="671">
        <v>480</v>
      </c>
      <c r="F210" s="49" t="s">
        <v>1474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7380000</v>
      </c>
      <c r="P210" s="4">
        <v>7380000</v>
      </c>
      <c r="Q210" s="4">
        <v>7380000</v>
      </c>
      <c r="R210" s="4">
        <v>7380000</v>
      </c>
    </row>
    <row r="211" spans="2:18">
      <c r="B211" s="802"/>
      <c r="C211" s="166"/>
      <c r="D211" s="166"/>
      <c r="E211" s="2">
        <v>482</v>
      </c>
      <c r="F211" s="1" t="s">
        <v>1387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1000000</v>
      </c>
      <c r="P211" s="4">
        <v>1000000</v>
      </c>
      <c r="Q211" s="4">
        <v>1000000</v>
      </c>
      <c r="R211" s="4">
        <v>1000000</v>
      </c>
    </row>
    <row r="212" spans="2:18">
      <c r="B212" s="802"/>
      <c r="C212" s="166"/>
      <c r="D212" s="166"/>
      <c r="E212" s="2">
        <v>483</v>
      </c>
      <c r="F212" s="1" t="s">
        <v>434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345000</v>
      </c>
      <c r="P212" s="4">
        <v>345000</v>
      </c>
      <c r="Q212" s="4">
        <v>345000</v>
      </c>
      <c r="R212" s="4">
        <v>345000</v>
      </c>
    </row>
    <row r="213" spans="2:18">
      <c r="B213" s="802"/>
      <c r="C213" s="166"/>
      <c r="D213" s="166"/>
      <c r="E213" s="671">
        <v>485</v>
      </c>
      <c r="F213" s="1" t="s">
        <v>1161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1500000</v>
      </c>
      <c r="P213" s="4">
        <v>1500000</v>
      </c>
      <c r="Q213" s="4">
        <v>1500000</v>
      </c>
      <c r="R213" s="4">
        <v>1500000</v>
      </c>
    </row>
    <row r="214" spans="2:18" ht="30">
      <c r="B214" s="802"/>
      <c r="C214" s="150"/>
      <c r="D214" s="150">
        <v>58</v>
      </c>
      <c r="E214" s="33"/>
      <c r="F214" s="36" t="s">
        <v>1445</v>
      </c>
      <c r="G214" s="34">
        <f>SUM(G215)</f>
        <v>8000000</v>
      </c>
      <c r="H214" s="34">
        <f>SUM(H215)</f>
        <v>8000000</v>
      </c>
      <c r="I214" s="34">
        <v>0</v>
      </c>
      <c r="J214" s="34">
        <v>0</v>
      </c>
      <c r="K214" s="34">
        <f>SUM(K215)</f>
        <v>1500000</v>
      </c>
      <c r="L214" s="34">
        <f>SUM(L215)</f>
        <v>1500000</v>
      </c>
      <c r="M214" s="34">
        <v>0</v>
      </c>
      <c r="N214" s="34">
        <v>0</v>
      </c>
      <c r="O214" s="34">
        <v>0</v>
      </c>
      <c r="P214" s="34">
        <v>0</v>
      </c>
      <c r="Q214" s="34">
        <f>SUM(Q215)</f>
        <v>9500000</v>
      </c>
      <c r="R214" s="34">
        <f>SUM(R215)</f>
        <v>9500000</v>
      </c>
    </row>
    <row r="215" spans="2:18">
      <c r="B215" s="802"/>
      <c r="C215" s="162"/>
      <c r="D215" s="162">
        <v>42</v>
      </c>
      <c r="E215" s="99"/>
      <c r="F215" s="99" t="s">
        <v>394</v>
      </c>
      <c r="G215" s="103">
        <f>SUM(G216)</f>
        <v>8000000</v>
      </c>
      <c r="H215" s="103">
        <f>SUM(H216)</f>
        <v>8000000</v>
      </c>
      <c r="I215" s="103">
        <v>0</v>
      </c>
      <c r="J215" s="103">
        <v>0</v>
      </c>
      <c r="K215" s="103">
        <f>SUM(K216)</f>
        <v>1500000</v>
      </c>
      <c r="L215" s="103">
        <f>SUM(L216)</f>
        <v>1500000</v>
      </c>
      <c r="M215" s="103">
        <v>0</v>
      </c>
      <c r="N215" s="103">
        <v>0</v>
      </c>
      <c r="O215" s="103">
        <v>0</v>
      </c>
      <c r="P215" s="103">
        <v>0</v>
      </c>
      <c r="Q215" s="103">
        <f>SUM(Q216)</f>
        <v>9500000</v>
      </c>
      <c r="R215" s="103">
        <f>SUM(R216)</f>
        <v>9500000</v>
      </c>
    </row>
    <row r="216" spans="2:18">
      <c r="B216" s="802"/>
      <c r="C216" s="166"/>
      <c r="D216" s="166"/>
      <c r="E216" s="2">
        <v>425</v>
      </c>
      <c r="F216" s="1" t="s">
        <v>1120</v>
      </c>
      <c r="G216" s="4">
        <v>8000000</v>
      </c>
      <c r="H216" s="4">
        <v>8000000</v>
      </c>
      <c r="I216" s="4">
        <v>0</v>
      </c>
      <c r="J216" s="4">
        <v>0</v>
      </c>
      <c r="K216" s="4">
        <v>1500000</v>
      </c>
      <c r="L216" s="4">
        <v>1500000</v>
      </c>
      <c r="M216" s="4">
        <v>0</v>
      </c>
      <c r="N216" s="4">
        <v>0</v>
      </c>
      <c r="O216" s="4">
        <v>0</v>
      </c>
      <c r="P216" s="4">
        <v>0</v>
      </c>
      <c r="Q216" s="4">
        <v>9500000</v>
      </c>
      <c r="R216" s="4">
        <v>9500000</v>
      </c>
    </row>
    <row r="217" spans="2:18" ht="30">
      <c r="B217" s="802"/>
      <c r="C217" s="150"/>
      <c r="D217" s="150">
        <v>59</v>
      </c>
      <c r="E217" s="33"/>
      <c r="F217" s="36" t="s">
        <v>1446</v>
      </c>
      <c r="G217" s="34">
        <f>SUM(G218)</f>
        <v>23000000</v>
      </c>
      <c r="H217" s="34">
        <f>SUM(H218)</f>
        <v>23000000</v>
      </c>
      <c r="I217" s="34">
        <v>0</v>
      </c>
      <c r="J217" s="34">
        <v>0</v>
      </c>
      <c r="K217" s="34">
        <f>SUM(K218)</f>
        <v>3000000</v>
      </c>
      <c r="L217" s="34">
        <f>SUM(L218)</f>
        <v>3000000</v>
      </c>
      <c r="M217" s="34">
        <v>0</v>
      </c>
      <c r="N217" s="34">
        <v>0</v>
      </c>
      <c r="O217" s="34">
        <v>0</v>
      </c>
      <c r="P217" s="34">
        <v>0</v>
      </c>
      <c r="Q217" s="34">
        <f>SUM(Q218)</f>
        <v>26000000</v>
      </c>
      <c r="R217" s="34">
        <f>SUM(R218)</f>
        <v>26000000</v>
      </c>
    </row>
    <row r="218" spans="2:18">
      <c r="B218" s="802"/>
      <c r="C218" s="162"/>
      <c r="D218" s="162">
        <v>42</v>
      </c>
      <c r="E218" s="99"/>
      <c r="F218" s="99" t="s">
        <v>1015</v>
      </c>
      <c r="G218" s="103">
        <f>SUM(G219:G220)</f>
        <v>23000000</v>
      </c>
      <c r="H218" s="103">
        <f>SUM(H219:H220)</f>
        <v>23000000</v>
      </c>
      <c r="I218" s="103">
        <v>0</v>
      </c>
      <c r="J218" s="103">
        <v>0</v>
      </c>
      <c r="K218" s="103">
        <f>SUM(K219:K220)</f>
        <v>3000000</v>
      </c>
      <c r="L218" s="103">
        <f>SUM(L219:L220)</f>
        <v>3000000</v>
      </c>
      <c r="M218" s="103">
        <v>0</v>
      </c>
      <c r="N218" s="103">
        <v>0</v>
      </c>
      <c r="O218" s="103">
        <v>0</v>
      </c>
      <c r="P218" s="103">
        <v>0</v>
      </c>
      <c r="Q218" s="103">
        <f>SUM(Q219:Q220)</f>
        <v>26000000</v>
      </c>
      <c r="R218" s="103">
        <f>SUM(R219:R220)</f>
        <v>26000000</v>
      </c>
    </row>
    <row r="219" spans="2:18">
      <c r="B219" s="802"/>
      <c r="C219" s="166"/>
      <c r="D219" s="166"/>
      <c r="E219" s="2">
        <v>423</v>
      </c>
      <c r="F219" s="1" t="s">
        <v>402</v>
      </c>
      <c r="G219" s="4">
        <v>10000000</v>
      </c>
      <c r="H219" s="4">
        <v>10000000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10000000</v>
      </c>
      <c r="R219" s="4">
        <v>10000000</v>
      </c>
    </row>
    <row r="220" spans="2:18">
      <c r="B220" s="802"/>
      <c r="C220" s="166"/>
      <c r="D220" s="166"/>
      <c r="E220" s="2">
        <v>425</v>
      </c>
      <c r="F220" s="1" t="s">
        <v>404</v>
      </c>
      <c r="G220" s="4">
        <v>13000000</v>
      </c>
      <c r="H220" s="4">
        <v>13000000</v>
      </c>
      <c r="I220" s="4">
        <v>0</v>
      </c>
      <c r="J220" s="4">
        <v>0</v>
      </c>
      <c r="K220" s="4">
        <v>3000000</v>
      </c>
      <c r="L220" s="4">
        <v>3000000</v>
      </c>
      <c r="M220" s="4">
        <v>0</v>
      </c>
      <c r="N220" s="4">
        <v>0</v>
      </c>
      <c r="O220" s="4">
        <v>0</v>
      </c>
      <c r="P220" s="4">
        <v>0</v>
      </c>
      <c r="Q220" s="4">
        <v>16000000</v>
      </c>
      <c r="R220" s="4">
        <v>16000000</v>
      </c>
    </row>
    <row r="221" spans="2:18" ht="30">
      <c r="B221" s="802"/>
      <c r="C221" s="667">
        <v>6</v>
      </c>
      <c r="D221" s="667"/>
      <c r="E221" s="670"/>
      <c r="F221" s="668" t="s">
        <v>1459</v>
      </c>
      <c r="G221" s="102">
        <f>SUM(G222+G225+G228+G232+G235+G238+G241+G244+G247+G250)</f>
        <v>3235000000</v>
      </c>
      <c r="H221" s="102">
        <f>SUM(H222+H225+H228+H232+H235+H238+H241+H244+H247+H250)</f>
        <v>3235000000</v>
      </c>
      <c r="I221" s="102">
        <v>0</v>
      </c>
      <c r="J221" s="102">
        <v>0</v>
      </c>
      <c r="K221" s="102">
        <f>SUM(K222+K225+K228+K232+K235+K238+K241+K244+K247+K250)</f>
        <v>130000000</v>
      </c>
      <c r="L221" s="102">
        <f>SUM(L222+L225+L228+L232+L235+L238+L241+L244+L247+L250)</f>
        <v>245000000</v>
      </c>
      <c r="M221" s="102">
        <f>SUM(M222+M225+M228+M232+M235+M238+M241+M244+M247+M250)</f>
        <v>0</v>
      </c>
      <c r="N221" s="102">
        <f>SUM(N222+N225+N228+N232+N235+N238+N241+N244+N247+N250)</f>
        <v>0</v>
      </c>
      <c r="O221" s="102">
        <f>SUM(O222+O225+O228+O232+O235+O238+O241+O244+O247+O250)</f>
        <v>0</v>
      </c>
      <c r="P221" s="102">
        <f t="shared" ref="P221:R221" si="10">SUM(P222+P225+P228+P232+P235+P238+P241+P244+P247+P250)</f>
        <v>0</v>
      </c>
      <c r="Q221" s="102">
        <f t="shared" si="10"/>
        <v>3365000000</v>
      </c>
      <c r="R221" s="102">
        <f t="shared" si="10"/>
        <v>3480000000</v>
      </c>
    </row>
    <row r="222" spans="2:18">
      <c r="B222" s="802"/>
      <c r="C222" s="150"/>
      <c r="D222" s="150">
        <v>60</v>
      </c>
      <c r="E222" s="33"/>
      <c r="F222" s="33" t="s">
        <v>1447</v>
      </c>
      <c r="G222" s="34">
        <f>SUM(G223)</f>
        <v>6000000</v>
      </c>
      <c r="H222" s="34">
        <f>SUM(H223)</f>
        <v>6000000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f>SUM(Q223)</f>
        <v>6000000</v>
      </c>
      <c r="R222" s="34">
        <f>SUM(R223)</f>
        <v>6000000</v>
      </c>
    </row>
    <row r="223" spans="2:18">
      <c r="B223" s="802"/>
      <c r="C223" s="162"/>
      <c r="D223" s="162">
        <v>42</v>
      </c>
      <c r="E223" s="99"/>
      <c r="F223" s="99" t="s">
        <v>394</v>
      </c>
      <c r="G223" s="103">
        <f>SUM(G224)</f>
        <v>6000000</v>
      </c>
      <c r="H223" s="103">
        <f>SUM(H224)</f>
        <v>6000000</v>
      </c>
      <c r="I223" s="103">
        <v>0</v>
      </c>
      <c r="J223" s="103">
        <v>0</v>
      </c>
      <c r="K223" s="103">
        <v>0</v>
      </c>
      <c r="L223" s="103">
        <v>0</v>
      </c>
      <c r="M223" s="103">
        <v>0</v>
      </c>
      <c r="N223" s="103">
        <v>0</v>
      </c>
      <c r="O223" s="103">
        <v>0</v>
      </c>
      <c r="P223" s="103">
        <v>0</v>
      </c>
      <c r="Q223" s="103">
        <f>SUM(Q224)</f>
        <v>6000000</v>
      </c>
      <c r="R223" s="103">
        <f>SUM(R224)</f>
        <v>6000000</v>
      </c>
    </row>
    <row r="224" spans="2:18">
      <c r="B224" s="802"/>
      <c r="C224" s="166"/>
      <c r="D224" s="166"/>
      <c r="E224" s="2">
        <v>425</v>
      </c>
      <c r="F224" s="1" t="s">
        <v>404</v>
      </c>
      <c r="G224" s="4">
        <v>6000000</v>
      </c>
      <c r="H224" s="4">
        <v>6000000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6000000</v>
      </c>
      <c r="R224" s="4">
        <v>6000000</v>
      </c>
    </row>
    <row r="225" spans="2:18" ht="30">
      <c r="B225" s="802"/>
      <c r="C225" s="150"/>
      <c r="D225" s="150">
        <v>61</v>
      </c>
      <c r="E225" s="33"/>
      <c r="F225" s="36" t="s">
        <v>1448</v>
      </c>
      <c r="G225" s="34">
        <f>SUM(G226)</f>
        <v>28000000</v>
      </c>
      <c r="H225" s="34">
        <f>SUM(H226)</f>
        <v>28000000</v>
      </c>
      <c r="I225" s="34">
        <v>0</v>
      </c>
      <c r="J225" s="34">
        <v>0</v>
      </c>
      <c r="K225" s="34">
        <f>SUM(K226)</f>
        <v>15000000</v>
      </c>
      <c r="L225" s="34">
        <f>SUM(L226)</f>
        <v>15000000</v>
      </c>
      <c r="M225" s="34">
        <v>0</v>
      </c>
      <c r="N225" s="34">
        <v>0</v>
      </c>
      <c r="O225" s="34">
        <v>0</v>
      </c>
      <c r="P225" s="34">
        <v>0</v>
      </c>
      <c r="Q225" s="34">
        <f>SUM(Q226)</f>
        <v>43000000</v>
      </c>
      <c r="R225" s="34">
        <f>SUM(R226)</f>
        <v>43000000</v>
      </c>
    </row>
    <row r="226" spans="2:18">
      <c r="B226" s="802"/>
      <c r="C226" s="162"/>
      <c r="D226" s="162">
        <v>42</v>
      </c>
      <c r="E226" s="99"/>
      <c r="F226" s="99" t="s">
        <v>394</v>
      </c>
      <c r="G226" s="103">
        <f>SUM(G227)</f>
        <v>28000000</v>
      </c>
      <c r="H226" s="103">
        <f>SUM(H227)</f>
        <v>28000000</v>
      </c>
      <c r="I226" s="103">
        <v>0</v>
      </c>
      <c r="J226" s="103">
        <v>0</v>
      </c>
      <c r="K226" s="103">
        <f>SUM(K227)</f>
        <v>15000000</v>
      </c>
      <c r="L226" s="103">
        <f>SUM(L227)</f>
        <v>15000000</v>
      </c>
      <c r="M226" s="103">
        <v>0</v>
      </c>
      <c r="N226" s="103">
        <v>0</v>
      </c>
      <c r="O226" s="103">
        <v>0</v>
      </c>
      <c r="P226" s="103">
        <v>0</v>
      </c>
      <c r="Q226" s="103">
        <f>SUM(Q227)</f>
        <v>43000000</v>
      </c>
      <c r="R226" s="103">
        <f>SUM(R227)</f>
        <v>43000000</v>
      </c>
    </row>
    <row r="227" spans="2:18">
      <c r="B227" s="802"/>
      <c r="C227" s="166"/>
      <c r="D227" s="166"/>
      <c r="E227" s="2">
        <v>425</v>
      </c>
      <c r="F227" s="1" t="s">
        <v>404</v>
      </c>
      <c r="G227" s="4">
        <v>28000000</v>
      </c>
      <c r="H227" s="4">
        <v>28000000</v>
      </c>
      <c r="I227" s="4">
        <v>0</v>
      </c>
      <c r="J227" s="4">
        <v>0</v>
      </c>
      <c r="K227" s="4">
        <v>15000000</v>
      </c>
      <c r="L227" s="4">
        <v>15000000</v>
      </c>
      <c r="M227" s="4">
        <v>0</v>
      </c>
      <c r="N227" s="4">
        <v>0</v>
      </c>
      <c r="O227" s="4">
        <v>0</v>
      </c>
      <c r="P227" s="4">
        <v>0</v>
      </c>
      <c r="Q227" s="4">
        <v>43000000</v>
      </c>
      <c r="R227" s="4">
        <v>43000000</v>
      </c>
    </row>
    <row r="228" spans="2:18" ht="30">
      <c r="B228" s="802"/>
      <c r="C228" s="150"/>
      <c r="D228" s="150">
        <v>62</v>
      </c>
      <c r="E228" s="33"/>
      <c r="F228" s="36" t="s">
        <v>1449</v>
      </c>
      <c r="G228" s="34">
        <f>SUM(G229)</f>
        <v>68000000</v>
      </c>
      <c r="H228" s="34">
        <f>SUM(H229)</f>
        <v>68000000</v>
      </c>
      <c r="I228" s="34">
        <v>0</v>
      </c>
      <c r="J228" s="34">
        <v>0</v>
      </c>
      <c r="K228" s="34">
        <f>SUM(K229)</f>
        <v>10000000</v>
      </c>
      <c r="L228" s="34">
        <f>SUM(L229)</f>
        <v>10000000</v>
      </c>
      <c r="M228" s="34">
        <v>0</v>
      </c>
      <c r="N228" s="34">
        <v>0</v>
      </c>
      <c r="O228" s="34">
        <v>0</v>
      </c>
      <c r="P228" s="34">
        <v>0</v>
      </c>
      <c r="Q228" s="34">
        <f>SUM(Q229)</f>
        <v>78000000</v>
      </c>
      <c r="R228" s="34">
        <f>SUM(R229)</f>
        <v>78000000</v>
      </c>
    </row>
    <row r="229" spans="2:18">
      <c r="B229" s="802"/>
      <c r="C229" s="162"/>
      <c r="D229" s="162">
        <v>42</v>
      </c>
      <c r="E229" s="99"/>
      <c r="F229" s="99" t="s">
        <v>898</v>
      </c>
      <c r="G229" s="103">
        <f>SUM(G230:G231)</f>
        <v>68000000</v>
      </c>
      <c r="H229" s="103">
        <f>SUM(H230:H231)</f>
        <v>68000000</v>
      </c>
      <c r="I229" s="103">
        <v>0</v>
      </c>
      <c r="J229" s="103">
        <v>0</v>
      </c>
      <c r="K229" s="103">
        <f>SUM(K230:K231)</f>
        <v>10000000</v>
      </c>
      <c r="L229" s="103">
        <f>SUM(L230:L231)</f>
        <v>10000000</v>
      </c>
      <c r="M229" s="103">
        <v>0</v>
      </c>
      <c r="N229" s="103">
        <v>0</v>
      </c>
      <c r="O229" s="103">
        <v>0</v>
      </c>
      <c r="P229" s="103">
        <v>0</v>
      </c>
      <c r="Q229" s="103">
        <f>SUM(Q230:Q231)</f>
        <v>78000000</v>
      </c>
      <c r="R229" s="103">
        <f>SUM(R230:R231)</f>
        <v>78000000</v>
      </c>
    </row>
    <row r="230" spans="2:18">
      <c r="B230" s="802"/>
      <c r="C230" s="166"/>
      <c r="D230" s="166"/>
      <c r="E230" s="2">
        <v>423</v>
      </c>
      <c r="F230" s="1" t="s">
        <v>1005</v>
      </c>
      <c r="G230" s="4">
        <v>44000000</v>
      </c>
      <c r="H230" s="4">
        <v>44000000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44000000</v>
      </c>
      <c r="R230" s="4">
        <v>44000000</v>
      </c>
    </row>
    <row r="231" spans="2:18">
      <c r="B231" s="802"/>
      <c r="C231" s="166"/>
      <c r="D231" s="166"/>
      <c r="E231" s="2">
        <v>425</v>
      </c>
      <c r="F231" s="1" t="s">
        <v>969</v>
      </c>
      <c r="G231" s="4">
        <v>24000000</v>
      </c>
      <c r="H231" s="4">
        <v>24000000</v>
      </c>
      <c r="I231" s="4">
        <v>0</v>
      </c>
      <c r="J231" s="4">
        <v>0</v>
      </c>
      <c r="K231" s="4">
        <v>10000000</v>
      </c>
      <c r="L231" s="4">
        <v>10000000</v>
      </c>
      <c r="M231" s="4">
        <v>0</v>
      </c>
      <c r="N231" s="4">
        <v>0</v>
      </c>
      <c r="O231" s="4">
        <v>0</v>
      </c>
      <c r="P231" s="4">
        <v>0</v>
      </c>
      <c r="Q231" s="4">
        <v>34000000</v>
      </c>
      <c r="R231" s="4">
        <v>34000000</v>
      </c>
    </row>
    <row r="232" spans="2:18" ht="30">
      <c r="B232" s="802"/>
      <c r="C232" s="150"/>
      <c r="D232" s="150">
        <v>63</v>
      </c>
      <c r="E232" s="33"/>
      <c r="F232" s="36" t="s">
        <v>1450</v>
      </c>
      <c r="G232" s="34">
        <f>SUM(G233)</f>
        <v>28000000</v>
      </c>
      <c r="H232" s="34">
        <f>SUM(H233)</f>
        <v>28000000</v>
      </c>
      <c r="I232" s="34">
        <v>0</v>
      </c>
      <c r="J232" s="34">
        <v>0</v>
      </c>
      <c r="K232" s="34">
        <f>SUM(K233)</f>
        <v>2000000</v>
      </c>
      <c r="L232" s="34">
        <f>SUM(L233)</f>
        <v>2000000</v>
      </c>
      <c r="M232" s="34">
        <v>0</v>
      </c>
      <c r="N232" s="34">
        <v>0</v>
      </c>
      <c r="O232" s="34">
        <v>0</v>
      </c>
      <c r="P232" s="34">
        <v>0</v>
      </c>
      <c r="Q232" s="34">
        <f>SUM(Q233)</f>
        <v>30000000</v>
      </c>
      <c r="R232" s="34">
        <f>SUM(R233)</f>
        <v>30000000</v>
      </c>
    </row>
    <row r="233" spans="2:18">
      <c r="B233" s="802"/>
      <c r="C233" s="162"/>
      <c r="D233" s="162">
        <v>42</v>
      </c>
      <c r="E233" s="99"/>
      <c r="F233" s="99" t="s">
        <v>1015</v>
      </c>
      <c r="G233" s="103">
        <f>SUM(G234)</f>
        <v>28000000</v>
      </c>
      <c r="H233" s="103">
        <f>SUM(H234)</f>
        <v>28000000</v>
      </c>
      <c r="I233" s="103">
        <v>0</v>
      </c>
      <c r="J233" s="103">
        <v>0</v>
      </c>
      <c r="K233" s="103">
        <f>SUM(K234)</f>
        <v>2000000</v>
      </c>
      <c r="L233" s="103">
        <f>SUM(L234)</f>
        <v>2000000</v>
      </c>
      <c r="M233" s="103">
        <v>0</v>
      </c>
      <c r="N233" s="103">
        <v>0</v>
      </c>
      <c r="O233" s="103">
        <v>0</v>
      </c>
      <c r="P233" s="103">
        <v>0</v>
      </c>
      <c r="Q233" s="103">
        <f>SUM(Q234)</f>
        <v>30000000</v>
      </c>
      <c r="R233" s="103">
        <f>SUM(R234)</f>
        <v>30000000</v>
      </c>
    </row>
    <row r="234" spans="2:18">
      <c r="B234" s="802"/>
      <c r="C234" s="166"/>
      <c r="D234" s="166"/>
      <c r="E234" s="2">
        <v>425</v>
      </c>
      <c r="F234" s="1" t="s">
        <v>404</v>
      </c>
      <c r="G234" s="4">
        <v>28000000</v>
      </c>
      <c r="H234" s="4">
        <v>28000000</v>
      </c>
      <c r="I234" s="4">
        <v>0</v>
      </c>
      <c r="J234" s="4">
        <v>0</v>
      </c>
      <c r="K234" s="4">
        <v>2000000</v>
      </c>
      <c r="L234" s="4">
        <v>2000000</v>
      </c>
      <c r="M234" s="4">
        <v>0</v>
      </c>
      <c r="N234" s="4">
        <v>0</v>
      </c>
      <c r="O234" s="4">
        <v>0</v>
      </c>
      <c r="P234" s="4">
        <v>0</v>
      </c>
      <c r="Q234" s="4">
        <v>30000000</v>
      </c>
      <c r="R234" s="4">
        <v>30000000</v>
      </c>
    </row>
    <row r="235" spans="2:18">
      <c r="B235" s="802"/>
      <c r="C235" s="150"/>
      <c r="D235" s="150">
        <v>64</v>
      </c>
      <c r="E235" s="33"/>
      <c r="F235" s="33" t="s">
        <v>1475</v>
      </c>
      <c r="G235" s="34">
        <f>SUM(G236)</f>
        <v>24000000</v>
      </c>
      <c r="H235" s="34">
        <f>SUM(H236)</f>
        <v>24000000</v>
      </c>
      <c r="I235" s="34">
        <v>0</v>
      </c>
      <c r="J235" s="34">
        <v>0</v>
      </c>
      <c r="K235" s="34">
        <f>SUM(K236)</f>
        <v>83000000</v>
      </c>
      <c r="L235" s="34">
        <f>SUM(L236)</f>
        <v>58000000</v>
      </c>
      <c r="M235" s="34">
        <v>0</v>
      </c>
      <c r="N235" s="34">
        <v>0</v>
      </c>
      <c r="O235" s="34">
        <v>0</v>
      </c>
      <c r="P235" s="34">
        <v>0</v>
      </c>
      <c r="Q235" s="34">
        <f>SUM(Q236)</f>
        <v>107000000</v>
      </c>
      <c r="R235" s="34">
        <f>SUM(R236)</f>
        <v>82000000</v>
      </c>
    </row>
    <row r="236" spans="2:18">
      <c r="B236" s="802"/>
      <c r="C236" s="162"/>
      <c r="D236" s="162">
        <v>42</v>
      </c>
      <c r="E236" s="99"/>
      <c r="F236" s="99" t="s">
        <v>851</v>
      </c>
      <c r="G236" s="103">
        <f>SUM(G237)</f>
        <v>24000000</v>
      </c>
      <c r="H236" s="103">
        <f>SUM(H237)</f>
        <v>24000000</v>
      </c>
      <c r="I236" s="103">
        <v>0</v>
      </c>
      <c r="J236" s="103">
        <v>0</v>
      </c>
      <c r="K236" s="103">
        <f>SUM(K237)</f>
        <v>83000000</v>
      </c>
      <c r="L236" s="103">
        <f>SUM(L237)</f>
        <v>58000000</v>
      </c>
      <c r="M236" s="103">
        <v>0</v>
      </c>
      <c r="N236" s="103">
        <v>0</v>
      </c>
      <c r="O236" s="103">
        <v>0</v>
      </c>
      <c r="P236" s="103">
        <v>0</v>
      </c>
      <c r="Q236" s="103">
        <f>SUM(Q237)</f>
        <v>107000000</v>
      </c>
      <c r="R236" s="103">
        <f>SUM(R237)</f>
        <v>82000000</v>
      </c>
    </row>
    <row r="237" spans="2:18">
      <c r="B237" s="802"/>
      <c r="C237" s="166"/>
      <c r="D237" s="166"/>
      <c r="E237" s="2">
        <v>425</v>
      </c>
      <c r="F237" s="1" t="s">
        <v>897</v>
      </c>
      <c r="G237" s="4">
        <v>24000000</v>
      </c>
      <c r="H237" s="4">
        <v>24000000</v>
      </c>
      <c r="I237" s="4">
        <v>0</v>
      </c>
      <c r="J237" s="4">
        <v>0</v>
      </c>
      <c r="K237" s="4">
        <v>83000000</v>
      </c>
      <c r="L237" s="4">
        <v>58000000</v>
      </c>
      <c r="M237" s="4">
        <v>0</v>
      </c>
      <c r="N237" s="4">
        <v>0</v>
      </c>
      <c r="O237" s="4">
        <v>0</v>
      </c>
      <c r="P237" s="4">
        <v>0</v>
      </c>
      <c r="Q237" s="4">
        <v>107000000</v>
      </c>
      <c r="R237" s="4">
        <v>82000000</v>
      </c>
    </row>
    <row r="238" spans="2:18">
      <c r="B238" s="802"/>
      <c r="C238" s="150"/>
      <c r="D238" s="150">
        <v>65</v>
      </c>
      <c r="E238" s="33"/>
      <c r="F238" s="67" t="s">
        <v>1452</v>
      </c>
      <c r="G238" s="34">
        <f>SUM(G239)</f>
        <v>80000000</v>
      </c>
      <c r="H238" s="34">
        <f>SUM(H239)</f>
        <v>80000000</v>
      </c>
      <c r="I238" s="34">
        <v>0</v>
      </c>
      <c r="J238" s="34">
        <v>0</v>
      </c>
      <c r="K238" s="34">
        <f>SUM(K239)</f>
        <v>10000000</v>
      </c>
      <c r="L238" s="34">
        <f>SUM(L239)</f>
        <v>110000000</v>
      </c>
      <c r="M238" s="34">
        <v>0</v>
      </c>
      <c r="N238" s="34">
        <v>0</v>
      </c>
      <c r="O238" s="34">
        <v>0</v>
      </c>
      <c r="P238" s="34">
        <v>0</v>
      </c>
      <c r="Q238" s="34">
        <f>SUM(Q239)</f>
        <v>90000000</v>
      </c>
      <c r="R238" s="34">
        <f>SUM(R239)</f>
        <v>190000000</v>
      </c>
    </row>
    <row r="239" spans="2:18">
      <c r="B239" s="802"/>
      <c r="C239" s="162"/>
      <c r="D239" s="162">
        <v>42</v>
      </c>
      <c r="E239" s="99"/>
      <c r="F239" s="99" t="s">
        <v>394</v>
      </c>
      <c r="G239" s="103">
        <f>SUM(G240)</f>
        <v>80000000</v>
      </c>
      <c r="H239" s="103">
        <f>SUM(H240)</f>
        <v>80000000</v>
      </c>
      <c r="I239" s="103">
        <v>0</v>
      </c>
      <c r="J239" s="103">
        <v>0</v>
      </c>
      <c r="K239" s="103">
        <f>SUM(K240)</f>
        <v>10000000</v>
      </c>
      <c r="L239" s="103">
        <f>SUM(L240)</f>
        <v>110000000</v>
      </c>
      <c r="M239" s="103">
        <v>0</v>
      </c>
      <c r="N239" s="103">
        <v>0</v>
      </c>
      <c r="O239" s="103">
        <v>0</v>
      </c>
      <c r="P239" s="103">
        <v>0</v>
      </c>
      <c r="Q239" s="103">
        <f>SUM(Q240)</f>
        <v>90000000</v>
      </c>
      <c r="R239" s="103">
        <f>SUM(R240)</f>
        <v>190000000</v>
      </c>
    </row>
    <row r="240" spans="2:18">
      <c r="B240" s="802"/>
      <c r="C240" s="166"/>
      <c r="D240" s="166"/>
      <c r="E240" s="2">
        <v>423</v>
      </c>
      <c r="F240" s="1" t="s">
        <v>402</v>
      </c>
      <c r="G240" s="4">
        <v>80000000</v>
      </c>
      <c r="H240" s="4">
        <v>80000000</v>
      </c>
      <c r="I240" s="4">
        <v>0</v>
      </c>
      <c r="J240" s="4">
        <v>0</v>
      </c>
      <c r="K240" s="4">
        <v>10000000</v>
      </c>
      <c r="L240" s="4">
        <v>110000000</v>
      </c>
      <c r="M240" s="4">
        <v>0</v>
      </c>
      <c r="N240" s="4">
        <v>0</v>
      </c>
      <c r="O240" s="4">
        <v>0</v>
      </c>
      <c r="P240" s="4">
        <v>0</v>
      </c>
      <c r="Q240" s="4">
        <v>90000000</v>
      </c>
      <c r="R240" s="4">
        <v>190000000</v>
      </c>
    </row>
    <row r="241" spans="2:18" ht="45">
      <c r="B241" s="802"/>
      <c r="C241" s="150"/>
      <c r="D241" s="150">
        <v>66</v>
      </c>
      <c r="E241" s="33"/>
      <c r="F241" s="36" t="s">
        <v>1453</v>
      </c>
      <c r="G241" s="34">
        <f>SUM(G242)</f>
        <v>2206000000</v>
      </c>
      <c r="H241" s="34">
        <f>SUM(H242)</f>
        <v>2206000000</v>
      </c>
      <c r="I241" s="34">
        <v>0</v>
      </c>
      <c r="J241" s="34">
        <v>0</v>
      </c>
      <c r="K241" s="34">
        <v>0</v>
      </c>
      <c r="L241" s="34">
        <v>0</v>
      </c>
      <c r="M241" s="34">
        <v>0</v>
      </c>
      <c r="N241" s="34">
        <v>0</v>
      </c>
      <c r="O241" s="34">
        <v>0</v>
      </c>
      <c r="P241" s="34">
        <v>0</v>
      </c>
      <c r="Q241" s="34">
        <f>SUM(Q242)</f>
        <v>2206000000</v>
      </c>
      <c r="R241" s="34">
        <f>SUM(R242)</f>
        <v>2206000000</v>
      </c>
    </row>
    <row r="242" spans="2:18" ht="30">
      <c r="B242" s="802"/>
      <c r="C242" s="364"/>
      <c r="D242" s="364">
        <v>43</v>
      </c>
      <c r="E242" s="99"/>
      <c r="F242" s="98" t="s">
        <v>1768</v>
      </c>
      <c r="G242" s="103">
        <f>SUM(G243)</f>
        <v>2206000000</v>
      </c>
      <c r="H242" s="103">
        <f>SUM(H243)</f>
        <v>2206000000</v>
      </c>
      <c r="I242" s="103">
        <v>0</v>
      </c>
      <c r="J242" s="103">
        <v>0</v>
      </c>
      <c r="K242" s="103">
        <v>0</v>
      </c>
      <c r="L242" s="103">
        <v>0</v>
      </c>
      <c r="M242" s="103">
        <v>0</v>
      </c>
      <c r="N242" s="103">
        <v>0</v>
      </c>
      <c r="O242" s="103">
        <v>0</v>
      </c>
      <c r="P242" s="103">
        <v>0</v>
      </c>
      <c r="Q242" s="103">
        <f>SUM(Q243)</f>
        <v>2206000000</v>
      </c>
      <c r="R242" s="103">
        <f>SUM(R243)</f>
        <v>2206000000</v>
      </c>
    </row>
    <row r="243" spans="2:18" ht="30">
      <c r="B243" s="802"/>
      <c r="C243" s="166"/>
      <c r="D243" s="166"/>
      <c r="E243" s="671">
        <v>433</v>
      </c>
      <c r="F243" s="14" t="s">
        <v>1477</v>
      </c>
      <c r="G243" s="4">
        <v>2206000000</v>
      </c>
      <c r="H243" s="4">
        <v>2206000000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2206000000</v>
      </c>
      <c r="R243" s="4">
        <v>2206000000</v>
      </c>
    </row>
    <row r="244" spans="2:18" ht="30">
      <c r="B244" s="802"/>
      <c r="C244" s="150"/>
      <c r="D244" s="150">
        <v>67</v>
      </c>
      <c r="E244" s="33"/>
      <c r="F244" s="36" t="s">
        <v>1478</v>
      </c>
      <c r="G244" s="34">
        <f>SUM(G245)</f>
        <v>730000000</v>
      </c>
      <c r="H244" s="34">
        <f>SUM(H245)</f>
        <v>730000000</v>
      </c>
      <c r="I244" s="34">
        <v>0</v>
      </c>
      <c r="J244" s="34">
        <v>0</v>
      </c>
      <c r="K244" s="34">
        <v>0</v>
      </c>
      <c r="L244" s="34">
        <v>0</v>
      </c>
      <c r="M244" s="34">
        <v>0</v>
      </c>
      <c r="N244" s="34">
        <v>0</v>
      </c>
      <c r="O244" s="34">
        <v>0</v>
      </c>
      <c r="P244" s="34">
        <v>0</v>
      </c>
      <c r="Q244" s="34">
        <f>SUM(Q245)</f>
        <v>730000000</v>
      </c>
      <c r="R244" s="34">
        <f>SUM(R245)</f>
        <v>730000000</v>
      </c>
    </row>
    <row r="245" spans="2:18">
      <c r="B245" s="802"/>
      <c r="C245" s="162"/>
      <c r="D245" s="162">
        <v>42</v>
      </c>
      <c r="E245" s="99"/>
      <c r="F245" s="99" t="s">
        <v>1479</v>
      </c>
      <c r="G245" s="103">
        <f>SUM(G246)</f>
        <v>730000000</v>
      </c>
      <c r="H245" s="103">
        <f>SUM(H246)</f>
        <v>730000000</v>
      </c>
      <c r="I245" s="103">
        <v>0</v>
      </c>
      <c r="J245" s="103">
        <v>0</v>
      </c>
      <c r="K245" s="103">
        <v>0</v>
      </c>
      <c r="L245" s="103">
        <v>0</v>
      </c>
      <c r="M245" s="103">
        <v>0</v>
      </c>
      <c r="N245" s="103">
        <v>0</v>
      </c>
      <c r="O245" s="103">
        <v>0</v>
      </c>
      <c r="P245" s="103">
        <v>0</v>
      </c>
      <c r="Q245" s="103">
        <f>SUM(Q246)</f>
        <v>730000000</v>
      </c>
      <c r="R245" s="103">
        <f>SUM(R246)</f>
        <v>730000000</v>
      </c>
    </row>
    <row r="246" spans="2:18">
      <c r="B246" s="802"/>
      <c r="C246" s="166"/>
      <c r="D246" s="166"/>
      <c r="E246" s="2">
        <v>423</v>
      </c>
      <c r="F246" s="1" t="s">
        <v>1067</v>
      </c>
      <c r="G246" s="4">
        <v>730000000</v>
      </c>
      <c r="H246" s="4">
        <v>730000000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730000000</v>
      </c>
      <c r="R246" s="4">
        <v>730000000</v>
      </c>
    </row>
    <row r="247" spans="2:18" ht="45">
      <c r="B247" s="802"/>
      <c r="C247" s="150"/>
      <c r="D247" s="150">
        <v>68</v>
      </c>
      <c r="E247" s="36"/>
      <c r="F247" s="36" t="s">
        <v>1480</v>
      </c>
      <c r="G247" s="34">
        <f>SUM(G248)</f>
        <v>25000000</v>
      </c>
      <c r="H247" s="34">
        <f>SUM(H248)</f>
        <v>25000000</v>
      </c>
      <c r="I247" s="34">
        <v>0</v>
      </c>
      <c r="J247" s="34">
        <v>0</v>
      </c>
      <c r="K247" s="34">
        <f>SUM(K248)</f>
        <v>10000000</v>
      </c>
      <c r="L247" s="34">
        <f>SUM(L248)</f>
        <v>10000000</v>
      </c>
      <c r="M247" s="34">
        <v>0</v>
      </c>
      <c r="N247" s="34">
        <v>0</v>
      </c>
      <c r="O247" s="34">
        <v>0</v>
      </c>
      <c r="P247" s="34">
        <v>0</v>
      </c>
      <c r="Q247" s="34">
        <f>SUM(Q248)</f>
        <v>35000000</v>
      </c>
      <c r="R247" s="34">
        <f>SUM(R248)</f>
        <v>35000000</v>
      </c>
    </row>
    <row r="248" spans="2:18" ht="23.25" customHeight="1">
      <c r="B248" s="802"/>
      <c r="C248" s="364"/>
      <c r="D248" s="364">
        <v>42</v>
      </c>
      <c r="E248" s="99"/>
      <c r="F248" s="99" t="s">
        <v>394</v>
      </c>
      <c r="G248" s="103">
        <f>SUM(G249)</f>
        <v>25000000</v>
      </c>
      <c r="H248" s="103">
        <f>SUM(H249)</f>
        <v>25000000</v>
      </c>
      <c r="I248" s="103">
        <v>0</v>
      </c>
      <c r="J248" s="103">
        <v>0</v>
      </c>
      <c r="K248" s="103">
        <f>SUM(K249)</f>
        <v>10000000</v>
      </c>
      <c r="L248" s="103">
        <f>SUM(L249)</f>
        <v>10000000</v>
      </c>
      <c r="M248" s="103">
        <v>0</v>
      </c>
      <c r="N248" s="103">
        <v>0</v>
      </c>
      <c r="O248" s="103">
        <v>0</v>
      </c>
      <c r="P248" s="103">
        <v>0</v>
      </c>
      <c r="Q248" s="103">
        <f>SUM(Q249)</f>
        <v>35000000</v>
      </c>
      <c r="R248" s="103">
        <f>SUM(R249)</f>
        <v>35000000</v>
      </c>
    </row>
    <row r="249" spans="2:18">
      <c r="B249" s="802"/>
      <c r="C249" s="166"/>
      <c r="D249" s="166"/>
      <c r="E249" s="2">
        <v>425</v>
      </c>
      <c r="F249" s="1" t="s">
        <v>969</v>
      </c>
      <c r="G249" s="4">
        <v>25000000</v>
      </c>
      <c r="H249" s="4">
        <v>25000000</v>
      </c>
      <c r="I249" s="4">
        <v>0</v>
      </c>
      <c r="J249" s="4">
        <v>0</v>
      </c>
      <c r="K249" s="4">
        <v>10000000</v>
      </c>
      <c r="L249" s="4">
        <v>10000000</v>
      </c>
      <c r="M249" s="4">
        <v>0</v>
      </c>
      <c r="N249" s="4">
        <v>0</v>
      </c>
      <c r="O249" s="4">
        <v>0</v>
      </c>
      <c r="P249" s="4">
        <v>0</v>
      </c>
      <c r="Q249" s="4">
        <v>35000000</v>
      </c>
      <c r="R249" s="4">
        <v>35000000</v>
      </c>
    </row>
    <row r="250" spans="2:18" ht="30">
      <c r="B250" s="802"/>
      <c r="C250" s="150"/>
      <c r="D250" s="150">
        <v>69</v>
      </c>
      <c r="E250" s="33"/>
      <c r="F250" s="36" t="s">
        <v>1481</v>
      </c>
      <c r="G250" s="34">
        <f>SUM(G251)</f>
        <v>40000000</v>
      </c>
      <c r="H250" s="34">
        <f>SUM(H251)</f>
        <v>40000000</v>
      </c>
      <c r="I250" s="34">
        <v>0</v>
      </c>
      <c r="J250" s="34">
        <v>0</v>
      </c>
      <c r="K250" s="34">
        <v>0</v>
      </c>
      <c r="L250" s="34">
        <f>SUM(L251)</f>
        <v>40000000</v>
      </c>
      <c r="M250" s="34">
        <v>0</v>
      </c>
      <c r="N250" s="34">
        <v>0</v>
      </c>
      <c r="O250" s="34">
        <v>0</v>
      </c>
      <c r="P250" s="34">
        <v>0</v>
      </c>
      <c r="Q250" s="34">
        <f>SUM(Q251)</f>
        <v>40000000</v>
      </c>
      <c r="R250" s="34">
        <f>SUM(R251)</f>
        <v>80000000</v>
      </c>
    </row>
    <row r="251" spans="2:18">
      <c r="B251" s="802"/>
      <c r="C251" s="162"/>
      <c r="D251" s="162">
        <v>42</v>
      </c>
      <c r="E251" s="99"/>
      <c r="F251" s="99" t="s">
        <v>394</v>
      </c>
      <c r="G251" s="103">
        <f>SUM(G252)</f>
        <v>40000000</v>
      </c>
      <c r="H251" s="103">
        <f>SUM(H252)</f>
        <v>40000000</v>
      </c>
      <c r="I251" s="103">
        <v>0</v>
      </c>
      <c r="J251" s="103">
        <v>0</v>
      </c>
      <c r="K251" s="103">
        <v>0</v>
      </c>
      <c r="L251" s="103">
        <f>SUM(L252)</f>
        <v>40000000</v>
      </c>
      <c r="M251" s="103">
        <v>0</v>
      </c>
      <c r="N251" s="103">
        <v>0</v>
      </c>
      <c r="O251" s="103">
        <v>0</v>
      </c>
      <c r="P251" s="103">
        <v>0</v>
      </c>
      <c r="Q251" s="103">
        <f>SUM(Q252)</f>
        <v>40000000</v>
      </c>
      <c r="R251" s="103">
        <f>SUM(R252)</f>
        <v>80000000</v>
      </c>
    </row>
    <row r="252" spans="2:18">
      <c r="B252" s="802"/>
      <c r="C252" s="166"/>
      <c r="D252" s="166"/>
      <c r="E252" s="2">
        <v>425</v>
      </c>
      <c r="F252" s="1" t="s">
        <v>404</v>
      </c>
      <c r="G252" s="4">
        <v>40000000</v>
      </c>
      <c r="H252" s="4">
        <v>40000000</v>
      </c>
      <c r="I252" s="4">
        <v>0</v>
      </c>
      <c r="J252" s="4">
        <v>0</v>
      </c>
      <c r="K252" s="4">
        <v>0</v>
      </c>
      <c r="L252" s="4">
        <v>40000000</v>
      </c>
      <c r="M252" s="4">
        <v>0</v>
      </c>
      <c r="N252" s="4">
        <v>0</v>
      </c>
      <c r="O252" s="4">
        <v>0</v>
      </c>
      <c r="P252" s="4">
        <v>0</v>
      </c>
      <c r="Q252" s="4">
        <v>40000000</v>
      </c>
      <c r="R252" s="4">
        <v>80000000</v>
      </c>
    </row>
    <row r="253" spans="2:18">
      <c r="B253" s="802"/>
      <c r="C253" s="666">
        <v>7</v>
      </c>
      <c r="D253" s="666"/>
      <c r="E253" s="670"/>
      <c r="F253" s="670" t="s">
        <v>1457</v>
      </c>
      <c r="G253" s="102">
        <f>SUM(G254)</f>
        <v>7721000</v>
      </c>
      <c r="H253" s="102">
        <f t="shared" ref="H253:R253" si="11">SUM(H254)</f>
        <v>8550000</v>
      </c>
      <c r="I253" s="102">
        <f t="shared" si="11"/>
        <v>6400000</v>
      </c>
      <c r="J253" s="102">
        <f t="shared" si="11"/>
        <v>6400000</v>
      </c>
      <c r="K253" s="102">
        <f t="shared" si="11"/>
        <v>0</v>
      </c>
      <c r="L253" s="102">
        <f t="shared" si="11"/>
        <v>0</v>
      </c>
      <c r="M253" s="102">
        <f t="shared" si="11"/>
        <v>0</v>
      </c>
      <c r="N253" s="102">
        <f t="shared" si="11"/>
        <v>0</v>
      </c>
      <c r="O253" s="102">
        <f t="shared" si="11"/>
        <v>0</v>
      </c>
      <c r="P253" s="102">
        <f t="shared" si="11"/>
        <v>0</v>
      </c>
      <c r="Q253" s="102">
        <f t="shared" si="11"/>
        <v>14121000</v>
      </c>
      <c r="R253" s="102">
        <f t="shared" si="11"/>
        <v>14950000</v>
      </c>
    </row>
    <row r="254" spans="2:18">
      <c r="B254" s="802"/>
      <c r="C254" s="150"/>
      <c r="D254" s="150">
        <v>71</v>
      </c>
      <c r="E254" s="33"/>
      <c r="F254" s="36" t="s">
        <v>1482</v>
      </c>
      <c r="G254" s="34">
        <f>SUM(G255+G258+G265)</f>
        <v>7721000</v>
      </c>
      <c r="H254" s="34">
        <f t="shared" ref="H254:R254" si="12">SUM(H255+H258+H265)</f>
        <v>8550000</v>
      </c>
      <c r="I254" s="34">
        <f t="shared" si="12"/>
        <v>6400000</v>
      </c>
      <c r="J254" s="34">
        <f t="shared" si="12"/>
        <v>6400000</v>
      </c>
      <c r="K254" s="34">
        <f t="shared" si="12"/>
        <v>0</v>
      </c>
      <c r="L254" s="34">
        <f t="shared" si="12"/>
        <v>0</v>
      </c>
      <c r="M254" s="34">
        <f t="shared" si="12"/>
        <v>0</v>
      </c>
      <c r="N254" s="34">
        <f t="shared" si="12"/>
        <v>0</v>
      </c>
      <c r="O254" s="34">
        <f t="shared" si="12"/>
        <v>0</v>
      </c>
      <c r="P254" s="34">
        <f t="shared" si="12"/>
        <v>0</v>
      </c>
      <c r="Q254" s="34">
        <f t="shared" si="12"/>
        <v>14121000</v>
      </c>
      <c r="R254" s="34">
        <f t="shared" si="12"/>
        <v>14950000</v>
      </c>
    </row>
    <row r="255" spans="2:18">
      <c r="B255" s="802"/>
      <c r="C255" s="162"/>
      <c r="D255" s="162">
        <v>40</v>
      </c>
      <c r="E255" s="99"/>
      <c r="F255" s="99" t="s">
        <v>991</v>
      </c>
      <c r="G255" s="103">
        <f>SUM(G256:G257)</f>
        <v>5271000</v>
      </c>
      <c r="H255" s="103">
        <f t="shared" ref="H255:R255" si="13">SUM(H256:H257)</f>
        <v>6100000</v>
      </c>
      <c r="I255" s="103">
        <f t="shared" si="13"/>
        <v>0</v>
      </c>
      <c r="J255" s="103">
        <f t="shared" si="13"/>
        <v>0</v>
      </c>
      <c r="K255" s="103">
        <f t="shared" si="13"/>
        <v>0</v>
      </c>
      <c r="L255" s="103">
        <f t="shared" si="13"/>
        <v>0</v>
      </c>
      <c r="M255" s="103">
        <f t="shared" si="13"/>
        <v>0</v>
      </c>
      <c r="N255" s="103">
        <f t="shared" si="13"/>
        <v>0</v>
      </c>
      <c r="O255" s="103">
        <f t="shared" si="13"/>
        <v>0</v>
      </c>
      <c r="P255" s="103">
        <f t="shared" si="13"/>
        <v>0</v>
      </c>
      <c r="Q255" s="103">
        <f t="shared" si="13"/>
        <v>5271000</v>
      </c>
      <c r="R255" s="103">
        <f t="shared" si="13"/>
        <v>6100000</v>
      </c>
    </row>
    <row r="256" spans="2:18">
      <c r="B256" s="802"/>
      <c r="C256" s="166"/>
      <c r="D256" s="166"/>
      <c r="E256" s="2">
        <v>401</v>
      </c>
      <c r="F256" s="1" t="s">
        <v>399</v>
      </c>
      <c r="G256" s="4">
        <v>3971000</v>
      </c>
      <c r="H256" s="4">
        <v>4400000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3971000</v>
      </c>
      <c r="R256" s="4">
        <v>4400000</v>
      </c>
    </row>
    <row r="257" spans="2:18">
      <c r="B257" s="802"/>
      <c r="C257" s="166"/>
      <c r="D257" s="166"/>
      <c r="E257" s="671">
        <v>402</v>
      </c>
      <c r="F257" s="1" t="s">
        <v>1014</v>
      </c>
      <c r="G257" s="4">
        <v>1300000</v>
      </c>
      <c r="H257" s="4">
        <v>1700000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1300000</v>
      </c>
      <c r="R257" s="4">
        <v>1700000</v>
      </c>
    </row>
    <row r="258" spans="2:18">
      <c r="B258" s="802"/>
      <c r="C258" s="162"/>
      <c r="D258" s="162">
        <v>42</v>
      </c>
      <c r="E258" s="205"/>
      <c r="F258" s="99" t="s">
        <v>394</v>
      </c>
      <c r="G258" s="103">
        <f>SUM(G259:G264)</f>
        <v>1650000</v>
      </c>
      <c r="H258" s="103">
        <f t="shared" ref="H258:R258" si="14">SUM(H259:H264)</f>
        <v>1650000</v>
      </c>
      <c r="I258" s="103">
        <f t="shared" si="14"/>
        <v>4100000</v>
      </c>
      <c r="J258" s="103">
        <f t="shared" si="14"/>
        <v>4080000</v>
      </c>
      <c r="K258" s="103">
        <f t="shared" si="14"/>
        <v>0</v>
      </c>
      <c r="L258" s="103">
        <f t="shared" si="14"/>
        <v>0</v>
      </c>
      <c r="M258" s="103">
        <f t="shared" si="14"/>
        <v>0</v>
      </c>
      <c r="N258" s="103">
        <f t="shared" si="14"/>
        <v>0</v>
      </c>
      <c r="O258" s="103">
        <f t="shared" si="14"/>
        <v>0</v>
      </c>
      <c r="P258" s="103">
        <f t="shared" si="14"/>
        <v>0</v>
      </c>
      <c r="Q258" s="103">
        <f t="shared" si="14"/>
        <v>5750000</v>
      </c>
      <c r="R258" s="103">
        <f t="shared" si="14"/>
        <v>5730000</v>
      </c>
    </row>
    <row r="259" spans="2:18" ht="15" customHeight="1">
      <c r="B259" s="802"/>
      <c r="C259" s="166"/>
      <c r="D259" s="166"/>
      <c r="E259" s="2">
        <v>420</v>
      </c>
      <c r="F259" s="1" t="s">
        <v>400</v>
      </c>
      <c r="G259" s="4">
        <v>200000</v>
      </c>
      <c r="H259" s="4">
        <v>200000</v>
      </c>
      <c r="I259" s="4">
        <v>700000</v>
      </c>
      <c r="J259" s="4">
        <v>700000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900000</v>
      </c>
      <c r="R259" s="4">
        <v>900000</v>
      </c>
    </row>
    <row r="260" spans="2:18" ht="30">
      <c r="B260" s="802"/>
      <c r="C260" s="166"/>
      <c r="D260" s="166"/>
      <c r="E260" s="671">
        <v>421</v>
      </c>
      <c r="F260" s="14" t="s">
        <v>1239</v>
      </c>
      <c r="G260" s="4">
        <v>800000</v>
      </c>
      <c r="H260" s="4">
        <v>800000</v>
      </c>
      <c r="I260" s="4">
        <v>700000</v>
      </c>
      <c r="J260" s="4">
        <v>700000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1500000</v>
      </c>
      <c r="R260" s="4">
        <v>1500000</v>
      </c>
    </row>
    <row r="261" spans="2:18">
      <c r="B261" s="802"/>
      <c r="C261" s="166"/>
      <c r="D261" s="166"/>
      <c r="E261" s="2">
        <v>423</v>
      </c>
      <c r="F261" s="1" t="s">
        <v>402</v>
      </c>
      <c r="G261" s="4">
        <v>200000</v>
      </c>
      <c r="H261" s="4">
        <v>200000</v>
      </c>
      <c r="I261" s="4">
        <v>500000</v>
      </c>
      <c r="J261" s="4">
        <v>500000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700000</v>
      </c>
      <c r="R261" s="4">
        <v>700000</v>
      </c>
    </row>
    <row r="262" spans="2:18">
      <c r="B262" s="802"/>
      <c r="C262" s="166"/>
      <c r="D262" s="166"/>
      <c r="E262" s="671">
        <v>424</v>
      </c>
      <c r="F262" s="1" t="s">
        <v>1086</v>
      </c>
      <c r="G262" s="4">
        <v>100000</v>
      </c>
      <c r="H262" s="4">
        <v>100000</v>
      </c>
      <c r="I262" s="4">
        <v>500000</v>
      </c>
      <c r="J262" s="4">
        <v>500000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600000</v>
      </c>
      <c r="R262" s="4">
        <v>600000</v>
      </c>
    </row>
    <row r="263" spans="2:18">
      <c r="B263" s="802"/>
      <c r="C263" s="166"/>
      <c r="D263" s="166"/>
      <c r="E263" s="2">
        <v>425</v>
      </c>
      <c r="F263" s="1" t="s">
        <v>969</v>
      </c>
      <c r="G263" s="4">
        <v>200000</v>
      </c>
      <c r="H263" s="4">
        <v>200000</v>
      </c>
      <c r="I263" s="4">
        <v>500000</v>
      </c>
      <c r="J263" s="4">
        <v>500000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700000</v>
      </c>
      <c r="R263" s="4">
        <v>700000</v>
      </c>
    </row>
    <row r="264" spans="2:18">
      <c r="B264" s="802"/>
      <c r="C264" s="166"/>
      <c r="D264" s="166"/>
      <c r="E264" s="2">
        <v>426</v>
      </c>
      <c r="F264" s="1" t="s">
        <v>405</v>
      </c>
      <c r="G264" s="4">
        <v>150000</v>
      </c>
      <c r="H264" s="4">
        <v>150000</v>
      </c>
      <c r="I264" s="4">
        <v>1200000</v>
      </c>
      <c r="J264" s="4">
        <v>1180000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1350000</v>
      </c>
      <c r="R264" s="4">
        <v>1330000</v>
      </c>
    </row>
    <row r="265" spans="2:18">
      <c r="B265" s="802"/>
      <c r="C265" s="162"/>
      <c r="D265" s="162">
        <v>48</v>
      </c>
      <c r="E265" s="99"/>
      <c r="F265" s="99" t="s">
        <v>430</v>
      </c>
      <c r="G265" s="103">
        <f>SUM(G266:G269)</f>
        <v>800000</v>
      </c>
      <c r="H265" s="103">
        <f t="shared" ref="H265:R265" si="15">SUM(H266:H269)</f>
        <v>800000</v>
      </c>
      <c r="I265" s="103">
        <f t="shared" si="15"/>
        <v>2300000</v>
      </c>
      <c r="J265" s="103">
        <f t="shared" si="15"/>
        <v>2320000</v>
      </c>
      <c r="K265" s="103">
        <f t="shared" si="15"/>
        <v>0</v>
      </c>
      <c r="L265" s="103">
        <f t="shared" si="15"/>
        <v>0</v>
      </c>
      <c r="M265" s="103">
        <f t="shared" si="15"/>
        <v>0</v>
      </c>
      <c r="N265" s="103">
        <f t="shared" si="15"/>
        <v>0</v>
      </c>
      <c r="O265" s="103">
        <f t="shared" si="15"/>
        <v>0</v>
      </c>
      <c r="P265" s="103">
        <f t="shared" si="15"/>
        <v>0</v>
      </c>
      <c r="Q265" s="103">
        <f t="shared" si="15"/>
        <v>3100000</v>
      </c>
      <c r="R265" s="103">
        <f t="shared" si="15"/>
        <v>3120000</v>
      </c>
    </row>
    <row r="266" spans="2:18">
      <c r="B266" s="802"/>
      <c r="C266" s="166"/>
      <c r="D266" s="166"/>
      <c r="E266" s="671">
        <v>480</v>
      </c>
      <c r="F266" s="1" t="s">
        <v>1271</v>
      </c>
      <c r="G266" s="4">
        <v>400000</v>
      </c>
      <c r="H266" s="4">
        <v>400000</v>
      </c>
      <c r="I266" s="4">
        <v>500000</v>
      </c>
      <c r="J266" s="4">
        <v>410000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900000</v>
      </c>
      <c r="R266" s="4">
        <v>810000</v>
      </c>
    </row>
    <row r="267" spans="2:18">
      <c r="B267" s="802"/>
      <c r="C267" s="166"/>
      <c r="D267" s="166"/>
      <c r="E267" s="2">
        <v>481</v>
      </c>
      <c r="F267" s="1" t="s">
        <v>1226</v>
      </c>
      <c r="G267" s="4">
        <v>400000</v>
      </c>
      <c r="H267" s="4">
        <v>400000</v>
      </c>
      <c r="I267" s="4">
        <v>500000</v>
      </c>
      <c r="J267" s="4">
        <v>410000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900000</v>
      </c>
      <c r="R267" s="4">
        <v>810000</v>
      </c>
    </row>
    <row r="268" spans="2:18">
      <c r="B268" s="802"/>
      <c r="C268" s="166"/>
      <c r="D268" s="166"/>
      <c r="E268" s="2">
        <v>483</v>
      </c>
      <c r="F268" s="1" t="s">
        <v>945</v>
      </c>
      <c r="G268" s="4">
        <v>0</v>
      </c>
      <c r="H268" s="4">
        <v>0</v>
      </c>
      <c r="I268" s="4">
        <v>300000</v>
      </c>
      <c r="J268" s="4">
        <v>300000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300000</v>
      </c>
      <c r="R268" s="4">
        <v>300000</v>
      </c>
    </row>
    <row r="269" spans="2:18">
      <c r="B269" s="802"/>
      <c r="C269" s="166"/>
      <c r="D269" s="166"/>
      <c r="E269" s="2">
        <v>486</v>
      </c>
      <c r="F269" s="1" t="s">
        <v>1054</v>
      </c>
      <c r="G269" s="4">
        <v>0</v>
      </c>
      <c r="H269" s="4">
        <v>0</v>
      </c>
      <c r="I269" s="4">
        <v>1000000</v>
      </c>
      <c r="J269" s="4">
        <v>1200000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1000000</v>
      </c>
      <c r="R269" s="4">
        <v>1200000</v>
      </c>
    </row>
    <row r="270" spans="2:18" ht="30">
      <c r="B270" s="802"/>
      <c r="C270" s="667">
        <v>8</v>
      </c>
      <c r="D270" s="667"/>
      <c r="E270" s="670"/>
      <c r="F270" s="668" t="s">
        <v>1769</v>
      </c>
      <c r="G270" s="102">
        <f>SUM(G271)</f>
        <v>2500000</v>
      </c>
      <c r="H270" s="102">
        <f t="shared" ref="H270:R270" si="16">SUM(H271)</f>
        <v>2500000</v>
      </c>
      <c r="I270" s="102">
        <f t="shared" si="16"/>
        <v>1000000</v>
      </c>
      <c r="J270" s="102">
        <f t="shared" si="16"/>
        <v>1000000</v>
      </c>
      <c r="K270" s="102">
        <f t="shared" si="16"/>
        <v>0</v>
      </c>
      <c r="L270" s="102">
        <f t="shared" si="16"/>
        <v>0</v>
      </c>
      <c r="M270" s="102">
        <f t="shared" si="16"/>
        <v>0</v>
      </c>
      <c r="N270" s="102">
        <f t="shared" si="16"/>
        <v>0</v>
      </c>
      <c r="O270" s="102">
        <f t="shared" si="16"/>
        <v>0</v>
      </c>
      <c r="P270" s="102">
        <f t="shared" si="16"/>
        <v>0</v>
      </c>
      <c r="Q270" s="102">
        <f t="shared" si="16"/>
        <v>3500000</v>
      </c>
      <c r="R270" s="102">
        <f t="shared" si="16"/>
        <v>3500000</v>
      </c>
    </row>
    <row r="271" spans="2:18" ht="30">
      <c r="B271" s="802"/>
      <c r="C271" s="150"/>
      <c r="D271" s="150">
        <v>80</v>
      </c>
      <c r="E271" s="33"/>
      <c r="F271" s="36" t="s">
        <v>1483</v>
      </c>
      <c r="G271" s="34">
        <f>SUM(G272)</f>
        <v>2500000</v>
      </c>
      <c r="H271" s="34">
        <f t="shared" ref="H271:R271" si="17">SUM(H272)</f>
        <v>2500000</v>
      </c>
      <c r="I271" s="34">
        <f t="shared" si="17"/>
        <v>1000000</v>
      </c>
      <c r="J271" s="34">
        <f t="shared" si="17"/>
        <v>1000000</v>
      </c>
      <c r="K271" s="34">
        <f t="shared" si="17"/>
        <v>0</v>
      </c>
      <c r="L271" s="34">
        <f t="shared" si="17"/>
        <v>0</v>
      </c>
      <c r="M271" s="34">
        <f t="shared" si="17"/>
        <v>0</v>
      </c>
      <c r="N271" s="34">
        <f t="shared" si="17"/>
        <v>0</v>
      </c>
      <c r="O271" s="34">
        <f t="shared" si="17"/>
        <v>0</v>
      </c>
      <c r="P271" s="34">
        <f t="shared" si="17"/>
        <v>0</v>
      </c>
      <c r="Q271" s="34">
        <f t="shared" si="17"/>
        <v>3500000</v>
      </c>
      <c r="R271" s="34">
        <f t="shared" si="17"/>
        <v>3500000</v>
      </c>
    </row>
    <row r="272" spans="2:18">
      <c r="B272" s="802"/>
      <c r="C272" s="162"/>
      <c r="D272" s="162">
        <v>42</v>
      </c>
      <c r="E272" s="99"/>
      <c r="F272" s="99" t="s">
        <v>394</v>
      </c>
      <c r="G272" s="103">
        <f>SUM(G273)</f>
        <v>2500000</v>
      </c>
      <c r="H272" s="103">
        <f t="shared" ref="H272:R272" si="18">SUM(H273)</f>
        <v>2500000</v>
      </c>
      <c r="I272" s="103">
        <f t="shared" si="18"/>
        <v>1000000</v>
      </c>
      <c r="J272" s="103">
        <f t="shared" si="18"/>
        <v>1000000</v>
      </c>
      <c r="K272" s="103">
        <f t="shared" si="18"/>
        <v>0</v>
      </c>
      <c r="L272" s="103">
        <f t="shared" si="18"/>
        <v>0</v>
      </c>
      <c r="M272" s="103">
        <f t="shared" si="18"/>
        <v>0</v>
      </c>
      <c r="N272" s="103">
        <f t="shared" si="18"/>
        <v>0</v>
      </c>
      <c r="O272" s="103">
        <f t="shared" si="18"/>
        <v>0</v>
      </c>
      <c r="P272" s="103">
        <f t="shared" si="18"/>
        <v>0</v>
      </c>
      <c r="Q272" s="103">
        <f t="shared" si="18"/>
        <v>3500000</v>
      </c>
      <c r="R272" s="103">
        <f t="shared" si="18"/>
        <v>3500000</v>
      </c>
    </row>
    <row r="273" spans="2:18">
      <c r="B273" s="802"/>
      <c r="C273" s="166"/>
      <c r="D273" s="166"/>
      <c r="E273" s="2">
        <v>425</v>
      </c>
      <c r="F273" s="1" t="s">
        <v>404</v>
      </c>
      <c r="G273" s="4">
        <v>2500000</v>
      </c>
      <c r="H273" s="4">
        <v>2500000</v>
      </c>
      <c r="I273" s="4">
        <v>1000000</v>
      </c>
      <c r="J273" s="4">
        <v>1000000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3500000</v>
      </c>
      <c r="R273" s="4">
        <v>3500000</v>
      </c>
    </row>
    <row r="274" spans="2:18">
      <c r="B274" s="802"/>
      <c r="C274" s="666">
        <v>9</v>
      </c>
      <c r="D274" s="666"/>
      <c r="E274" s="670"/>
      <c r="F274" s="670" t="s">
        <v>1458</v>
      </c>
      <c r="G274" s="102">
        <f>SUM(G275)</f>
        <v>4550000</v>
      </c>
      <c r="H274" s="102">
        <f t="shared" ref="H274:R274" si="19">SUM(H275)</f>
        <v>4965000</v>
      </c>
      <c r="I274" s="102">
        <f t="shared" si="19"/>
        <v>0</v>
      </c>
      <c r="J274" s="102">
        <f t="shared" si="19"/>
        <v>0</v>
      </c>
      <c r="K274" s="102">
        <f t="shared" si="19"/>
        <v>0</v>
      </c>
      <c r="L274" s="102">
        <f t="shared" si="19"/>
        <v>0</v>
      </c>
      <c r="M274" s="102">
        <f t="shared" si="19"/>
        <v>0</v>
      </c>
      <c r="N274" s="102">
        <f t="shared" si="19"/>
        <v>0</v>
      </c>
      <c r="O274" s="102">
        <f t="shared" si="19"/>
        <v>0</v>
      </c>
      <c r="P274" s="102">
        <f t="shared" si="19"/>
        <v>0</v>
      </c>
      <c r="Q274" s="102">
        <f t="shared" si="19"/>
        <v>4550000</v>
      </c>
      <c r="R274" s="102">
        <f t="shared" si="19"/>
        <v>4965000</v>
      </c>
    </row>
    <row r="275" spans="2:18">
      <c r="B275" s="802"/>
      <c r="C275" s="150"/>
      <c r="D275" s="150">
        <v>90</v>
      </c>
      <c r="E275" s="33"/>
      <c r="F275" s="33" t="s">
        <v>1484</v>
      </c>
      <c r="G275" s="34">
        <f>SUM(G276+G279+G285)</f>
        <v>4550000</v>
      </c>
      <c r="H275" s="34">
        <f t="shared" ref="H275:R275" si="20">SUM(H276+H279+H285)</f>
        <v>4965000</v>
      </c>
      <c r="I275" s="34">
        <f t="shared" si="20"/>
        <v>0</v>
      </c>
      <c r="J275" s="34">
        <f t="shared" si="20"/>
        <v>0</v>
      </c>
      <c r="K275" s="34">
        <f t="shared" si="20"/>
        <v>0</v>
      </c>
      <c r="L275" s="34">
        <f t="shared" si="20"/>
        <v>0</v>
      </c>
      <c r="M275" s="34">
        <f t="shared" si="20"/>
        <v>0</v>
      </c>
      <c r="N275" s="34">
        <f t="shared" si="20"/>
        <v>0</v>
      </c>
      <c r="O275" s="34">
        <f t="shared" si="20"/>
        <v>0</v>
      </c>
      <c r="P275" s="34">
        <f t="shared" si="20"/>
        <v>0</v>
      </c>
      <c r="Q275" s="34">
        <f t="shared" si="20"/>
        <v>4550000</v>
      </c>
      <c r="R275" s="34">
        <f t="shared" si="20"/>
        <v>4965000</v>
      </c>
    </row>
    <row r="276" spans="2:18">
      <c r="B276" s="802"/>
      <c r="C276" s="162"/>
      <c r="D276" s="162">
        <v>40</v>
      </c>
      <c r="E276" s="99"/>
      <c r="F276" s="99" t="s">
        <v>391</v>
      </c>
      <c r="G276" s="103">
        <f>SUM(G277:G278)</f>
        <v>3800000</v>
      </c>
      <c r="H276" s="103">
        <f t="shared" ref="H276:R276" si="21">SUM(H277:H278)</f>
        <v>3560000</v>
      </c>
      <c r="I276" s="103">
        <f t="shared" si="21"/>
        <v>0</v>
      </c>
      <c r="J276" s="103">
        <f t="shared" si="21"/>
        <v>0</v>
      </c>
      <c r="K276" s="103">
        <f t="shared" si="21"/>
        <v>0</v>
      </c>
      <c r="L276" s="103">
        <f t="shared" si="21"/>
        <v>0</v>
      </c>
      <c r="M276" s="103">
        <f t="shared" si="21"/>
        <v>0</v>
      </c>
      <c r="N276" s="103">
        <f t="shared" si="21"/>
        <v>0</v>
      </c>
      <c r="O276" s="103">
        <f t="shared" si="21"/>
        <v>0</v>
      </c>
      <c r="P276" s="103">
        <f t="shared" si="21"/>
        <v>0</v>
      </c>
      <c r="Q276" s="103">
        <f t="shared" si="21"/>
        <v>3800000</v>
      </c>
      <c r="R276" s="103">
        <f t="shared" si="21"/>
        <v>3560000</v>
      </c>
    </row>
    <row r="277" spans="2:18">
      <c r="B277" s="802"/>
      <c r="C277" s="166"/>
      <c r="D277" s="166"/>
      <c r="E277" s="2">
        <v>401</v>
      </c>
      <c r="F277" s="1" t="s">
        <v>399</v>
      </c>
      <c r="G277" s="4">
        <v>2900000</v>
      </c>
      <c r="H277" s="4">
        <v>2700000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2900000</v>
      </c>
      <c r="R277" s="4">
        <v>2700000</v>
      </c>
    </row>
    <row r="278" spans="2:18">
      <c r="B278" s="802"/>
      <c r="C278" s="166"/>
      <c r="D278" s="166"/>
      <c r="E278" s="671">
        <v>402</v>
      </c>
      <c r="F278" s="1" t="s">
        <v>1274</v>
      </c>
      <c r="G278" s="4">
        <v>900000</v>
      </c>
      <c r="H278" s="4">
        <v>860000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900000</v>
      </c>
      <c r="R278" s="4">
        <v>860000</v>
      </c>
    </row>
    <row r="279" spans="2:18">
      <c r="B279" s="802"/>
      <c r="C279" s="162"/>
      <c r="D279" s="162">
        <v>42</v>
      </c>
      <c r="E279" s="99"/>
      <c r="F279" s="99" t="s">
        <v>394</v>
      </c>
      <c r="G279" s="103">
        <f>SUM(G280:G284)</f>
        <v>570000</v>
      </c>
      <c r="H279" s="103">
        <f t="shared" ref="H279:R279" si="22">SUM(H280:H284)</f>
        <v>1070000</v>
      </c>
      <c r="I279" s="103">
        <f t="shared" si="22"/>
        <v>0</v>
      </c>
      <c r="J279" s="103">
        <f t="shared" si="22"/>
        <v>0</v>
      </c>
      <c r="K279" s="103">
        <f t="shared" si="22"/>
        <v>0</v>
      </c>
      <c r="L279" s="103">
        <f t="shared" si="22"/>
        <v>0</v>
      </c>
      <c r="M279" s="103">
        <f t="shared" si="22"/>
        <v>0</v>
      </c>
      <c r="N279" s="103">
        <f t="shared" si="22"/>
        <v>0</v>
      </c>
      <c r="O279" s="103">
        <f t="shared" si="22"/>
        <v>0</v>
      </c>
      <c r="P279" s="103">
        <f t="shared" si="22"/>
        <v>0</v>
      </c>
      <c r="Q279" s="103">
        <f t="shared" si="22"/>
        <v>570000</v>
      </c>
      <c r="R279" s="103">
        <f t="shared" si="22"/>
        <v>1070000</v>
      </c>
    </row>
    <row r="280" spans="2:18">
      <c r="B280" s="802"/>
      <c r="C280" s="166"/>
      <c r="D280" s="166"/>
      <c r="E280" s="2">
        <v>420</v>
      </c>
      <c r="F280" s="1" t="s">
        <v>400</v>
      </c>
      <c r="G280" s="4">
        <v>100000</v>
      </c>
      <c r="H280" s="4">
        <v>100000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100000</v>
      </c>
      <c r="R280" s="4">
        <v>100000</v>
      </c>
    </row>
    <row r="281" spans="2:18" ht="45">
      <c r="B281" s="802"/>
      <c r="C281" s="166"/>
      <c r="D281" s="166"/>
      <c r="E281" s="671">
        <v>421</v>
      </c>
      <c r="F281" s="49" t="s">
        <v>1485</v>
      </c>
      <c r="G281" s="4">
        <v>160000</v>
      </c>
      <c r="H281" s="4">
        <v>160000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160000</v>
      </c>
      <c r="R281" s="4">
        <v>160000</v>
      </c>
    </row>
    <row r="282" spans="2:18">
      <c r="B282" s="802"/>
      <c r="C282" s="166"/>
      <c r="D282" s="166"/>
      <c r="E282" s="2">
        <v>423</v>
      </c>
      <c r="F282" s="1" t="s">
        <v>402</v>
      </c>
      <c r="G282" s="4">
        <v>60000</v>
      </c>
      <c r="H282" s="4">
        <v>60000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60000</v>
      </c>
      <c r="R282" s="4">
        <v>60000</v>
      </c>
    </row>
    <row r="283" spans="2:18">
      <c r="B283" s="802"/>
      <c r="C283" s="166"/>
      <c r="D283" s="166"/>
      <c r="E283" s="2">
        <v>425</v>
      </c>
      <c r="F283" s="1" t="s">
        <v>1486</v>
      </c>
      <c r="G283" s="4">
        <v>250000</v>
      </c>
      <c r="H283" s="4">
        <v>200000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250000</v>
      </c>
      <c r="R283" s="4">
        <v>200000</v>
      </c>
    </row>
    <row r="284" spans="2:18">
      <c r="B284" s="802"/>
      <c r="C284" s="166"/>
      <c r="D284" s="166"/>
      <c r="E284" s="2">
        <v>426</v>
      </c>
      <c r="F284" s="1" t="s">
        <v>405</v>
      </c>
      <c r="G284" s="4">
        <v>0</v>
      </c>
      <c r="H284" s="4">
        <v>550000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550000</v>
      </c>
    </row>
    <row r="285" spans="2:18">
      <c r="B285" s="802"/>
      <c r="C285" s="162"/>
      <c r="D285" s="162">
        <v>48</v>
      </c>
      <c r="E285" s="99"/>
      <c r="F285" s="99" t="s">
        <v>430</v>
      </c>
      <c r="G285" s="103">
        <f>SUM(G286)</f>
        <v>180000</v>
      </c>
      <c r="H285" s="103">
        <f t="shared" ref="H285:R285" si="23">SUM(H286)</f>
        <v>335000</v>
      </c>
      <c r="I285" s="103">
        <f t="shared" si="23"/>
        <v>0</v>
      </c>
      <c r="J285" s="103">
        <f t="shared" si="23"/>
        <v>0</v>
      </c>
      <c r="K285" s="103">
        <f t="shared" si="23"/>
        <v>0</v>
      </c>
      <c r="L285" s="103">
        <f t="shared" si="23"/>
        <v>0</v>
      </c>
      <c r="M285" s="103">
        <f t="shared" si="23"/>
        <v>0</v>
      </c>
      <c r="N285" s="103">
        <f t="shared" si="23"/>
        <v>0</v>
      </c>
      <c r="O285" s="103">
        <f t="shared" si="23"/>
        <v>0</v>
      </c>
      <c r="P285" s="103">
        <f t="shared" si="23"/>
        <v>0</v>
      </c>
      <c r="Q285" s="103">
        <f t="shared" si="23"/>
        <v>180000</v>
      </c>
      <c r="R285" s="103">
        <f t="shared" si="23"/>
        <v>335000</v>
      </c>
    </row>
    <row r="286" spans="2:18">
      <c r="B286" s="802"/>
      <c r="C286" s="166"/>
      <c r="D286" s="166"/>
      <c r="E286" s="671">
        <v>480</v>
      </c>
      <c r="F286" s="1" t="s">
        <v>1237</v>
      </c>
      <c r="G286" s="4">
        <v>180000</v>
      </c>
      <c r="H286" s="4">
        <v>335000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180000</v>
      </c>
      <c r="R286" s="4">
        <v>335000</v>
      </c>
    </row>
    <row r="287" spans="2:18" ht="25.5" customHeight="1">
      <c r="B287" s="802"/>
      <c r="C287" s="666" t="s">
        <v>640</v>
      </c>
      <c r="D287" s="666" t="s">
        <v>1705</v>
      </c>
      <c r="E287" s="670"/>
      <c r="F287" s="670" t="s">
        <v>669</v>
      </c>
      <c r="G287" s="102">
        <f t="shared" ref="G287:H289" si="24">SUM(G288)</f>
        <v>100000</v>
      </c>
      <c r="H287" s="102">
        <f t="shared" si="24"/>
        <v>100000</v>
      </c>
      <c r="I287" s="102">
        <v>0</v>
      </c>
      <c r="J287" s="102">
        <v>0</v>
      </c>
      <c r="K287" s="102">
        <v>0</v>
      </c>
      <c r="L287" s="102">
        <v>0</v>
      </c>
      <c r="M287" s="102">
        <v>0</v>
      </c>
      <c r="N287" s="102">
        <v>0</v>
      </c>
      <c r="O287" s="102">
        <v>0</v>
      </c>
      <c r="P287" s="102">
        <v>0</v>
      </c>
      <c r="Q287" s="102">
        <f t="shared" ref="Q287:R289" si="25">SUM(Q288)</f>
        <v>100000</v>
      </c>
      <c r="R287" s="102">
        <f t="shared" si="25"/>
        <v>100000</v>
      </c>
    </row>
    <row r="288" spans="2:18" ht="15" customHeight="1">
      <c r="B288" s="802"/>
      <c r="C288" s="150"/>
      <c r="D288" s="150" t="s">
        <v>641</v>
      </c>
      <c r="E288" s="33"/>
      <c r="F288" s="36" t="s">
        <v>670</v>
      </c>
      <c r="G288" s="34">
        <f t="shared" si="24"/>
        <v>100000</v>
      </c>
      <c r="H288" s="34">
        <f t="shared" si="24"/>
        <v>100000</v>
      </c>
      <c r="I288" s="34">
        <v>0</v>
      </c>
      <c r="J288" s="34">
        <v>0</v>
      </c>
      <c r="K288" s="34">
        <v>0</v>
      </c>
      <c r="L288" s="34">
        <v>0</v>
      </c>
      <c r="M288" s="34">
        <v>0</v>
      </c>
      <c r="N288" s="34">
        <v>0</v>
      </c>
      <c r="O288" s="34">
        <v>0</v>
      </c>
      <c r="P288" s="34">
        <v>0</v>
      </c>
      <c r="Q288" s="34">
        <f t="shared" si="25"/>
        <v>100000</v>
      </c>
      <c r="R288" s="34">
        <f t="shared" si="25"/>
        <v>100000</v>
      </c>
    </row>
    <row r="289" spans="2:18">
      <c r="B289" s="802"/>
      <c r="C289" s="162"/>
      <c r="D289" s="162">
        <v>42</v>
      </c>
      <c r="E289" s="99"/>
      <c r="F289" s="99" t="s">
        <v>394</v>
      </c>
      <c r="G289" s="103">
        <f t="shared" si="24"/>
        <v>100000</v>
      </c>
      <c r="H289" s="103">
        <f t="shared" si="24"/>
        <v>100000</v>
      </c>
      <c r="I289" s="103">
        <v>0</v>
      </c>
      <c r="J289" s="103">
        <v>0</v>
      </c>
      <c r="K289" s="103">
        <v>0</v>
      </c>
      <c r="L289" s="103">
        <v>0</v>
      </c>
      <c r="M289" s="103">
        <v>0</v>
      </c>
      <c r="N289" s="103">
        <v>0</v>
      </c>
      <c r="O289" s="103">
        <v>0</v>
      </c>
      <c r="P289" s="103">
        <v>0</v>
      </c>
      <c r="Q289" s="103">
        <f t="shared" si="25"/>
        <v>100000</v>
      </c>
      <c r="R289" s="103">
        <f t="shared" si="25"/>
        <v>100000</v>
      </c>
    </row>
    <row r="290" spans="2:18" ht="15.75" thickBot="1">
      <c r="B290" s="802"/>
      <c r="C290" s="166"/>
      <c r="D290" s="166"/>
      <c r="E290" s="2">
        <v>425</v>
      </c>
      <c r="F290" s="1" t="s">
        <v>404</v>
      </c>
      <c r="G290" s="4">
        <v>100000</v>
      </c>
      <c r="H290" s="4">
        <v>100000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100000</v>
      </c>
      <c r="R290" s="4">
        <v>100000</v>
      </c>
    </row>
    <row r="291" spans="2:18" ht="15.75" thickBot="1">
      <c r="B291" s="802"/>
      <c r="C291" s="800" t="s">
        <v>604</v>
      </c>
      <c r="D291" s="801"/>
      <c r="E291" s="766" t="s">
        <v>502</v>
      </c>
      <c r="F291" s="801"/>
      <c r="G291" s="193">
        <f>SUM(G287+G274+G270+G253+G221+G163+G157+G139+G74)</f>
        <v>4771940000</v>
      </c>
      <c r="H291" s="193">
        <f t="shared" ref="H291:R291" si="26">SUM(H287+H274+H270+H253+H221+H163+H157+H139+H74)</f>
        <v>4770940000</v>
      </c>
      <c r="I291" s="193">
        <f t="shared" si="26"/>
        <v>96200000</v>
      </c>
      <c r="J291" s="193">
        <f t="shared" si="26"/>
        <v>96200000</v>
      </c>
      <c r="K291" s="193">
        <f t="shared" si="26"/>
        <v>503000000</v>
      </c>
      <c r="L291" s="193">
        <f t="shared" si="26"/>
        <v>703420000</v>
      </c>
      <c r="M291" s="193">
        <f t="shared" si="26"/>
        <v>306095000</v>
      </c>
      <c r="N291" s="193">
        <f t="shared" si="26"/>
        <v>306095000</v>
      </c>
      <c r="O291" s="193">
        <f t="shared" si="26"/>
        <v>255469000</v>
      </c>
      <c r="P291" s="193">
        <f t="shared" si="26"/>
        <v>255469000</v>
      </c>
      <c r="Q291" s="193">
        <f t="shared" si="26"/>
        <v>5932654000</v>
      </c>
      <c r="R291" s="193">
        <f t="shared" si="26"/>
        <v>6132074000</v>
      </c>
    </row>
  </sheetData>
  <mergeCells count="15">
    <mergeCell ref="C291:D291"/>
    <mergeCell ref="E291:F291"/>
    <mergeCell ref="B7:B29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P98"/>
  <sheetViews>
    <sheetView workbookViewId="0">
      <selection activeCell="B2" sqref="B2:E2"/>
    </sheetView>
  </sheetViews>
  <sheetFormatPr defaultRowHeight="15"/>
  <cols>
    <col min="2" max="2" width="10.85546875" customWidth="1"/>
    <col min="3" max="3" width="36.140625" customWidth="1"/>
    <col min="4" max="4" width="19" customWidth="1"/>
    <col min="5" max="5" width="19.28515625" customWidth="1"/>
    <col min="6" max="6" width="18.140625" customWidth="1"/>
    <col min="7" max="7" width="21.140625" customWidth="1"/>
    <col min="8" max="8" width="19.7109375" customWidth="1"/>
    <col min="9" max="9" width="18.85546875" customWidth="1"/>
    <col min="10" max="10" width="17.85546875" customWidth="1"/>
    <col min="11" max="11" width="17.42578125" customWidth="1"/>
    <col min="12" max="12" width="17.7109375" customWidth="1"/>
    <col min="13" max="13" width="16.5703125" customWidth="1"/>
    <col min="14" max="14" width="18.5703125" customWidth="1"/>
    <col min="15" max="15" width="19.140625" customWidth="1"/>
    <col min="17" max="20" width="9.28515625" bestFit="1" customWidth="1"/>
    <col min="21" max="22" width="10.140625" bestFit="1" customWidth="1"/>
  </cols>
  <sheetData>
    <row r="2" spans="2:15" ht="15" customHeight="1">
      <c r="B2" s="613" t="s">
        <v>523</v>
      </c>
      <c r="C2" s="614"/>
      <c r="D2" s="614"/>
      <c r="E2" s="615"/>
    </row>
    <row r="3" spans="2:15">
      <c r="B3" s="685" t="s">
        <v>452</v>
      </c>
      <c r="C3" s="685" t="s">
        <v>350</v>
      </c>
      <c r="D3" s="686" t="s">
        <v>443</v>
      </c>
      <c r="E3" s="687"/>
      <c r="F3" s="687"/>
      <c r="G3" s="687"/>
      <c r="H3" s="687"/>
      <c r="I3" s="687"/>
      <c r="J3" s="687"/>
      <c r="K3" s="687"/>
      <c r="L3" s="687"/>
      <c r="M3" s="687"/>
      <c r="N3" s="687"/>
      <c r="O3" s="688"/>
    </row>
    <row r="4" spans="2:15">
      <c r="B4" s="685"/>
      <c r="C4" s="685"/>
      <c r="D4" s="684" t="s">
        <v>516</v>
      </c>
      <c r="E4" s="684"/>
      <c r="F4" s="684"/>
      <c r="G4" s="684"/>
      <c r="H4" s="684" t="s">
        <v>417</v>
      </c>
      <c r="I4" s="684"/>
      <c r="J4" s="684" t="s">
        <v>418</v>
      </c>
      <c r="K4" s="684"/>
      <c r="L4" s="684" t="s">
        <v>398</v>
      </c>
      <c r="M4" s="684"/>
      <c r="N4" s="684" t="s">
        <v>419</v>
      </c>
      <c r="O4" s="684"/>
    </row>
    <row r="5" spans="2:15">
      <c r="B5" s="685"/>
      <c r="C5" s="685"/>
      <c r="D5" s="30" t="s">
        <v>356</v>
      </c>
      <c r="E5" s="30" t="s">
        <v>444</v>
      </c>
      <c r="F5" s="30" t="s">
        <v>358</v>
      </c>
      <c r="G5" s="30" t="s">
        <v>444</v>
      </c>
      <c r="H5" s="30" t="s">
        <v>356</v>
      </c>
      <c r="I5" s="30" t="s">
        <v>444</v>
      </c>
      <c r="J5" s="30" t="s">
        <v>356</v>
      </c>
      <c r="K5" s="30" t="s">
        <v>444</v>
      </c>
      <c r="L5" s="30" t="s">
        <v>356</v>
      </c>
      <c r="M5" s="30" t="s">
        <v>444</v>
      </c>
      <c r="N5" s="30" t="s">
        <v>356</v>
      </c>
      <c r="O5" s="30" t="s">
        <v>444</v>
      </c>
    </row>
    <row r="6" spans="2:15" ht="30">
      <c r="B6" s="2">
        <v>1001</v>
      </c>
      <c r="C6" s="14" t="s">
        <v>454</v>
      </c>
      <c r="D6" s="4">
        <v>68030000</v>
      </c>
      <c r="E6" s="4">
        <v>70930000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2960000</v>
      </c>
      <c r="M6" s="4">
        <v>2960000</v>
      </c>
      <c r="N6" s="4">
        <v>70990000</v>
      </c>
      <c r="O6" s="4">
        <v>73890000</v>
      </c>
    </row>
    <row r="7" spans="2:15">
      <c r="B7" s="2">
        <v>1002</v>
      </c>
      <c r="C7" s="1" t="s">
        <v>455</v>
      </c>
      <c r="D7" s="4">
        <v>162238000</v>
      </c>
      <c r="E7" s="4">
        <v>170938000</v>
      </c>
      <c r="F7" s="4">
        <v>800000</v>
      </c>
      <c r="G7" s="4">
        <v>800000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163038000</v>
      </c>
      <c r="O7" s="4">
        <v>171738000</v>
      </c>
    </row>
    <row r="8" spans="2:15" ht="30">
      <c r="B8" s="2">
        <v>2001</v>
      </c>
      <c r="C8" s="14" t="s">
        <v>456</v>
      </c>
      <c r="D8" s="4">
        <v>664782000</v>
      </c>
      <c r="E8" s="4">
        <v>667883000</v>
      </c>
      <c r="F8" s="4">
        <v>8164000</v>
      </c>
      <c r="G8" s="4">
        <v>8164000</v>
      </c>
      <c r="H8" s="4">
        <v>0</v>
      </c>
      <c r="I8" s="4">
        <v>0</v>
      </c>
      <c r="J8" s="4">
        <v>0</v>
      </c>
      <c r="K8" s="4">
        <v>0</v>
      </c>
      <c r="L8" s="4">
        <v>16164000</v>
      </c>
      <c r="M8" s="4">
        <v>27937000</v>
      </c>
      <c r="N8" s="4">
        <v>689110000</v>
      </c>
      <c r="O8" s="4">
        <v>703984000</v>
      </c>
    </row>
    <row r="9" spans="2:15">
      <c r="B9" s="2">
        <v>2002</v>
      </c>
      <c r="C9" s="1" t="s">
        <v>457</v>
      </c>
      <c r="D9" s="4">
        <v>94380000</v>
      </c>
      <c r="E9" s="4">
        <v>95980000</v>
      </c>
      <c r="F9" s="4">
        <v>4000000</v>
      </c>
      <c r="G9" s="4">
        <v>4000000</v>
      </c>
      <c r="H9" s="4">
        <v>0</v>
      </c>
      <c r="I9" s="4">
        <v>0</v>
      </c>
      <c r="J9" s="4">
        <v>0</v>
      </c>
      <c r="K9" s="4">
        <v>0</v>
      </c>
      <c r="L9" s="4">
        <v>19025000</v>
      </c>
      <c r="M9" s="4">
        <v>19025000</v>
      </c>
      <c r="N9" s="4">
        <v>117405000</v>
      </c>
      <c r="O9" s="4">
        <v>119005000</v>
      </c>
    </row>
    <row r="10" spans="2:15" ht="30">
      <c r="B10" s="2">
        <v>2003</v>
      </c>
      <c r="C10" s="14" t="s">
        <v>458</v>
      </c>
      <c r="D10" s="4">
        <v>31232000</v>
      </c>
      <c r="E10" s="4">
        <v>31982000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67000</v>
      </c>
      <c r="N10" s="4">
        <v>31232000</v>
      </c>
      <c r="O10" s="4">
        <v>32049000</v>
      </c>
    </row>
    <row r="11" spans="2:15">
      <c r="B11" s="2">
        <v>2004</v>
      </c>
      <c r="C11" s="1" t="s">
        <v>524</v>
      </c>
      <c r="D11" s="4">
        <v>100136000</v>
      </c>
      <c r="E11" s="4">
        <v>97638000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100136000</v>
      </c>
      <c r="O11" s="4">
        <v>97638000</v>
      </c>
    </row>
    <row r="12" spans="2:15" ht="30">
      <c r="B12" s="2">
        <v>2005</v>
      </c>
      <c r="C12" s="14" t="s">
        <v>459</v>
      </c>
      <c r="D12" s="4">
        <v>20869000</v>
      </c>
      <c r="E12" s="4">
        <v>19160000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1161000</v>
      </c>
      <c r="N12" s="4">
        <v>20869000</v>
      </c>
      <c r="O12" s="4">
        <v>20321000</v>
      </c>
    </row>
    <row r="13" spans="2:15" ht="30">
      <c r="B13" s="2">
        <v>2006</v>
      </c>
      <c r="C13" s="14" t="s">
        <v>460</v>
      </c>
      <c r="D13" s="4">
        <v>18534000</v>
      </c>
      <c r="E13" s="4">
        <v>17844000</v>
      </c>
      <c r="F13" s="4">
        <v>5300000</v>
      </c>
      <c r="G13" s="4">
        <v>5300000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18576000</v>
      </c>
      <c r="N13" s="4">
        <v>23834000</v>
      </c>
      <c r="O13" s="4">
        <v>41720000</v>
      </c>
    </row>
    <row r="14" spans="2:15" ht="30">
      <c r="B14" s="2">
        <v>2007</v>
      </c>
      <c r="C14" s="14" t="s">
        <v>525</v>
      </c>
      <c r="D14" s="4">
        <v>15372000</v>
      </c>
      <c r="E14" s="4">
        <v>15372000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15372000</v>
      </c>
      <c r="O14" s="4">
        <v>15372000</v>
      </c>
    </row>
    <row r="15" spans="2:15" ht="30">
      <c r="B15" s="2">
        <v>2008</v>
      </c>
      <c r="C15" s="14" t="s">
        <v>526</v>
      </c>
      <c r="D15" s="4">
        <v>20490000</v>
      </c>
      <c r="E15" s="4">
        <v>19490000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20490000</v>
      </c>
      <c r="O15" s="4">
        <v>19490000</v>
      </c>
    </row>
    <row r="16" spans="2:15" ht="30">
      <c r="B16" s="2">
        <v>2009</v>
      </c>
      <c r="C16" s="14" t="s">
        <v>461</v>
      </c>
      <c r="D16" s="4">
        <v>8230000</v>
      </c>
      <c r="E16" s="4">
        <v>7030000</v>
      </c>
      <c r="F16" s="4">
        <v>200000</v>
      </c>
      <c r="G16" s="4">
        <v>200000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8430000</v>
      </c>
      <c r="O16" s="4">
        <v>7230000</v>
      </c>
    </row>
    <row r="17" spans="2:15" ht="30">
      <c r="B17" s="2">
        <v>2010</v>
      </c>
      <c r="C17" s="14" t="s">
        <v>462</v>
      </c>
      <c r="D17" s="4">
        <v>3807000</v>
      </c>
      <c r="E17" s="4">
        <v>4307000</v>
      </c>
      <c r="F17" s="4">
        <v>0</v>
      </c>
      <c r="G17" s="4">
        <v>0</v>
      </c>
      <c r="H17" s="4">
        <v>1450000</v>
      </c>
      <c r="I17" s="4">
        <v>4450000</v>
      </c>
      <c r="J17" s="4">
        <v>0</v>
      </c>
      <c r="K17" s="4">
        <v>0</v>
      </c>
      <c r="L17" s="4">
        <v>0</v>
      </c>
      <c r="M17" s="4">
        <v>0</v>
      </c>
      <c r="N17" s="4">
        <v>5257000</v>
      </c>
      <c r="O17" s="4">
        <v>8757000</v>
      </c>
    </row>
    <row r="18" spans="2:15" ht="30">
      <c r="B18" s="2">
        <v>2011</v>
      </c>
      <c r="C18" s="14" t="s">
        <v>527</v>
      </c>
      <c r="D18" s="4">
        <v>4557000</v>
      </c>
      <c r="E18" s="4">
        <v>4857000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4557000</v>
      </c>
      <c r="O18" s="4">
        <v>4857000</v>
      </c>
    </row>
    <row r="19" spans="2:15" ht="60">
      <c r="B19" s="2">
        <v>2012</v>
      </c>
      <c r="C19" s="14" t="s">
        <v>528</v>
      </c>
      <c r="D19" s="4">
        <v>51746000</v>
      </c>
      <c r="E19" s="4">
        <v>45922000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51746000</v>
      </c>
      <c r="O19" s="4">
        <v>45922000</v>
      </c>
    </row>
    <row r="20" spans="2:15" ht="45">
      <c r="B20" s="2">
        <v>2013</v>
      </c>
      <c r="C20" s="14" t="s">
        <v>529</v>
      </c>
      <c r="D20" s="4">
        <v>39575000</v>
      </c>
      <c r="E20" s="4">
        <v>38375000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39575000</v>
      </c>
      <c r="O20" s="4">
        <v>38375000</v>
      </c>
    </row>
    <row r="21" spans="2:15" ht="75">
      <c r="B21" s="2">
        <v>2014</v>
      </c>
      <c r="C21" s="14" t="s">
        <v>530</v>
      </c>
      <c r="D21" s="4">
        <v>6900000</v>
      </c>
      <c r="E21" s="4">
        <v>7600000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6900000</v>
      </c>
      <c r="O21" s="4">
        <v>7600000</v>
      </c>
    </row>
    <row r="22" spans="2:15" ht="30">
      <c r="B22" s="2">
        <v>3001</v>
      </c>
      <c r="C22" s="14" t="s">
        <v>531</v>
      </c>
      <c r="D22" s="4">
        <v>34224000</v>
      </c>
      <c r="E22" s="4">
        <v>35724000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34224000</v>
      </c>
      <c r="O22" s="4">
        <v>35724000</v>
      </c>
    </row>
    <row r="23" spans="2:15">
      <c r="B23" s="2">
        <v>4001</v>
      </c>
      <c r="C23" s="14" t="s">
        <v>463</v>
      </c>
      <c r="D23" s="4">
        <v>1287008000</v>
      </c>
      <c r="E23" s="4">
        <v>1354237000</v>
      </c>
      <c r="F23" s="4">
        <v>0</v>
      </c>
      <c r="G23" s="4">
        <v>0</v>
      </c>
      <c r="H23" s="4">
        <v>0</v>
      </c>
      <c r="I23" s="4">
        <v>0</v>
      </c>
      <c r="J23" s="4">
        <v>10375000</v>
      </c>
      <c r="K23" s="4">
        <v>10375000</v>
      </c>
      <c r="L23" s="4">
        <v>0</v>
      </c>
      <c r="M23" s="4">
        <v>0</v>
      </c>
      <c r="N23" s="4">
        <v>1297383000</v>
      </c>
      <c r="O23" s="4">
        <v>1364612000</v>
      </c>
    </row>
    <row r="24" spans="2:15" ht="30">
      <c r="B24" s="2">
        <v>4002</v>
      </c>
      <c r="C24" s="14" t="s">
        <v>464</v>
      </c>
      <c r="D24" s="4">
        <v>2034500000</v>
      </c>
      <c r="E24" s="4">
        <v>2034500000</v>
      </c>
      <c r="F24" s="4">
        <v>60650000</v>
      </c>
      <c r="G24" s="4">
        <v>60650000</v>
      </c>
      <c r="H24" s="4">
        <v>30000000</v>
      </c>
      <c r="I24" s="4">
        <v>35000000</v>
      </c>
      <c r="J24" s="4">
        <v>0</v>
      </c>
      <c r="K24" s="4">
        <v>0</v>
      </c>
      <c r="L24" s="4">
        <v>0</v>
      </c>
      <c r="M24" s="4">
        <v>0</v>
      </c>
      <c r="N24" s="4">
        <v>2125150000</v>
      </c>
      <c r="O24" s="4">
        <v>2130150000</v>
      </c>
    </row>
    <row r="25" spans="2:15">
      <c r="B25" s="2">
        <v>4003</v>
      </c>
      <c r="C25" s="14" t="s">
        <v>532</v>
      </c>
      <c r="D25" s="4">
        <v>17863000</v>
      </c>
      <c r="E25" s="4">
        <v>17863000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17863000</v>
      </c>
      <c r="O25" s="4">
        <v>17863000</v>
      </c>
    </row>
    <row r="26" spans="2:15" ht="30">
      <c r="B26" s="2">
        <v>4006</v>
      </c>
      <c r="C26" s="14" t="s">
        <v>465</v>
      </c>
      <c r="D26" s="4">
        <v>125199000</v>
      </c>
      <c r="E26" s="4">
        <v>124199000</v>
      </c>
      <c r="F26" s="4">
        <v>2695000</v>
      </c>
      <c r="G26" s="4">
        <v>2695000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127894000</v>
      </c>
      <c r="O26" s="4">
        <v>126894000</v>
      </c>
    </row>
    <row r="27" spans="2:15">
      <c r="B27" s="2">
        <v>4008</v>
      </c>
      <c r="C27" s="14" t="s">
        <v>533</v>
      </c>
      <c r="D27" s="4">
        <v>39489000</v>
      </c>
      <c r="E27" s="4">
        <v>42490000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39489000</v>
      </c>
      <c r="O27" s="4">
        <v>42490000</v>
      </c>
    </row>
    <row r="28" spans="2:15" ht="30">
      <c r="B28" s="2">
        <v>4009</v>
      </c>
      <c r="C28" s="14" t="s">
        <v>466</v>
      </c>
      <c r="D28" s="4">
        <v>97503000</v>
      </c>
      <c r="E28" s="4">
        <v>98503000</v>
      </c>
      <c r="F28" s="4">
        <v>100000</v>
      </c>
      <c r="G28" s="4">
        <v>100000</v>
      </c>
      <c r="H28" s="4">
        <v>0</v>
      </c>
      <c r="I28" s="4">
        <v>0</v>
      </c>
      <c r="J28" s="4">
        <v>0</v>
      </c>
      <c r="K28" s="4">
        <v>0</v>
      </c>
      <c r="L28" s="4">
        <v>19775000</v>
      </c>
      <c r="M28" s="4">
        <v>19775000</v>
      </c>
      <c r="N28" s="4">
        <v>117378000</v>
      </c>
      <c r="O28" s="4">
        <v>118378000</v>
      </c>
    </row>
    <row r="29" spans="2:15" ht="30">
      <c r="B29" s="2">
        <v>4010</v>
      </c>
      <c r="C29" s="14" t="s">
        <v>534</v>
      </c>
      <c r="D29" s="4">
        <v>611446000</v>
      </c>
      <c r="E29" s="4">
        <v>666496000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611446000</v>
      </c>
      <c r="O29" s="4">
        <v>666496000</v>
      </c>
    </row>
    <row r="30" spans="2:15" ht="30">
      <c r="B30" s="2">
        <v>4012</v>
      </c>
      <c r="C30" s="14" t="s">
        <v>535</v>
      </c>
      <c r="D30" s="4">
        <v>11692000</v>
      </c>
      <c r="E30" s="4">
        <v>9492000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11692000</v>
      </c>
      <c r="O30" s="4">
        <v>9492000</v>
      </c>
    </row>
    <row r="31" spans="2:15" ht="30">
      <c r="B31" s="2">
        <v>4013</v>
      </c>
      <c r="C31" s="14" t="s">
        <v>467</v>
      </c>
      <c r="D31" s="4">
        <v>25273000</v>
      </c>
      <c r="E31" s="4">
        <v>24573000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25273000</v>
      </c>
      <c r="O31" s="4">
        <v>24573000</v>
      </c>
    </row>
    <row r="32" spans="2:15">
      <c r="B32" s="2">
        <v>4014</v>
      </c>
      <c r="C32" s="14" t="s">
        <v>536</v>
      </c>
      <c r="D32" s="4">
        <v>16608000</v>
      </c>
      <c r="E32" s="4">
        <v>17108000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16608000</v>
      </c>
      <c r="O32" s="4">
        <v>17108000</v>
      </c>
    </row>
    <row r="33" spans="2:15">
      <c r="B33" s="2">
        <v>5001</v>
      </c>
      <c r="C33" s="14" t="s">
        <v>468</v>
      </c>
      <c r="D33" s="4">
        <v>5552810000</v>
      </c>
      <c r="E33" s="4">
        <v>5552810000</v>
      </c>
      <c r="F33" s="4">
        <v>67000000</v>
      </c>
      <c r="G33" s="4">
        <v>67000000</v>
      </c>
      <c r="H33" s="4">
        <v>29000000</v>
      </c>
      <c r="I33" s="4">
        <v>29000000</v>
      </c>
      <c r="J33" s="4">
        <v>0</v>
      </c>
      <c r="K33" s="4">
        <v>0</v>
      </c>
      <c r="L33" s="4">
        <v>4000000</v>
      </c>
      <c r="M33" s="4">
        <v>19128000</v>
      </c>
      <c r="N33" s="4">
        <v>5652810000</v>
      </c>
      <c r="O33" s="4">
        <v>5667938000</v>
      </c>
    </row>
    <row r="34" spans="2:15" ht="30">
      <c r="B34" s="2">
        <v>5002</v>
      </c>
      <c r="C34" s="14" t="s">
        <v>537</v>
      </c>
      <c r="D34" s="4">
        <v>22398000</v>
      </c>
      <c r="E34" s="4">
        <v>22398000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22398000</v>
      </c>
      <c r="O34" s="4">
        <v>22398000</v>
      </c>
    </row>
    <row r="35" spans="2:15" ht="30">
      <c r="B35" s="2">
        <v>5003</v>
      </c>
      <c r="C35" s="14" t="s">
        <v>469</v>
      </c>
      <c r="D35" s="4">
        <v>184741000</v>
      </c>
      <c r="E35" s="4">
        <v>190691000</v>
      </c>
      <c r="F35" s="4">
        <v>75000000</v>
      </c>
      <c r="G35" s="4">
        <v>75000000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259741000</v>
      </c>
      <c r="O35" s="4">
        <v>265691000</v>
      </c>
    </row>
    <row r="36" spans="2:15" ht="15" customHeight="1">
      <c r="B36" s="2">
        <v>5004</v>
      </c>
      <c r="C36" s="1" t="s">
        <v>470</v>
      </c>
      <c r="D36" s="4">
        <v>149686000</v>
      </c>
      <c r="E36" s="4">
        <v>150749000</v>
      </c>
      <c r="F36" s="4">
        <v>50000</v>
      </c>
      <c r="G36" s="4">
        <v>50000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149736000</v>
      </c>
      <c r="O36" s="4">
        <v>150799000</v>
      </c>
    </row>
    <row r="37" spans="2:15" ht="31.5" customHeight="1">
      <c r="B37" s="2">
        <v>6001</v>
      </c>
      <c r="C37" s="14" t="s">
        <v>471</v>
      </c>
      <c r="D37" s="4">
        <v>8123795000</v>
      </c>
      <c r="E37" s="4">
        <v>8541796000</v>
      </c>
      <c r="F37" s="4">
        <v>1397087000</v>
      </c>
      <c r="G37" s="4">
        <v>1397087000</v>
      </c>
      <c r="H37" s="4">
        <v>78600000</v>
      </c>
      <c r="I37" s="4">
        <v>38600000</v>
      </c>
      <c r="J37" s="4">
        <v>0</v>
      </c>
      <c r="K37" s="4">
        <v>0</v>
      </c>
      <c r="L37" s="4">
        <v>1000000</v>
      </c>
      <c r="M37" s="4">
        <v>16327000</v>
      </c>
      <c r="N37" s="4">
        <v>9600482000</v>
      </c>
      <c r="O37" s="4">
        <v>9993810000</v>
      </c>
    </row>
    <row r="38" spans="2:15" ht="15" customHeight="1">
      <c r="B38" s="2">
        <v>7001</v>
      </c>
      <c r="C38" s="1" t="s">
        <v>472</v>
      </c>
      <c r="D38" s="4">
        <v>354320000</v>
      </c>
      <c r="E38" s="4">
        <v>414319000</v>
      </c>
      <c r="F38" s="4">
        <v>10000000</v>
      </c>
      <c r="G38" s="4">
        <v>10000000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364320000</v>
      </c>
      <c r="O38" s="4">
        <v>424319000</v>
      </c>
    </row>
    <row r="39" spans="2:15" ht="31.5" customHeight="1">
      <c r="B39" s="2">
        <v>7002</v>
      </c>
      <c r="C39" s="14" t="s">
        <v>473</v>
      </c>
      <c r="D39" s="4">
        <v>547762000</v>
      </c>
      <c r="E39" s="4">
        <v>555762000</v>
      </c>
      <c r="F39" s="4">
        <v>0</v>
      </c>
      <c r="G39" s="4">
        <v>0</v>
      </c>
      <c r="H39" s="4">
        <v>18168000</v>
      </c>
      <c r="I39" s="4">
        <v>18168000</v>
      </c>
      <c r="J39" s="4">
        <v>175000000</v>
      </c>
      <c r="K39" s="4">
        <v>179500000</v>
      </c>
      <c r="L39" s="4">
        <v>0</v>
      </c>
      <c r="M39" s="4">
        <v>0</v>
      </c>
      <c r="N39" s="4">
        <v>740930000</v>
      </c>
      <c r="O39" s="4">
        <v>753430000</v>
      </c>
    </row>
    <row r="40" spans="2:15" ht="36" customHeight="1">
      <c r="B40" s="2">
        <v>7003</v>
      </c>
      <c r="C40" s="14" t="s">
        <v>474</v>
      </c>
      <c r="D40" s="4">
        <v>181069000</v>
      </c>
      <c r="E40" s="4">
        <v>183869000</v>
      </c>
      <c r="F40" s="4">
        <v>37035000</v>
      </c>
      <c r="G40" s="4">
        <v>37035000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218104000</v>
      </c>
      <c r="O40" s="4">
        <v>220904000</v>
      </c>
    </row>
    <row r="41" spans="2:15" ht="32.25" customHeight="1">
      <c r="B41" s="2">
        <v>7004</v>
      </c>
      <c r="C41" s="14" t="s">
        <v>538</v>
      </c>
      <c r="D41" s="4">
        <v>5370000</v>
      </c>
      <c r="E41" s="4">
        <v>3370000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5370000</v>
      </c>
      <c r="O41" s="4">
        <v>3370000</v>
      </c>
    </row>
    <row r="42" spans="2:15" ht="28.5" customHeight="1">
      <c r="B42" s="2">
        <v>8001</v>
      </c>
      <c r="C42" s="14" t="s">
        <v>475</v>
      </c>
      <c r="D42" s="4">
        <v>1150442000</v>
      </c>
      <c r="E42" s="4">
        <v>1150442000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540000</v>
      </c>
      <c r="N42" s="4">
        <v>1150442000</v>
      </c>
      <c r="O42" s="4">
        <v>1150982000</v>
      </c>
    </row>
    <row r="43" spans="2:15" ht="18.75" customHeight="1">
      <c r="B43" s="2">
        <v>9001</v>
      </c>
      <c r="C43" s="14" t="s">
        <v>476</v>
      </c>
      <c r="D43" s="4">
        <v>625324000</v>
      </c>
      <c r="E43" s="4">
        <v>735324000</v>
      </c>
      <c r="F43" s="4">
        <v>71600000</v>
      </c>
      <c r="G43" s="4">
        <v>81600000</v>
      </c>
      <c r="H43" s="4">
        <v>30000000</v>
      </c>
      <c r="I43" s="4">
        <v>70250000</v>
      </c>
      <c r="J43" s="4">
        <v>733300000</v>
      </c>
      <c r="K43" s="4">
        <v>733300000</v>
      </c>
      <c r="L43" s="4">
        <v>0</v>
      </c>
      <c r="M43" s="4">
        <v>154346000</v>
      </c>
      <c r="N43" s="4">
        <v>1460224000</v>
      </c>
      <c r="O43" s="4">
        <v>1774820000</v>
      </c>
    </row>
    <row r="44" spans="2:15" ht="31.5" customHeight="1">
      <c r="B44" s="2">
        <v>9002</v>
      </c>
      <c r="C44" s="14" t="s">
        <v>477</v>
      </c>
      <c r="D44" s="4">
        <v>35729290000</v>
      </c>
      <c r="E44" s="4">
        <v>39953628000</v>
      </c>
      <c r="F44" s="4">
        <v>0</v>
      </c>
      <c r="G44" s="4">
        <v>0</v>
      </c>
      <c r="H44" s="4">
        <v>0</v>
      </c>
      <c r="I44" s="4">
        <v>21000000</v>
      </c>
      <c r="J44" s="4">
        <v>2310718000</v>
      </c>
      <c r="K44" s="4">
        <v>2310718000</v>
      </c>
      <c r="L44" s="4">
        <v>2357918000</v>
      </c>
      <c r="M44" s="4">
        <v>2742308000</v>
      </c>
      <c r="N44" s="4">
        <v>40397926000</v>
      </c>
      <c r="O44" s="4">
        <v>45027654000</v>
      </c>
    </row>
    <row r="45" spans="2:15" ht="35.25" customHeight="1">
      <c r="B45" s="2">
        <v>9003</v>
      </c>
      <c r="C45" s="14" t="s">
        <v>478</v>
      </c>
      <c r="D45" s="4">
        <v>852260000</v>
      </c>
      <c r="E45" s="4">
        <v>860801000</v>
      </c>
      <c r="F45" s="4">
        <v>61000000</v>
      </c>
      <c r="G45" s="4">
        <v>81000000</v>
      </c>
      <c r="H45" s="4">
        <v>0</v>
      </c>
      <c r="I45" s="4">
        <v>20000000</v>
      </c>
      <c r="J45" s="4">
        <v>0</v>
      </c>
      <c r="K45" s="4">
        <v>2639000</v>
      </c>
      <c r="L45" s="4">
        <v>3850000</v>
      </c>
      <c r="M45" s="4">
        <v>7451000</v>
      </c>
      <c r="N45" s="4">
        <v>917110000</v>
      </c>
      <c r="O45" s="4">
        <v>971891000</v>
      </c>
    </row>
    <row r="46" spans="2:15" ht="21" customHeight="1">
      <c r="B46" s="2">
        <v>9004</v>
      </c>
      <c r="C46" s="14" t="s">
        <v>479</v>
      </c>
      <c r="D46" s="4">
        <v>51717000</v>
      </c>
      <c r="E46" s="4">
        <v>55547000</v>
      </c>
      <c r="F46" s="4">
        <v>0</v>
      </c>
      <c r="G46" s="4">
        <v>0</v>
      </c>
      <c r="H46" s="4">
        <v>200000000</v>
      </c>
      <c r="I46" s="4">
        <v>310000000</v>
      </c>
      <c r="J46" s="4">
        <v>0</v>
      </c>
      <c r="K46" s="4">
        <v>0</v>
      </c>
      <c r="L46" s="4">
        <v>0</v>
      </c>
      <c r="M46" s="4">
        <v>0</v>
      </c>
      <c r="N46" s="4">
        <v>251717000</v>
      </c>
      <c r="O46" s="4">
        <v>365547000</v>
      </c>
    </row>
    <row r="47" spans="2:15" ht="15" customHeight="1">
      <c r="B47" s="2">
        <v>9005</v>
      </c>
      <c r="C47" s="1" t="s">
        <v>480</v>
      </c>
      <c r="D47" s="4">
        <v>762388000</v>
      </c>
      <c r="E47" s="4">
        <v>762388000</v>
      </c>
      <c r="F47" s="4">
        <v>365000000</v>
      </c>
      <c r="G47" s="4">
        <v>492000000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1127388000</v>
      </c>
      <c r="O47" s="4">
        <v>1254388000</v>
      </c>
    </row>
    <row r="48" spans="2:15" ht="18" customHeight="1">
      <c r="B48" s="2">
        <v>9006</v>
      </c>
      <c r="C48" s="14" t="s">
        <v>539</v>
      </c>
      <c r="D48" s="4">
        <v>29192000</v>
      </c>
      <c r="E48" s="4">
        <v>31192000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29192000</v>
      </c>
      <c r="O48" s="4">
        <v>31192000</v>
      </c>
    </row>
    <row r="49" spans="2:15" ht="45.75" customHeight="1">
      <c r="B49" s="2">
        <v>9007</v>
      </c>
      <c r="C49" s="14" t="s">
        <v>481</v>
      </c>
      <c r="D49" s="4">
        <v>0</v>
      </c>
      <c r="E49" s="4">
        <v>0</v>
      </c>
      <c r="F49" s="4">
        <v>0</v>
      </c>
      <c r="G49" s="4">
        <v>0</v>
      </c>
      <c r="H49" s="4">
        <v>874500000</v>
      </c>
      <c r="I49" s="4">
        <v>874500000</v>
      </c>
      <c r="J49" s="4">
        <v>0</v>
      </c>
      <c r="K49" s="4">
        <v>0</v>
      </c>
      <c r="L49" s="4">
        <v>0</v>
      </c>
      <c r="M49" s="4">
        <v>0</v>
      </c>
      <c r="N49" s="4">
        <v>874500000</v>
      </c>
      <c r="O49" s="4">
        <v>874500000</v>
      </c>
    </row>
    <row r="50" spans="2:15" ht="19.5" customHeight="1">
      <c r="B50" s="2">
        <v>9008</v>
      </c>
      <c r="C50" s="50" t="s">
        <v>540</v>
      </c>
      <c r="D50" s="4">
        <v>7114000</v>
      </c>
      <c r="E50" s="4">
        <v>5714000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7114000</v>
      </c>
      <c r="O50" s="4">
        <v>5714000</v>
      </c>
    </row>
    <row r="51" spans="2:15" ht="19.5" customHeight="1">
      <c r="B51" s="2">
        <v>10001</v>
      </c>
      <c r="C51" s="50" t="s">
        <v>482</v>
      </c>
      <c r="D51" s="4">
        <v>365120000</v>
      </c>
      <c r="E51" s="4">
        <v>366720000</v>
      </c>
      <c r="F51" s="4">
        <v>234975000</v>
      </c>
      <c r="G51" s="4">
        <v>235375000</v>
      </c>
      <c r="H51" s="4">
        <v>1977000</v>
      </c>
      <c r="I51" s="4">
        <v>1977000</v>
      </c>
      <c r="J51" s="4">
        <v>0</v>
      </c>
      <c r="K51" s="4">
        <v>0</v>
      </c>
      <c r="L51" s="4">
        <v>66890000</v>
      </c>
      <c r="M51" s="4">
        <v>82537000</v>
      </c>
      <c r="N51" s="4">
        <v>668962000</v>
      </c>
      <c r="O51" s="4">
        <v>686609000</v>
      </c>
    </row>
    <row r="52" spans="2:15" ht="48.75" customHeight="1">
      <c r="B52" s="2">
        <v>10002</v>
      </c>
      <c r="C52" s="14" t="s">
        <v>541</v>
      </c>
      <c r="D52" s="4">
        <v>475276000</v>
      </c>
      <c r="E52" s="4">
        <v>489776000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475276000</v>
      </c>
      <c r="O52" s="4">
        <v>489776000</v>
      </c>
    </row>
    <row r="53" spans="2:15" ht="33.75" customHeight="1">
      <c r="B53" s="2">
        <v>10003</v>
      </c>
      <c r="C53" s="14" t="s">
        <v>483</v>
      </c>
      <c r="D53" s="4">
        <v>160573000</v>
      </c>
      <c r="E53" s="4">
        <v>164873000</v>
      </c>
      <c r="F53" s="4">
        <v>50000000</v>
      </c>
      <c r="G53" s="4">
        <v>50000000</v>
      </c>
      <c r="H53" s="4">
        <v>2460000</v>
      </c>
      <c r="I53" s="4">
        <v>2460000</v>
      </c>
      <c r="J53" s="4">
        <v>0</v>
      </c>
      <c r="K53" s="4">
        <v>0</v>
      </c>
      <c r="L53" s="4">
        <v>0</v>
      </c>
      <c r="M53" s="4">
        <v>0</v>
      </c>
      <c r="N53" s="4">
        <v>213033000</v>
      </c>
      <c r="O53" s="4">
        <v>217333000</v>
      </c>
    </row>
    <row r="54" spans="2:15" ht="15" customHeight="1">
      <c r="B54" s="2">
        <v>10004</v>
      </c>
      <c r="C54" s="14" t="s">
        <v>484</v>
      </c>
      <c r="D54" s="4">
        <v>684300000</v>
      </c>
      <c r="E54" s="4">
        <v>687600000</v>
      </c>
      <c r="F54" s="4">
        <v>0</v>
      </c>
      <c r="G54" s="4">
        <v>0</v>
      </c>
      <c r="H54" s="4">
        <v>169830000</v>
      </c>
      <c r="I54" s="4">
        <v>169830000</v>
      </c>
      <c r="J54" s="4">
        <v>0</v>
      </c>
      <c r="K54" s="4">
        <v>0</v>
      </c>
      <c r="L54" s="4">
        <v>0</v>
      </c>
      <c r="M54" s="4">
        <v>0</v>
      </c>
      <c r="N54" s="4">
        <v>854130000</v>
      </c>
      <c r="O54" s="4">
        <v>857430000</v>
      </c>
    </row>
    <row r="55" spans="2:15" ht="17.25" customHeight="1">
      <c r="B55" s="2">
        <v>10005</v>
      </c>
      <c r="C55" s="1" t="s">
        <v>542</v>
      </c>
      <c r="D55" s="4">
        <v>155613000</v>
      </c>
      <c r="E55" s="4">
        <v>157613000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155613000</v>
      </c>
      <c r="O55" s="4">
        <v>157613000</v>
      </c>
    </row>
    <row r="56" spans="2:15" ht="33" customHeight="1">
      <c r="B56" s="2">
        <v>10006</v>
      </c>
      <c r="C56" s="14" t="s">
        <v>543</v>
      </c>
      <c r="D56" s="4">
        <v>20273000</v>
      </c>
      <c r="E56" s="4">
        <v>20273000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20273000</v>
      </c>
      <c r="O56" s="4">
        <v>20273000</v>
      </c>
    </row>
    <row r="57" spans="2:15" ht="33" customHeight="1">
      <c r="B57" s="2">
        <v>11002</v>
      </c>
      <c r="C57" s="14" t="s">
        <v>485</v>
      </c>
      <c r="D57" s="4">
        <v>0</v>
      </c>
      <c r="E57" s="4">
        <v>0</v>
      </c>
      <c r="F57" s="4">
        <v>0</v>
      </c>
      <c r="G57" s="4">
        <v>0</v>
      </c>
      <c r="H57" s="4">
        <v>35786000</v>
      </c>
      <c r="I57" s="4">
        <v>35786000</v>
      </c>
      <c r="J57" s="4">
        <v>0</v>
      </c>
      <c r="K57" s="4">
        <v>0</v>
      </c>
      <c r="L57" s="4">
        <v>7000000</v>
      </c>
      <c r="M57" s="4">
        <v>7000000</v>
      </c>
      <c r="N57" s="4">
        <v>42786000</v>
      </c>
      <c r="O57" s="4">
        <v>42786000</v>
      </c>
    </row>
    <row r="58" spans="2:15" ht="32.25" customHeight="1">
      <c r="B58" s="2">
        <v>12101</v>
      </c>
      <c r="C58" s="14" t="s">
        <v>486</v>
      </c>
      <c r="D58" s="4">
        <v>474929000</v>
      </c>
      <c r="E58" s="4">
        <v>492529000</v>
      </c>
      <c r="F58" s="4">
        <v>122800000</v>
      </c>
      <c r="G58" s="4">
        <v>122800000</v>
      </c>
      <c r="H58" s="4">
        <v>10000000</v>
      </c>
      <c r="I58" s="4">
        <v>10000000</v>
      </c>
      <c r="J58" s="4">
        <v>0</v>
      </c>
      <c r="K58" s="4">
        <v>0</v>
      </c>
      <c r="L58" s="4">
        <v>50000000</v>
      </c>
      <c r="M58" s="4">
        <v>112600000</v>
      </c>
      <c r="N58" s="4">
        <v>657729000</v>
      </c>
      <c r="O58" s="4">
        <v>737929000</v>
      </c>
    </row>
    <row r="59" spans="2:15" ht="38.25" customHeight="1">
      <c r="B59" s="2">
        <v>12102</v>
      </c>
      <c r="C59" s="14" t="s">
        <v>544</v>
      </c>
      <c r="D59" s="4">
        <v>15118000</v>
      </c>
      <c r="E59" s="4">
        <v>15618000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15118000</v>
      </c>
      <c r="O59" s="4">
        <v>15618000</v>
      </c>
    </row>
    <row r="60" spans="2:15" ht="30" customHeight="1">
      <c r="B60" s="2">
        <v>13001</v>
      </c>
      <c r="C60" s="14" t="s">
        <v>487</v>
      </c>
      <c r="D60" s="4">
        <v>1553334000</v>
      </c>
      <c r="E60" s="4">
        <v>2046335000</v>
      </c>
      <c r="F60" s="4">
        <v>10000000</v>
      </c>
      <c r="G60" s="4">
        <v>10000000</v>
      </c>
      <c r="H60" s="4">
        <v>0</v>
      </c>
      <c r="I60" s="4">
        <v>0</v>
      </c>
      <c r="J60" s="4">
        <v>1740263000</v>
      </c>
      <c r="K60" s="4">
        <v>1747954000</v>
      </c>
      <c r="L60" s="4">
        <v>10000000</v>
      </c>
      <c r="M60" s="4">
        <v>10000000</v>
      </c>
      <c r="N60" s="4">
        <v>3313597000</v>
      </c>
      <c r="O60" s="4">
        <v>3814289000</v>
      </c>
    </row>
    <row r="61" spans="2:15" ht="30" customHeight="1">
      <c r="B61" s="2">
        <v>13004</v>
      </c>
      <c r="C61" s="14" t="s">
        <v>545</v>
      </c>
      <c r="D61" s="4">
        <v>31352000</v>
      </c>
      <c r="E61" s="4">
        <v>31352000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31352000</v>
      </c>
      <c r="O61" s="4">
        <v>31352000</v>
      </c>
    </row>
    <row r="62" spans="2:15" ht="38.25" customHeight="1">
      <c r="B62" s="2">
        <v>13005</v>
      </c>
      <c r="C62" s="14" t="s">
        <v>546</v>
      </c>
      <c r="D62" s="4">
        <v>19494000</v>
      </c>
      <c r="E62" s="4">
        <v>19494000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19494000</v>
      </c>
      <c r="O62" s="4">
        <v>19494000</v>
      </c>
    </row>
    <row r="63" spans="2:15" ht="20.25" customHeight="1">
      <c r="B63" s="2">
        <v>13006</v>
      </c>
      <c r="C63" s="19" t="s">
        <v>547</v>
      </c>
      <c r="D63" s="4">
        <v>18010000</v>
      </c>
      <c r="E63" s="4">
        <v>18110000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18010000</v>
      </c>
      <c r="O63" s="4">
        <v>18110000</v>
      </c>
    </row>
    <row r="64" spans="2:15" ht="36.75" customHeight="1">
      <c r="B64" s="2">
        <v>14001</v>
      </c>
      <c r="C64" s="14" t="s">
        <v>488</v>
      </c>
      <c r="D64" s="4">
        <v>596526000</v>
      </c>
      <c r="E64" s="4">
        <v>600827000</v>
      </c>
      <c r="F64" s="4">
        <v>39700000</v>
      </c>
      <c r="G64" s="4">
        <v>39700000</v>
      </c>
      <c r="H64" s="4">
        <v>0</v>
      </c>
      <c r="I64" s="4">
        <v>0</v>
      </c>
      <c r="J64" s="4">
        <v>240948000</v>
      </c>
      <c r="K64" s="4">
        <v>120000000</v>
      </c>
      <c r="L64" s="4">
        <v>24377000</v>
      </c>
      <c r="M64" s="4">
        <v>4377000</v>
      </c>
      <c r="N64" s="4">
        <v>901551000</v>
      </c>
      <c r="O64" s="4">
        <v>764904000</v>
      </c>
    </row>
    <row r="65" spans="2:16" ht="45.75" customHeight="1">
      <c r="B65" s="2">
        <v>14002</v>
      </c>
      <c r="C65" s="14" t="s">
        <v>489</v>
      </c>
      <c r="D65" s="4">
        <v>68234000</v>
      </c>
      <c r="E65" s="4">
        <v>62864000</v>
      </c>
      <c r="F65" s="4">
        <v>3000000</v>
      </c>
      <c r="G65" s="4">
        <v>3000000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71234000</v>
      </c>
      <c r="O65" s="4">
        <v>65864000</v>
      </c>
    </row>
    <row r="66" spans="2:16" ht="35.25" customHeight="1">
      <c r="B66" s="2">
        <v>14003</v>
      </c>
      <c r="C66" s="14" t="s">
        <v>490</v>
      </c>
      <c r="D66" s="4">
        <v>98652000</v>
      </c>
      <c r="E66" s="4">
        <v>97652000</v>
      </c>
      <c r="F66" s="4">
        <v>1700000</v>
      </c>
      <c r="G66" s="4">
        <v>1700000</v>
      </c>
      <c r="H66" s="4">
        <v>1600000</v>
      </c>
      <c r="I66" s="4">
        <v>3230000</v>
      </c>
      <c r="J66" s="4">
        <v>0</v>
      </c>
      <c r="K66" s="4">
        <v>0</v>
      </c>
      <c r="L66" s="4">
        <v>0</v>
      </c>
      <c r="M66" s="4">
        <v>0</v>
      </c>
      <c r="N66" s="4">
        <v>101952000</v>
      </c>
      <c r="O66" s="4">
        <v>102582000</v>
      </c>
    </row>
    <row r="67" spans="2:16" ht="45">
      <c r="B67" s="2">
        <v>14004</v>
      </c>
      <c r="C67" s="14" t="s">
        <v>548</v>
      </c>
      <c r="D67" s="4">
        <v>8545466000</v>
      </c>
      <c r="E67" s="4">
        <v>8539366000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8545466000</v>
      </c>
      <c r="O67" s="4">
        <v>8539366000</v>
      </c>
      <c r="P67" s="32"/>
    </row>
    <row r="68" spans="2:16" ht="45">
      <c r="B68" s="2">
        <v>14005</v>
      </c>
      <c r="C68" s="14" t="s">
        <v>491</v>
      </c>
      <c r="D68" s="4">
        <v>332770000</v>
      </c>
      <c r="E68" s="4">
        <v>344072000</v>
      </c>
      <c r="F68" s="4">
        <v>55000000</v>
      </c>
      <c r="G68" s="4">
        <v>55000000</v>
      </c>
      <c r="H68" s="4">
        <v>0</v>
      </c>
      <c r="I68" s="4">
        <v>0</v>
      </c>
      <c r="J68" s="4">
        <v>0</v>
      </c>
      <c r="K68" s="4">
        <v>0</v>
      </c>
      <c r="L68" s="4">
        <v>20544000</v>
      </c>
      <c r="M68" s="4">
        <v>5544000</v>
      </c>
      <c r="N68" s="4">
        <v>408314000</v>
      </c>
      <c r="O68" s="4">
        <v>404616000</v>
      </c>
      <c r="P68" s="32"/>
    </row>
    <row r="69" spans="2:16" ht="30">
      <c r="B69" s="2">
        <v>14006</v>
      </c>
      <c r="C69" s="14" t="s">
        <v>492</v>
      </c>
      <c r="D69" s="4">
        <v>77226000</v>
      </c>
      <c r="E69" s="4">
        <v>80658000</v>
      </c>
      <c r="F69" s="4">
        <v>38694000</v>
      </c>
      <c r="G69" s="4">
        <v>38694000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115920000</v>
      </c>
      <c r="O69" s="4">
        <v>119352000</v>
      </c>
      <c r="P69" s="32"/>
    </row>
    <row r="70" spans="2:16" ht="30">
      <c r="B70" s="2">
        <v>14007</v>
      </c>
      <c r="C70" s="14" t="s">
        <v>549</v>
      </c>
      <c r="D70" s="4">
        <v>18438000</v>
      </c>
      <c r="E70" s="4">
        <v>15638000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18438000</v>
      </c>
      <c r="O70" s="4">
        <v>15638000</v>
      </c>
      <c r="P70" s="32"/>
    </row>
    <row r="71" spans="2:16" ht="30">
      <c r="B71" s="2">
        <v>15001</v>
      </c>
      <c r="C71" s="14" t="s">
        <v>493</v>
      </c>
      <c r="D71" s="4">
        <v>33826071000</v>
      </c>
      <c r="E71" s="4">
        <v>35920319000</v>
      </c>
      <c r="F71" s="4">
        <v>29300000</v>
      </c>
      <c r="G71" s="4">
        <v>29300000</v>
      </c>
      <c r="H71" s="4">
        <v>78850000</v>
      </c>
      <c r="I71" s="4">
        <v>63850000</v>
      </c>
      <c r="J71" s="4">
        <v>179500000</v>
      </c>
      <c r="K71" s="4">
        <v>183000000</v>
      </c>
      <c r="L71" s="4">
        <v>55383000</v>
      </c>
      <c r="M71" s="4">
        <v>48383000</v>
      </c>
      <c r="N71" s="4">
        <v>34169104000</v>
      </c>
      <c r="O71" s="4">
        <v>36244852000</v>
      </c>
      <c r="P71" s="32"/>
    </row>
    <row r="72" spans="2:16">
      <c r="B72" s="2">
        <v>15002</v>
      </c>
      <c r="C72" s="1" t="s">
        <v>494</v>
      </c>
      <c r="D72" s="4">
        <v>102216000</v>
      </c>
      <c r="E72" s="4">
        <v>99216000</v>
      </c>
      <c r="F72" s="4">
        <v>1800000</v>
      </c>
      <c r="G72" s="4">
        <v>1800000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104016000</v>
      </c>
      <c r="O72" s="4">
        <v>101016000</v>
      </c>
      <c r="P72" s="32"/>
    </row>
    <row r="73" spans="2:16" ht="30">
      <c r="B73" s="2">
        <v>16001</v>
      </c>
      <c r="C73" s="14" t="s">
        <v>495</v>
      </c>
      <c r="D73" s="4">
        <v>18113082000</v>
      </c>
      <c r="E73" s="4">
        <v>18413806000</v>
      </c>
      <c r="F73" s="4">
        <v>57947000</v>
      </c>
      <c r="G73" s="4">
        <v>57948000</v>
      </c>
      <c r="H73" s="4">
        <v>3763934000</v>
      </c>
      <c r="I73" s="4">
        <v>3599775000</v>
      </c>
      <c r="J73" s="4">
        <v>140585000</v>
      </c>
      <c r="K73" s="4">
        <v>345995000</v>
      </c>
      <c r="L73" s="4">
        <v>404820000</v>
      </c>
      <c r="M73" s="4">
        <v>343285000</v>
      </c>
      <c r="N73" s="4">
        <v>22480368000</v>
      </c>
      <c r="O73" s="4">
        <v>22760809000</v>
      </c>
      <c r="P73" s="32"/>
    </row>
    <row r="74" spans="2:16">
      <c r="B74" s="2">
        <v>16002</v>
      </c>
      <c r="C74" s="1" t="s">
        <v>496</v>
      </c>
      <c r="D74" s="4">
        <v>222043000</v>
      </c>
      <c r="E74" s="4">
        <v>219682000</v>
      </c>
      <c r="F74" s="4">
        <v>0</v>
      </c>
      <c r="G74" s="4">
        <v>0</v>
      </c>
      <c r="H74" s="4">
        <v>6250000</v>
      </c>
      <c r="I74" s="4">
        <v>9650000</v>
      </c>
      <c r="J74" s="4">
        <v>0</v>
      </c>
      <c r="K74" s="4">
        <v>0</v>
      </c>
      <c r="L74" s="4">
        <v>4250000</v>
      </c>
      <c r="M74" s="4">
        <v>4250000</v>
      </c>
      <c r="N74" s="4">
        <v>232543000</v>
      </c>
      <c r="O74" s="4">
        <v>233582000</v>
      </c>
      <c r="P74" s="32"/>
    </row>
    <row r="75" spans="2:16" ht="45">
      <c r="B75" s="2">
        <v>16003</v>
      </c>
      <c r="C75" s="14" t="s">
        <v>497</v>
      </c>
      <c r="D75" s="4">
        <v>18646000</v>
      </c>
      <c r="E75" s="4">
        <v>20870000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121940000</v>
      </c>
      <c r="M75" s="4">
        <v>121940000</v>
      </c>
      <c r="N75" s="4">
        <v>140586000</v>
      </c>
      <c r="O75" s="4">
        <v>142810000</v>
      </c>
      <c r="P75" s="32"/>
    </row>
    <row r="76" spans="2:16">
      <c r="B76" s="2">
        <v>16004</v>
      </c>
      <c r="C76" s="1" t="s">
        <v>550</v>
      </c>
      <c r="D76" s="4">
        <v>52423000</v>
      </c>
      <c r="E76" s="4">
        <v>50823000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52423000</v>
      </c>
      <c r="O76" s="4">
        <v>50823000</v>
      </c>
      <c r="P76" s="32"/>
    </row>
    <row r="77" spans="2:16">
      <c r="B77" s="2">
        <v>16101</v>
      </c>
      <c r="C77" s="1" t="s">
        <v>498</v>
      </c>
      <c r="D77" s="4">
        <v>346628000</v>
      </c>
      <c r="E77" s="4">
        <v>348528000</v>
      </c>
      <c r="F77" s="4">
        <v>84084000</v>
      </c>
      <c r="G77" s="4">
        <v>84084000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841000</v>
      </c>
      <c r="N77" s="4">
        <v>430712000</v>
      </c>
      <c r="O77" s="4">
        <v>433453000</v>
      </c>
      <c r="P77" s="32"/>
    </row>
    <row r="78" spans="2:16" ht="30">
      <c r="B78" s="2">
        <v>17001</v>
      </c>
      <c r="C78" s="14" t="s">
        <v>499</v>
      </c>
      <c r="D78" s="4">
        <v>256780000</v>
      </c>
      <c r="E78" s="4">
        <v>281981000</v>
      </c>
      <c r="F78" s="4">
        <v>26472000</v>
      </c>
      <c r="G78" s="4">
        <v>26472000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3285000</v>
      </c>
      <c r="N78" s="4">
        <v>283252000</v>
      </c>
      <c r="O78" s="4">
        <v>311738000</v>
      </c>
      <c r="P78" s="32"/>
    </row>
    <row r="79" spans="2:16">
      <c r="B79" s="2">
        <v>17002</v>
      </c>
      <c r="C79" s="1" t="s">
        <v>551</v>
      </c>
      <c r="D79" s="4">
        <v>24537000</v>
      </c>
      <c r="E79" s="4">
        <v>24537000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24537000</v>
      </c>
      <c r="O79" s="4">
        <v>24537000</v>
      </c>
      <c r="P79" s="32"/>
    </row>
    <row r="80" spans="2:16">
      <c r="B80" s="2">
        <v>18001</v>
      </c>
      <c r="C80" s="1" t="s">
        <v>500</v>
      </c>
      <c r="D80" s="4">
        <v>337025000</v>
      </c>
      <c r="E80" s="4">
        <v>324825000</v>
      </c>
      <c r="F80" s="4">
        <v>1600000</v>
      </c>
      <c r="G80" s="4">
        <v>1600000</v>
      </c>
      <c r="H80" s="4">
        <v>1000000</v>
      </c>
      <c r="I80" s="4">
        <v>1000000</v>
      </c>
      <c r="J80" s="4">
        <v>0</v>
      </c>
      <c r="K80" s="4">
        <v>0</v>
      </c>
      <c r="L80" s="4">
        <v>15130000</v>
      </c>
      <c r="M80" s="4">
        <v>15130000</v>
      </c>
      <c r="N80" s="4">
        <v>354755000</v>
      </c>
      <c r="O80" s="4">
        <v>342555000</v>
      </c>
      <c r="P80" s="32"/>
    </row>
    <row r="81" spans="2:16" ht="30">
      <c r="B81" s="2">
        <v>18010</v>
      </c>
      <c r="C81" s="14" t="s">
        <v>501</v>
      </c>
      <c r="D81" s="4">
        <v>3296709000</v>
      </c>
      <c r="E81" s="4">
        <v>3394024000</v>
      </c>
      <c r="F81" s="4">
        <v>40510000</v>
      </c>
      <c r="G81" s="4">
        <v>40510000</v>
      </c>
      <c r="H81" s="4">
        <v>189064000</v>
      </c>
      <c r="I81" s="4">
        <v>452914000</v>
      </c>
      <c r="J81" s="4">
        <v>0</v>
      </c>
      <c r="K81" s="4">
        <v>0</v>
      </c>
      <c r="L81" s="4">
        <v>28370000</v>
      </c>
      <c r="M81" s="4">
        <v>28370000</v>
      </c>
      <c r="N81" s="4">
        <v>3554653000</v>
      </c>
      <c r="O81" s="4">
        <v>3915818000</v>
      </c>
      <c r="P81" s="32"/>
    </row>
    <row r="82" spans="2:16">
      <c r="B82" s="2">
        <v>19001</v>
      </c>
      <c r="C82" s="1" t="s">
        <v>502</v>
      </c>
      <c r="D82" s="4">
        <v>4771940000</v>
      </c>
      <c r="E82" s="4">
        <v>4770940000</v>
      </c>
      <c r="F82" s="4">
        <v>96200000</v>
      </c>
      <c r="G82" s="4">
        <v>96200000</v>
      </c>
      <c r="H82" s="4">
        <v>503000000</v>
      </c>
      <c r="I82" s="4">
        <v>703420000</v>
      </c>
      <c r="J82" s="4">
        <v>306095000</v>
      </c>
      <c r="K82" s="4">
        <v>306095000</v>
      </c>
      <c r="L82" s="4">
        <v>255469000</v>
      </c>
      <c r="M82" s="4">
        <v>255469000</v>
      </c>
      <c r="N82" s="4">
        <v>5932704000</v>
      </c>
      <c r="O82" s="4">
        <v>6132124000</v>
      </c>
      <c r="P82" s="32"/>
    </row>
    <row r="83" spans="2:16" ht="30">
      <c r="B83" s="2">
        <v>19002</v>
      </c>
      <c r="C83" s="14" t="s">
        <v>503</v>
      </c>
      <c r="D83" s="4">
        <v>34310000</v>
      </c>
      <c r="E83" s="4">
        <v>35310000</v>
      </c>
      <c r="F83" s="4">
        <v>7060000</v>
      </c>
      <c r="G83" s="4">
        <v>7060000</v>
      </c>
      <c r="H83" s="4">
        <v>16700000</v>
      </c>
      <c r="I83" s="4">
        <v>16700000</v>
      </c>
      <c r="J83" s="4">
        <v>0</v>
      </c>
      <c r="K83" s="4">
        <v>0</v>
      </c>
      <c r="L83" s="4">
        <v>0</v>
      </c>
      <c r="M83" s="4">
        <v>0</v>
      </c>
      <c r="N83" s="4">
        <v>58070000</v>
      </c>
      <c r="O83" s="4">
        <v>59070000</v>
      </c>
      <c r="P83" s="32"/>
    </row>
    <row r="84" spans="2:16" ht="30">
      <c r="B84" s="2">
        <v>19101</v>
      </c>
      <c r="C84" s="14" t="s">
        <v>504</v>
      </c>
      <c r="D84" s="4">
        <v>322430000</v>
      </c>
      <c r="E84" s="4">
        <v>324130000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29751000</v>
      </c>
      <c r="M84" s="4">
        <v>31484000</v>
      </c>
      <c r="N84" s="4">
        <v>352181000</v>
      </c>
      <c r="O84" s="4">
        <v>355614000</v>
      </c>
      <c r="P84" s="32"/>
    </row>
    <row r="85" spans="2:16" ht="30">
      <c r="B85" s="2">
        <v>19102</v>
      </c>
      <c r="C85" s="14" t="s">
        <v>552</v>
      </c>
      <c r="D85" s="4">
        <v>3326000</v>
      </c>
      <c r="E85" s="4">
        <v>4326000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3326000</v>
      </c>
      <c r="O85" s="4">
        <v>4326000</v>
      </c>
      <c r="P85" s="32"/>
    </row>
    <row r="86" spans="2:16">
      <c r="B86" s="2">
        <v>19201</v>
      </c>
      <c r="C86" s="1" t="s">
        <v>505</v>
      </c>
      <c r="D86" s="4">
        <v>19473000</v>
      </c>
      <c r="E86" s="4">
        <v>19773000</v>
      </c>
      <c r="F86" s="4">
        <v>0</v>
      </c>
      <c r="G86" s="4">
        <v>0</v>
      </c>
      <c r="H86" s="4">
        <v>0</v>
      </c>
      <c r="I86" s="4">
        <v>450000</v>
      </c>
      <c r="J86" s="4">
        <v>0</v>
      </c>
      <c r="K86" s="4">
        <v>0</v>
      </c>
      <c r="L86" s="4">
        <v>0</v>
      </c>
      <c r="M86" s="4">
        <v>0</v>
      </c>
      <c r="N86" s="4">
        <v>19473000</v>
      </c>
      <c r="O86" s="4">
        <v>20223000</v>
      </c>
      <c r="P86" s="32"/>
    </row>
    <row r="87" spans="2:16" ht="60">
      <c r="B87" s="2">
        <v>19302</v>
      </c>
      <c r="C87" s="14" t="s">
        <v>553</v>
      </c>
      <c r="D87" s="4">
        <v>14502000</v>
      </c>
      <c r="E87" s="4">
        <v>15002000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14502000</v>
      </c>
      <c r="O87" s="4">
        <v>15002000</v>
      </c>
      <c r="P87" s="32"/>
    </row>
    <row r="88" spans="2:16" ht="30">
      <c r="B88" s="2">
        <v>20001</v>
      </c>
      <c r="C88" s="14" t="s">
        <v>506</v>
      </c>
      <c r="D88" s="4">
        <v>11922000</v>
      </c>
      <c r="E88" s="4">
        <v>12322000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1398000</v>
      </c>
      <c r="N88" s="4">
        <v>11922000</v>
      </c>
      <c r="O88" s="4">
        <v>13720000</v>
      </c>
      <c r="P88" s="32"/>
    </row>
    <row r="89" spans="2:16" ht="30">
      <c r="B89" s="2">
        <v>21001</v>
      </c>
      <c r="C89" s="14" t="s">
        <v>507</v>
      </c>
      <c r="D89" s="4">
        <v>226380000</v>
      </c>
      <c r="E89" s="4">
        <v>226380000</v>
      </c>
      <c r="F89" s="4">
        <v>0</v>
      </c>
      <c r="G89" s="4">
        <v>0</v>
      </c>
      <c r="H89" s="4">
        <v>415510000</v>
      </c>
      <c r="I89" s="4">
        <v>415510000</v>
      </c>
      <c r="J89" s="4">
        <v>128630000</v>
      </c>
      <c r="K89" s="4">
        <v>128630000</v>
      </c>
      <c r="L89" s="4">
        <v>0</v>
      </c>
      <c r="M89" s="4">
        <v>16500000</v>
      </c>
      <c r="N89" s="4">
        <v>770520000</v>
      </c>
      <c r="O89" s="4">
        <v>787020000</v>
      </c>
      <c r="P89" s="32"/>
    </row>
    <row r="90" spans="2:16">
      <c r="B90" s="2">
        <v>22001</v>
      </c>
      <c r="C90" s="1" t="s">
        <v>508</v>
      </c>
      <c r="D90" s="4">
        <v>165263000</v>
      </c>
      <c r="E90" s="4">
        <v>177671000</v>
      </c>
      <c r="F90" s="4">
        <v>2000000</v>
      </c>
      <c r="G90" s="4">
        <v>2000000</v>
      </c>
      <c r="H90" s="4">
        <v>3000000</v>
      </c>
      <c r="I90" s="4">
        <v>3000000</v>
      </c>
      <c r="J90" s="4">
        <v>0</v>
      </c>
      <c r="K90" s="4">
        <v>0</v>
      </c>
      <c r="L90" s="4">
        <v>34953000</v>
      </c>
      <c r="M90" s="4">
        <v>37289000</v>
      </c>
      <c r="N90" s="4">
        <v>205216000</v>
      </c>
      <c r="O90" s="4">
        <v>219960000</v>
      </c>
      <c r="P90" s="32"/>
    </row>
    <row r="91" spans="2:16" ht="30">
      <c r="B91" s="2">
        <v>24001</v>
      </c>
      <c r="C91" s="14" t="s">
        <v>509</v>
      </c>
      <c r="D91" s="4">
        <v>115333000</v>
      </c>
      <c r="E91" s="4">
        <v>126333000</v>
      </c>
      <c r="F91" s="4">
        <v>8000000</v>
      </c>
      <c r="G91" s="4">
        <v>9240000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123333000</v>
      </c>
      <c r="O91" s="4">
        <v>135573000</v>
      </c>
      <c r="P91" s="32"/>
    </row>
    <row r="92" spans="2:16">
      <c r="B92" s="2">
        <v>25001</v>
      </c>
      <c r="C92" s="1" t="s">
        <v>510</v>
      </c>
      <c r="D92" s="4">
        <v>18408000</v>
      </c>
      <c r="E92" s="4">
        <v>19708000</v>
      </c>
      <c r="F92" s="4">
        <v>0</v>
      </c>
      <c r="G92" s="4">
        <v>0</v>
      </c>
      <c r="H92" s="4">
        <v>18100000</v>
      </c>
      <c r="I92" s="4">
        <v>22600000</v>
      </c>
      <c r="J92" s="4">
        <v>0</v>
      </c>
      <c r="K92" s="4">
        <v>0</v>
      </c>
      <c r="L92" s="4">
        <v>0</v>
      </c>
      <c r="M92" s="4">
        <v>0</v>
      </c>
      <c r="N92" s="4">
        <v>36508000</v>
      </c>
      <c r="O92" s="4">
        <v>42308000</v>
      </c>
      <c r="P92" s="32"/>
    </row>
    <row r="93" spans="2:16" ht="30">
      <c r="B93" s="2">
        <v>26001</v>
      </c>
      <c r="C93" s="14" t="s">
        <v>511</v>
      </c>
      <c r="D93" s="4">
        <v>93628000</v>
      </c>
      <c r="E93" s="4">
        <v>94628000</v>
      </c>
      <c r="F93" s="4">
        <v>0</v>
      </c>
      <c r="G93" s="4">
        <v>0</v>
      </c>
      <c r="H93" s="4">
        <v>38680000</v>
      </c>
      <c r="I93" s="4">
        <v>38680000</v>
      </c>
      <c r="J93" s="4">
        <v>0</v>
      </c>
      <c r="K93" s="4">
        <v>0</v>
      </c>
      <c r="L93" s="4">
        <v>18000000</v>
      </c>
      <c r="M93" s="4">
        <v>36200000</v>
      </c>
      <c r="N93" s="4">
        <v>150308000</v>
      </c>
      <c r="O93" s="4">
        <v>169508000</v>
      </c>
      <c r="P93" s="32"/>
    </row>
    <row r="94" spans="2:16">
      <c r="B94" s="2">
        <v>28001</v>
      </c>
      <c r="C94" s="1" t="s">
        <v>512</v>
      </c>
      <c r="D94" s="4">
        <v>69362000</v>
      </c>
      <c r="E94" s="4">
        <v>69362000</v>
      </c>
      <c r="F94" s="4">
        <v>12650000</v>
      </c>
      <c r="G94" s="4">
        <v>12650000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82012000</v>
      </c>
      <c r="O94" s="4">
        <v>82012000</v>
      </c>
      <c r="P94" s="32"/>
    </row>
    <row r="95" spans="2:16">
      <c r="B95" s="2">
        <v>29010</v>
      </c>
      <c r="C95" s="1" t="s">
        <v>513</v>
      </c>
      <c r="D95" s="4">
        <v>1794306000</v>
      </c>
      <c r="E95" s="4">
        <v>1778806000</v>
      </c>
      <c r="F95" s="4">
        <v>52785000</v>
      </c>
      <c r="G95" s="4">
        <v>72785000</v>
      </c>
      <c r="H95" s="4">
        <v>0</v>
      </c>
      <c r="I95" s="4">
        <v>0</v>
      </c>
      <c r="J95" s="4">
        <v>0</v>
      </c>
      <c r="K95" s="4">
        <v>0</v>
      </c>
      <c r="L95" s="4">
        <v>6600000</v>
      </c>
      <c r="M95" s="4">
        <v>6770000</v>
      </c>
      <c r="N95" s="4">
        <v>1853691000</v>
      </c>
      <c r="O95" s="4">
        <v>1858361000</v>
      </c>
      <c r="P95" s="32"/>
    </row>
    <row r="96" spans="2:16" ht="30">
      <c r="B96" s="2">
        <v>31010</v>
      </c>
      <c r="C96" s="14" t="s">
        <v>514</v>
      </c>
      <c r="D96" s="4">
        <v>431981000</v>
      </c>
      <c r="E96" s="4">
        <v>431981000</v>
      </c>
      <c r="F96" s="4">
        <v>216000</v>
      </c>
      <c r="G96" s="4">
        <v>216000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432197000</v>
      </c>
      <c r="O96" s="4">
        <v>432197000</v>
      </c>
      <c r="P96" s="32"/>
    </row>
    <row r="97" spans="2:16">
      <c r="B97" s="2">
        <v>31101</v>
      </c>
      <c r="C97" s="1" t="s">
        <v>554</v>
      </c>
      <c r="D97" s="4">
        <v>72776000</v>
      </c>
      <c r="E97" s="4">
        <v>68540000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72776000</v>
      </c>
      <c r="O97" s="4">
        <v>68540000</v>
      </c>
      <c r="P97" s="32"/>
    </row>
    <row r="98" spans="2:16">
      <c r="B98" s="698" t="s">
        <v>387</v>
      </c>
      <c r="C98" s="699"/>
      <c r="D98" s="25">
        <f t="shared" ref="D98:O98" si="0">SUM(D6:D97)</f>
        <v>138413565000</v>
      </c>
      <c r="E98" s="25">
        <f t="shared" si="0"/>
        <v>146436486000</v>
      </c>
      <c r="F98" s="18">
        <f t="shared" si="0"/>
        <v>3142174000</v>
      </c>
      <c r="G98" s="18">
        <f t="shared" si="0"/>
        <v>3320815000</v>
      </c>
      <c r="H98" s="18">
        <f t="shared" si="0"/>
        <v>6517459000</v>
      </c>
      <c r="I98" s="18">
        <f t="shared" si="0"/>
        <v>6971800000</v>
      </c>
      <c r="J98" s="18">
        <f t="shared" si="0"/>
        <v>5965414000</v>
      </c>
      <c r="K98" s="18">
        <f t="shared" si="0"/>
        <v>6068206000</v>
      </c>
      <c r="L98" s="25">
        <f t="shared" si="0"/>
        <v>3578169000</v>
      </c>
      <c r="M98" s="18">
        <f t="shared" si="0"/>
        <v>4202253000</v>
      </c>
      <c r="N98" s="25">
        <f t="shared" si="0"/>
        <v>157616781000</v>
      </c>
      <c r="O98" s="18">
        <f t="shared" si="0"/>
        <v>166999560000</v>
      </c>
    </row>
  </sheetData>
  <mergeCells count="9">
    <mergeCell ref="B98:C98"/>
    <mergeCell ref="B3:B5"/>
    <mergeCell ref="C3:C5"/>
    <mergeCell ref="D3:O3"/>
    <mergeCell ref="D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B2:R43"/>
  <sheetViews>
    <sheetView workbookViewId="0">
      <selection activeCell="D2" sqref="D2"/>
    </sheetView>
  </sheetViews>
  <sheetFormatPr defaultRowHeight="15"/>
  <cols>
    <col min="2" max="2" width="11.42578125" customWidth="1"/>
    <col min="3" max="3" width="13.85546875" customWidth="1"/>
    <col min="4" max="4" width="14.7109375" customWidth="1"/>
    <col min="5" max="5" width="23.140625" customWidth="1"/>
    <col min="6" max="6" width="46.7109375" customWidth="1"/>
    <col min="7" max="18" width="17.5703125" customWidth="1"/>
  </cols>
  <sheetData>
    <row r="2" spans="2:18">
      <c r="B2" s="603" t="s">
        <v>503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>
      <c r="B6" s="437">
        <v>19002</v>
      </c>
      <c r="C6" s="786" t="s">
        <v>503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1136</v>
      </c>
      <c r="G7" s="34">
        <f>SUM(G8)</f>
        <v>34310000</v>
      </c>
      <c r="H7" s="34">
        <f t="shared" ref="H7:R7" si="0">SUM(H8)</f>
        <v>35310000</v>
      </c>
      <c r="I7" s="34">
        <f t="shared" si="0"/>
        <v>7060000</v>
      </c>
      <c r="J7" s="34">
        <f t="shared" si="0"/>
        <v>7060000</v>
      </c>
      <c r="K7" s="34">
        <f t="shared" si="0"/>
        <v>16700000</v>
      </c>
      <c r="L7" s="34">
        <f t="shared" si="0"/>
        <v>16700000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58070000</v>
      </c>
      <c r="R7" s="34">
        <f t="shared" si="0"/>
        <v>59070000</v>
      </c>
    </row>
    <row r="8" spans="2:18">
      <c r="B8" s="802"/>
      <c r="C8" s="166"/>
      <c r="D8" s="2">
        <v>19</v>
      </c>
      <c r="E8" s="1"/>
      <c r="F8" s="1" t="s">
        <v>1136</v>
      </c>
      <c r="G8" s="4">
        <v>34310000</v>
      </c>
      <c r="H8" s="4">
        <v>35310000</v>
      </c>
      <c r="I8" s="4">
        <v>7060000</v>
      </c>
      <c r="J8" s="4">
        <v>7060000</v>
      </c>
      <c r="K8" s="4">
        <v>16700000</v>
      </c>
      <c r="L8" s="4">
        <v>16700000</v>
      </c>
      <c r="M8" s="4">
        <v>0</v>
      </c>
      <c r="N8" s="4">
        <v>0</v>
      </c>
      <c r="O8" s="4">
        <v>0</v>
      </c>
      <c r="P8" s="4">
        <v>0</v>
      </c>
      <c r="Q8" s="4">
        <v>58070000</v>
      </c>
      <c r="R8" s="4">
        <v>59070000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33810000</v>
      </c>
      <c r="H9" s="103">
        <f t="shared" ref="H9:R9" si="1">SUM(H10:H11)</f>
        <v>34810000</v>
      </c>
      <c r="I9" s="103">
        <f t="shared" si="1"/>
        <v>0</v>
      </c>
      <c r="J9" s="103">
        <f t="shared" si="1"/>
        <v>0</v>
      </c>
      <c r="K9" s="103">
        <f t="shared" si="1"/>
        <v>0</v>
      </c>
      <c r="L9" s="103">
        <f t="shared" si="1"/>
        <v>0</v>
      </c>
      <c r="M9" s="103">
        <f t="shared" si="1"/>
        <v>0</v>
      </c>
      <c r="N9" s="103">
        <f t="shared" si="1"/>
        <v>0</v>
      </c>
      <c r="O9" s="103">
        <f t="shared" si="1"/>
        <v>0</v>
      </c>
      <c r="P9" s="103">
        <f t="shared" si="1"/>
        <v>0</v>
      </c>
      <c r="Q9" s="103">
        <f t="shared" si="1"/>
        <v>33810000</v>
      </c>
      <c r="R9" s="103">
        <f t="shared" si="1"/>
        <v>34810000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25810000</v>
      </c>
      <c r="H10" s="4">
        <v>26510000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25810000</v>
      </c>
      <c r="R10" s="4">
        <v>26510000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8000000</v>
      </c>
      <c r="H11" s="4">
        <v>8300000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8000000</v>
      </c>
      <c r="R11" s="4">
        <v>8300000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500000</v>
      </c>
      <c r="H12" s="103">
        <f t="shared" ref="H12:R12" si="2">SUM(H13:H18)</f>
        <v>500000</v>
      </c>
      <c r="I12" s="103">
        <f t="shared" si="2"/>
        <v>6960000</v>
      </c>
      <c r="J12" s="103">
        <f t="shared" si="2"/>
        <v>6780000</v>
      </c>
      <c r="K12" s="103">
        <f t="shared" si="2"/>
        <v>15000000</v>
      </c>
      <c r="L12" s="103">
        <f t="shared" si="2"/>
        <v>15340000</v>
      </c>
      <c r="M12" s="103">
        <f t="shared" si="2"/>
        <v>0</v>
      </c>
      <c r="N12" s="103">
        <f t="shared" si="2"/>
        <v>0</v>
      </c>
      <c r="O12" s="103">
        <f t="shared" si="2"/>
        <v>0</v>
      </c>
      <c r="P12" s="103">
        <f t="shared" si="2"/>
        <v>0</v>
      </c>
      <c r="Q12" s="103">
        <f t="shared" si="2"/>
        <v>22460000</v>
      </c>
      <c r="R12" s="103">
        <f t="shared" si="2"/>
        <v>22620000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0</v>
      </c>
      <c r="H13" s="4">
        <v>0</v>
      </c>
      <c r="I13" s="4">
        <v>1000000</v>
      </c>
      <c r="J13" s="4">
        <v>800000</v>
      </c>
      <c r="K13" s="4">
        <v>1000000</v>
      </c>
      <c r="L13" s="4">
        <v>640000</v>
      </c>
      <c r="M13" s="4">
        <v>0</v>
      </c>
      <c r="N13" s="4">
        <v>0</v>
      </c>
      <c r="O13" s="4">
        <v>0</v>
      </c>
      <c r="P13" s="4">
        <v>0</v>
      </c>
      <c r="Q13" s="4">
        <v>2000000</v>
      </c>
      <c r="R13" s="4">
        <v>1440000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250000</v>
      </c>
      <c r="H14" s="4">
        <v>250000</v>
      </c>
      <c r="I14" s="4">
        <v>4000000</v>
      </c>
      <c r="J14" s="4">
        <v>3200000</v>
      </c>
      <c r="K14" s="4">
        <v>8000000</v>
      </c>
      <c r="L14" s="4">
        <v>6400000</v>
      </c>
      <c r="M14" s="4">
        <v>0</v>
      </c>
      <c r="N14" s="4">
        <v>0</v>
      </c>
      <c r="O14" s="4">
        <v>0</v>
      </c>
      <c r="P14" s="4">
        <v>0</v>
      </c>
      <c r="Q14" s="4">
        <v>12250000</v>
      </c>
      <c r="R14" s="4">
        <v>9850000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50000</v>
      </c>
      <c r="H15" s="4">
        <v>50000</v>
      </c>
      <c r="I15" s="4">
        <v>360000</v>
      </c>
      <c r="J15" s="4">
        <v>288000</v>
      </c>
      <c r="K15" s="4">
        <v>2000000</v>
      </c>
      <c r="L15" s="4">
        <v>1600000</v>
      </c>
      <c r="M15" s="4">
        <v>0</v>
      </c>
      <c r="N15" s="4">
        <v>0</v>
      </c>
      <c r="O15" s="4">
        <v>0</v>
      </c>
      <c r="P15" s="4">
        <v>0</v>
      </c>
      <c r="Q15" s="4">
        <v>2410000</v>
      </c>
      <c r="R15" s="4">
        <v>1938000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50000</v>
      </c>
      <c r="H16" s="4">
        <v>50000</v>
      </c>
      <c r="I16" s="4">
        <v>100000</v>
      </c>
      <c r="J16" s="4">
        <v>80000</v>
      </c>
      <c r="K16" s="4">
        <v>2000000</v>
      </c>
      <c r="L16" s="4">
        <v>1600000</v>
      </c>
      <c r="M16" s="4">
        <v>0</v>
      </c>
      <c r="N16" s="4">
        <v>0</v>
      </c>
      <c r="O16" s="4">
        <v>0</v>
      </c>
      <c r="P16" s="4">
        <v>0</v>
      </c>
      <c r="Q16" s="4">
        <v>2150000</v>
      </c>
      <c r="R16" s="4">
        <v>1730000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50000</v>
      </c>
      <c r="H17" s="4">
        <v>50000</v>
      </c>
      <c r="I17" s="4">
        <v>1000000</v>
      </c>
      <c r="J17" s="4">
        <v>2012000</v>
      </c>
      <c r="K17" s="4">
        <v>1000000</v>
      </c>
      <c r="L17" s="4">
        <v>4140000</v>
      </c>
      <c r="M17" s="4">
        <v>0</v>
      </c>
      <c r="N17" s="4">
        <v>0</v>
      </c>
      <c r="O17" s="4">
        <v>0</v>
      </c>
      <c r="P17" s="4">
        <v>0</v>
      </c>
      <c r="Q17" s="4">
        <v>2050000</v>
      </c>
      <c r="R17" s="4">
        <v>6202000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100000</v>
      </c>
      <c r="H18" s="4">
        <v>100000</v>
      </c>
      <c r="I18" s="4">
        <v>500000</v>
      </c>
      <c r="J18" s="4">
        <v>400000</v>
      </c>
      <c r="K18" s="4">
        <v>1000000</v>
      </c>
      <c r="L18" s="4">
        <v>960000</v>
      </c>
      <c r="M18" s="4">
        <v>0</v>
      </c>
      <c r="N18" s="4">
        <v>0</v>
      </c>
      <c r="O18" s="4">
        <v>0</v>
      </c>
      <c r="P18" s="4">
        <v>0</v>
      </c>
      <c r="Q18" s="4">
        <v>1600000</v>
      </c>
      <c r="R18" s="4">
        <v>1460000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0</v>
      </c>
      <c r="H19" s="103">
        <f t="shared" ref="H19:R19" si="3">SUM(H20)</f>
        <v>0</v>
      </c>
      <c r="I19" s="103">
        <f t="shared" si="3"/>
        <v>100000</v>
      </c>
      <c r="J19" s="103">
        <f t="shared" si="3"/>
        <v>80000</v>
      </c>
      <c r="K19" s="103">
        <f t="shared" si="3"/>
        <v>200000</v>
      </c>
      <c r="L19" s="103">
        <f t="shared" si="3"/>
        <v>160000</v>
      </c>
      <c r="M19" s="103">
        <f t="shared" si="3"/>
        <v>0</v>
      </c>
      <c r="N19" s="103">
        <f t="shared" si="3"/>
        <v>0</v>
      </c>
      <c r="O19" s="103">
        <f t="shared" si="3"/>
        <v>0</v>
      </c>
      <c r="P19" s="103">
        <f t="shared" si="3"/>
        <v>0</v>
      </c>
      <c r="Q19" s="103">
        <f t="shared" si="3"/>
        <v>300000</v>
      </c>
      <c r="R19" s="103">
        <f t="shared" si="3"/>
        <v>240000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0</v>
      </c>
      <c r="H20" s="4">
        <v>0</v>
      </c>
      <c r="I20" s="4">
        <v>100000</v>
      </c>
      <c r="J20" s="4">
        <v>80000</v>
      </c>
      <c r="K20" s="4">
        <v>200000</v>
      </c>
      <c r="L20" s="4">
        <v>160000</v>
      </c>
      <c r="M20" s="4">
        <v>0</v>
      </c>
      <c r="N20" s="4">
        <v>0</v>
      </c>
      <c r="O20" s="4">
        <v>0</v>
      </c>
      <c r="P20" s="4">
        <v>0</v>
      </c>
      <c r="Q20" s="4">
        <v>300000</v>
      </c>
      <c r="R20" s="4">
        <v>240000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f>SUM(G22:G24)</f>
        <v>0</v>
      </c>
      <c r="H21" s="103">
        <f t="shared" ref="H21:R21" si="4">SUM(H22:H24)</f>
        <v>0</v>
      </c>
      <c r="I21" s="103">
        <f t="shared" si="4"/>
        <v>0</v>
      </c>
      <c r="J21" s="103">
        <f t="shared" si="4"/>
        <v>200000</v>
      </c>
      <c r="K21" s="103">
        <f t="shared" si="4"/>
        <v>1500000</v>
      </c>
      <c r="L21" s="103">
        <f t="shared" si="4"/>
        <v>1200000</v>
      </c>
      <c r="M21" s="103">
        <f t="shared" si="4"/>
        <v>0</v>
      </c>
      <c r="N21" s="103">
        <f t="shared" si="4"/>
        <v>0</v>
      </c>
      <c r="O21" s="103">
        <f t="shared" si="4"/>
        <v>0</v>
      </c>
      <c r="P21" s="103">
        <f t="shared" si="4"/>
        <v>0</v>
      </c>
      <c r="Q21" s="103">
        <f t="shared" si="4"/>
        <v>1500000</v>
      </c>
      <c r="R21" s="103">
        <f t="shared" si="4"/>
        <v>1400000</v>
      </c>
    </row>
    <row r="22" spans="2:18">
      <c r="B22" s="802"/>
      <c r="C22" s="166"/>
      <c r="D22" s="166"/>
      <c r="E22" s="2">
        <v>480</v>
      </c>
      <c r="F22" s="1" t="s">
        <v>431</v>
      </c>
      <c r="G22" s="4">
        <v>0</v>
      </c>
      <c r="H22" s="4">
        <v>0</v>
      </c>
      <c r="I22" s="4">
        <v>0</v>
      </c>
      <c r="J22" s="4">
        <v>200000</v>
      </c>
      <c r="K22" s="4">
        <v>500000</v>
      </c>
      <c r="L22" s="4">
        <v>400000</v>
      </c>
      <c r="M22" s="4">
        <v>0</v>
      </c>
      <c r="N22" s="4">
        <v>0</v>
      </c>
      <c r="O22" s="4">
        <v>0</v>
      </c>
      <c r="P22" s="4">
        <v>0</v>
      </c>
      <c r="Q22" s="4">
        <v>500000</v>
      </c>
      <c r="R22" s="4">
        <v>600000</v>
      </c>
    </row>
    <row r="23" spans="2:18">
      <c r="B23" s="802"/>
      <c r="C23" s="166"/>
      <c r="D23" s="166"/>
      <c r="E23" s="2">
        <v>483</v>
      </c>
      <c r="F23" s="1" t="s">
        <v>434</v>
      </c>
      <c r="G23" s="4">
        <v>0</v>
      </c>
      <c r="H23" s="4">
        <v>0</v>
      </c>
      <c r="I23" s="4">
        <v>0</v>
      </c>
      <c r="J23" s="4">
        <v>0</v>
      </c>
      <c r="K23" s="4">
        <v>500000</v>
      </c>
      <c r="L23" s="4">
        <v>400000</v>
      </c>
      <c r="M23" s="4">
        <v>0</v>
      </c>
      <c r="N23" s="4">
        <v>0</v>
      </c>
      <c r="O23" s="4">
        <v>0</v>
      </c>
      <c r="P23" s="4">
        <v>0</v>
      </c>
      <c r="Q23" s="4">
        <v>500000</v>
      </c>
      <c r="R23" s="4">
        <v>400000</v>
      </c>
    </row>
    <row r="24" spans="2:18">
      <c r="B24" s="802"/>
      <c r="C24" s="166"/>
      <c r="D24" s="166"/>
      <c r="E24" s="2">
        <v>485</v>
      </c>
      <c r="F24" s="1" t="s">
        <v>436</v>
      </c>
      <c r="G24" s="4">
        <v>0</v>
      </c>
      <c r="H24" s="4">
        <v>0</v>
      </c>
      <c r="I24" s="4">
        <v>0</v>
      </c>
      <c r="J24" s="4">
        <v>0</v>
      </c>
      <c r="K24" s="4">
        <v>500000</v>
      </c>
      <c r="L24" s="4">
        <v>400000</v>
      </c>
      <c r="M24" s="4">
        <v>0</v>
      </c>
      <c r="N24" s="4">
        <v>0</v>
      </c>
      <c r="O24" s="4">
        <v>0</v>
      </c>
      <c r="P24" s="4">
        <v>0</v>
      </c>
      <c r="Q24" s="4">
        <v>500000</v>
      </c>
      <c r="R24" s="4">
        <v>400000</v>
      </c>
    </row>
    <row r="25" spans="2:18">
      <c r="B25" s="802"/>
      <c r="C25" s="666">
        <v>1</v>
      </c>
      <c r="D25" s="666"/>
      <c r="E25" s="670"/>
      <c r="F25" s="670" t="s">
        <v>1136</v>
      </c>
      <c r="G25" s="102">
        <f>SUM(G26)</f>
        <v>34310000</v>
      </c>
      <c r="H25" s="102">
        <f t="shared" ref="H25:R25" si="5">SUM(H26)</f>
        <v>35310000</v>
      </c>
      <c r="I25" s="102">
        <f t="shared" si="5"/>
        <v>7060000</v>
      </c>
      <c r="J25" s="102">
        <f t="shared" si="5"/>
        <v>7060000</v>
      </c>
      <c r="K25" s="102">
        <f t="shared" si="5"/>
        <v>16700000</v>
      </c>
      <c r="L25" s="102">
        <f t="shared" si="5"/>
        <v>16700000</v>
      </c>
      <c r="M25" s="102">
        <f t="shared" si="5"/>
        <v>0</v>
      </c>
      <c r="N25" s="102">
        <f t="shared" si="5"/>
        <v>0</v>
      </c>
      <c r="O25" s="102">
        <f t="shared" si="5"/>
        <v>0</v>
      </c>
      <c r="P25" s="102">
        <f t="shared" si="5"/>
        <v>0</v>
      </c>
      <c r="Q25" s="102">
        <f t="shared" si="5"/>
        <v>58070000</v>
      </c>
      <c r="R25" s="102">
        <f t="shared" si="5"/>
        <v>59070000</v>
      </c>
    </row>
    <row r="26" spans="2:18">
      <c r="B26" s="802"/>
      <c r="C26" s="150"/>
      <c r="D26" s="150">
        <v>19</v>
      </c>
      <c r="E26" s="33"/>
      <c r="F26" s="33" t="s">
        <v>1136</v>
      </c>
      <c r="G26" s="34">
        <f>SUM(G27+G30+G37+G39)</f>
        <v>34310000</v>
      </c>
      <c r="H26" s="34">
        <f t="shared" ref="H26:R26" si="6">SUM(H27+H30+H37+H39)</f>
        <v>35310000</v>
      </c>
      <c r="I26" s="34">
        <f t="shared" si="6"/>
        <v>7060000</v>
      </c>
      <c r="J26" s="34">
        <f t="shared" si="6"/>
        <v>7060000</v>
      </c>
      <c r="K26" s="34">
        <f t="shared" si="6"/>
        <v>16700000</v>
      </c>
      <c r="L26" s="34">
        <f t="shared" si="6"/>
        <v>16700000</v>
      </c>
      <c r="M26" s="34">
        <f t="shared" si="6"/>
        <v>0</v>
      </c>
      <c r="N26" s="34">
        <f t="shared" si="6"/>
        <v>0</v>
      </c>
      <c r="O26" s="34">
        <f t="shared" si="6"/>
        <v>0</v>
      </c>
      <c r="P26" s="34">
        <f t="shared" si="6"/>
        <v>0</v>
      </c>
      <c r="Q26" s="34">
        <f t="shared" si="6"/>
        <v>58070000</v>
      </c>
      <c r="R26" s="34">
        <f t="shared" si="6"/>
        <v>59070000</v>
      </c>
    </row>
    <row r="27" spans="2:18">
      <c r="B27" s="802"/>
      <c r="C27" s="162"/>
      <c r="D27" s="162">
        <v>40</v>
      </c>
      <c r="E27" s="99"/>
      <c r="F27" s="99" t="s">
        <v>391</v>
      </c>
      <c r="G27" s="103">
        <f>SUM(G28:G29)</f>
        <v>33810000</v>
      </c>
      <c r="H27" s="103">
        <f t="shared" ref="H27" si="7">SUM(H28:H29)</f>
        <v>34810000</v>
      </c>
      <c r="I27" s="103">
        <f t="shared" ref="I27" si="8">SUM(I28:I29)</f>
        <v>0</v>
      </c>
      <c r="J27" s="103">
        <f t="shared" ref="J27" si="9">SUM(J28:J29)</f>
        <v>0</v>
      </c>
      <c r="K27" s="103">
        <f t="shared" ref="K27" si="10">SUM(K28:K29)</f>
        <v>0</v>
      </c>
      <c r="L27" s="103">
        <f t="shared" ref="L27" si="11">SUM(L28:L29)</f>
        <v>0</v>
      </c>
      <c r="M27" s="103">
        <f t="shared" ref="M27" si="12">SUM(M28:M29)</f>
        <v>0</v>
      </c>
      <c r="N27" s="103">
        <f t="shared" ref="N27" si="13">SUM(N28:N29)</f>
        <v>0</v>
      </c>
      <c r="O27" s="103">
        <f t="shared" ref="O27" si="14">SUM(O28:O29)</f>
        <v>0</v>
      </c>
      <c r="P27" s="103">
        <f t="shared" ref="P27" si="15">SUM(P28:P29)</f>
        <v>0</v>
      </c>
      <c r="Q27" s="103">
        <f t="shared" ref="Q27" si="16">SUM(Q28:Q29)</f>
        <v>33810000</v>
      </c>
      <c r="R27" s="103">
        <f t="shared" ref="R27" si="17">SUM(R28:R29)</f>
        <v>34810000</v>
      </c>
    </row>
    <row r="28" spans="2:18">
      <c r="B28" s="802"/>
      <c r="C28" s="166"/>
      <c r="D28" s="166"/>
      <c r="E28" s="2">
        <v>401</v>
      </c>
      <c r="F28" s="1" t="s">
        <v>399</v>
      </c>
      <c r="G28" s="4">
        <v>25810000</v>
      </c>
      <c r="H28" s="4">
        <v>26510000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25810000</v>
      </c>
      <c r="R28" s="4">
        <v>26510000</v>
      </c>
    </row>
    <row r="29" spans="2:18">
      <c r="B29" s="802"/>
      <c r="C29" s="166"/>
      <c r="D29" s="166"/>
      <c r="E29" s="2">
        <v>402</v>
      </c>
      <c r="F29" s="1" t="s">
        <v>361</v>
      </c>
      <c r="G29" s="4">
        <v>8000000</v>
      </c>
      <c r="H29" s="4">
        <v>8300000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8000000</v>
      </c>
      <c r="R29" s="4">
        <v>8300000</v>
      </c>
    </row>
    <row r="30" spans="2:18">
      <c r="B30" s="802"/>
      <c r="C30" s="162"/>
      <c r="D30" s="162">
        <v>42</v>
      </c>
      <c r="E30" s="99"/>
      <c r="F30" s="99" t="s">
        <v>394</v>
      </c>
      <c r="G30" s="103">
        <f>SUM(G31:G36)</f>
        <v>500000</v>
      </c>
      <c r="H30" s="103">
        <f t="shared" ref="H30" si="18">SUM(H31:H36)</f>
        <v>500000</v>
      </c>
      <c r="I30" s="103">
        <f t="shared" ref="I30" si="19">SUM(I31:I36)</f>
        <v>6960000</v>
      </c>
      <c r="J30" s="103">
        <f t="shared" ref="J30" si="20">SUM(J31:J36)</f>
        <v>6780000</v>
      </c>
      <c r="K30" s="103">
        <f t="shared" ref="K30" si="21">SUM(K31:K36)</f>
        <v>15000000</v>
      </c>
      <c r="L30" s="103">
        <f t="shared" ref="L30" si="22">SUM(L31:L36)</f>
        <v>15340000</v>
      </c>
      <c r="M30" s="103">
        <f t="shared" ref="M30" si="23">SUM(M31:M36)</f>
        <v>0</v>
      </c>
      <c r="N30" s="103">
        <f t="shared" ref="N30" si="24">SUM(N31:N36)</f>
        <v>0</v>
      </c>
      <c r="O30" s="103">
        <f t="shared" ref="O30" si="25">SUM(O31:O36)</f>
        <v>0</v>
      </c>
      <c r="P30" s="103">
        <f t="shared" ref="P30" si="26">SUM(P31:P36)</f>
        <v>0</v>
      </c>
      <c r="Q30" s="103">
        <f t="shared" ref="Q30" si="27">SUM(Q31:Q36)</f>
        <v>22460000</v>
      </c>
      <c r="R30" s="103">
        <f t="shared" ref="R30" si="28">SUM(R31:R36)</f>
        <v>22620000</v>
      </c>
    </row>
    <row r="31" spans="2:18">
      <c r="B31" s="802"/>
      <c r="C31" s="166"/>
      <c r="D31" s="166"/>
      <c r="E31" s="2">
        <v>420</v>
      </c>
      <c r="F31" s="1" t="s">
        <v>400</v>
      </c>
      <c r="G31" s="4">
        <v>0</v>
      </c>
      <c r="H31" s="4">
        <v>0</v>
      </c>
      <c r="I31" s="4">
        <v>1000000</v>
      </c>
      <c r="J31" s="4">
        <v>800000</v>
      </c>
      <c r="K31" s="4">
        <v>1000000</v>
      </c>
      <c r="L31" s="4">
        <v>640000</v>
      </c>
      <c r="M31" s="4">
        <v>0</v>
      </c>
      <c r="N31" s="4">
        <v>0</v>
      </c>
      <c r="O31" s="4">
        <v>0</v>
      </c>
      <c r="P31" s="4">
        <v>0</v>
      </c>
      <c r="Q31" s="4">
        <v>2000000</v>
      </c>
      <c r="R31" s="4">
        <v>1440000</v>
      </c>
    </row>
    <row r="32" spans="2:18" ht="30">
      <c r="B32" s="802"/>
      <c r="C32" s="166"/>
      <c r="D32" s="166"/>
      <c r="E32" s="2">
        <v>421</v>
      </c>
      <c r="F32" s="14" t="s">
        <v>401</v>
      </c>
      <c r="G32" s="4">
        <v>250000</v>
      </c>
      <c r="H32" s="4">
        <v>250000</v>
      </c>
      <c r="I32" s="4">
        <v>4000000</v>
      </c>
      <c r="J32" s="4">
        <v>3200000</v>
      </c>
      <c r="K32" s="4">
        <v>8000000</v>
      </c>
      <c r="L32" s="4">
        <v>6400000</v>
      </c>
      <c r="M32" s="4">
        <v>0</v>
      </c>
      <c r="N32" s="4">
        <v>0</v>
      </c>
      <c r="O32" s="4">
        <v>0</v>
      </c>
      <c r="P32" s="4">
        <v>0</v>
      </c>
      <c r="Q32" s="4">
        <v>12250000</v>
      </c>
      <c r="R32" s="4">
        <v>9850000</v>
      </c>
    </row>
    <row r="33" spans="2:18">
      <c r="B33" s="802"/>
      <c r="C33" s="166"/>
      <c r="D33" s="166"/>
      <c r="E33" s="2">
        <v>423</v>
      </c>
      <c r="F33" s="1" t="s">
        <v>402</v>
      </c>
      <c r="G33" s="4">
        <v>50000</v>
      </c>
      <c r="H33" s="4">
        <v>50000</v>
      </c>
      <c r="I33" s="4">
        <v>360000</v>
      </c>
      <c r="J33" s="4">
        <v>288000</v>
      </c>
      <c r="K33" s="4">
        <v>2000000</v>
      </c>
      <c r="L33" s="4">
        <v>1600000</v>
      </c>
      <c r="M33" s="4">
        <v>0</v>
      </c>
      <c r="N33" s="4">
        <v>0</v>
      </c>
      <c r="O33" s="4">
        <v>0</v>
      </c>
      <c r="P33" s="4">
        <v>0</v>
      </c>
      <c r="Q33" s="4">
        <v>2410000</v>
      </c>
      <c r="R33" s="4">
        <v>1938000</v>
      </c>
    </row>
    <row r="34" spans="2:18">
      <c r="B34" s="802"/>
      <c r="C34" s="166"/>
      <c r="D34" s="166"/>
      <c r="E34" s="2">
        <v>424</v>
      </c>
      <c r="F34" s="1" t="s">
        <v>403</v>
      </c>
      <c r="G34" s="4">
        <v>50000</v>
      </c>
      <c r="H34" s="4">
        <v>50000</v>
      </c>
      <c r="I34" s="4">
        <v>100000</v>
      </c>
      <c r="J34" s="4">
        <v>80000</v>
      </c>
      <c r="K34" s="4">
        <v>2000000</v>
      </c>
      <c r="L34" s="4">
        <v>1600000</v>
      </c>
      <c r="M34" s="4">
        <v>0</v>
      </c>
      <c r="N34" s="4">
        <v>0</v>
      </c>
      <c r="O34" s="4">
        <v>0</v>
      </c>
      <c r="P34" s="4">
        <v>0</v>
      </c>
      <c r="Q34" s="4">
        <v>2150000</v>
      </c>
      <c r="R34" s="4">
        <v>1730000</v>
      </c>
    </row>
    <row r="35" spans="2:18">
      <c r="B35" s="802"/>
      <c r="C35" s="166"/>
      <c r="D35" s="166"/>
      <c r="E35" s="2">
        <v>425</v>
      </c>
      <c r="F35" s="1" t="s">
        <v>404</v>
      </c>
      <c r="G35" s="4">
        <v>50000</v>
      </c>
      <c r="H35" s="4">
        <v>50000</v>
      </c>
      <c r="I35" s="4">
        <v>1000000</v>
      </c>
      <c r="J35" s="4">
        <v>2012000</v>
      </c>
      <c r="K35" s="4">
        <v>1000000</v>
      </c>
      <c r="L35" s="4">
        <v>4140000</v>
      </c>
      <c r="M35" s="4">
        <v>0</v>
      </c>
      <c r="N35" s="4">
        <v>0</v>
      </c>
      <c r="O35" s="4">
        <v>0</v>
      </c>
      <c r="P35" s="4">
        <v>0</v>
      </c>
      <c r="Q35" s="4">
        <v>2050000</v>
      </c>
      <c r="R35" s="4">
        <v>6202000</v>
      </c>
    </row>
    <row r="36" spans="2:18">
      <c r="B36" s="802"/>
      <c r="C36" s="166"/>
      <c r="D36" s="166"/>
      <c r="E36" s="2">
        <v>426</v>
      </c>
      <c r="F36" s="1" t="s">
        <v>405</v>
      </c>
      <c r="G36" s="4">
        <v>100000</v>
      </c>
      <c r="H36" s="4">
        <v>100000</v>
      </c>
      <c r="I36" s="4">
        <v>500000</v>
      </c>
      <c r="J36" s="4">
        <v>400000</v>
      </c>
      <c r="K36" s="4">
        <v>1000000</v>
      </c>
      <c r="L36" s="4">
        <v>960000</v>
      </c>
      <c r="M36" s="4">
        <v>0</v>
      </c>
      <c r="N36" s="4">
        <v>0</v>
      </c>
      <c r="O36" s="4">
        <v>0</v>
      </c>
      <c r="P36" s="4">
        <v>0</v>
      </c>
      <c r="Q36" s="4">
        <v>1600000</v>
      </c>
      <c r="R36" s="4">
        <v>1460000</v>
      </c>
    </row>
    <row r="37" spans="2:18">
      <c r="B37" s="802"/>
      <c r="C37" s="162"/>
      <c r="D37" s="162">
        <v>46</v>
      </c>
      <c r="E37" s="99"/>
      <c r="F37" s="99" t="s">
        <v>396</v>
      </c>
      <c r="G37" s="103">
        <f>SUM(G38)</f>
        <v>0</v>
      </c>
      <c r="H37" s="103">
        <f t="shared" ref="H37" si="29">SUM(H38)</f>
        <v>0</v>
      </c>
      <c r="I37" s="103">
        <f t="shared" ref="I37" si="30">SUM(I38)</f>
        <v>100000</v>
      </c>
      <c r="J37" s="103">
        <f t="shared" ref="J37" si="31">SUM(J38)</f>
        <v>80000</v>
      </c>
      <c r="K37" s="103">
        <f t="shared" ref="K37" si="32">SUM(K38)</f>
        <v>200000</v>
      </c>
      <c r="L37" s="103">
        <f t="shared" ref="L37" si="33">SUM(L38)</f>
        <v>160000</v>
      </c>
      <c r="M37" s="103">
        <f t="shared" ref="M37" si="34">SUM(M38)</f>
        <v>0</v>
      </c>
      <c r="N37" s="103">
        <f t="shared" ref="N37" si="35">SUM(N38)</f>
        <v>0</v>
      </c>
      <c r="O37" s="103">
        <f t="shared" ref="O37" si="36">SUM(O38)</f>
        <v>0</v>
      </c>
      <c r="P37" s="103">
        <f t="shared" ref="P37" si="37">SUM(P38)</f>
        <v>0</v>
      </c>
      <c r="Q37" s="103">
        <f t="shared" ref="Q37" si="38">SUM(Q38)</f>
        <v>300000</v>
      </c>
      <c r="R37" s="103">
        <f t="shared" ref="R37" si="39">SUM(R38)</f>
        <v>240000</v>
      </c>
    </row>
    <row r="38" spans="2:18">
      <c r="B38" s="802"/>
      <c r="C38" s="166"/>
      <c r="D38" s="166"/>
      <c r="E38" s="2">
        <v>464</v>
      </c>
      <c r="F38" s="1" t="s">
        <v>423</v>
      </c>
      <c r="G38" s="4">
        <v>0</v>
      </c>
      <c r="H38" s="4">
        <v>0</v>
      </c>
      <c r="I38" s="4">
        <v>100000</v>
      </c>
      <c r="J38" s="4">
        <v>80000</v>
      </c>
      <c r="K38" s="4">
        <v>200000</v>
      </c>
      <c r="L38" s="4">
        <v>160000</v>
      </c>
      <c r="M38" s="4">
        <v>0</v>
      </c>
      <c r="N38" s="4">
        <v>0</v>
      </c>
      <c r="O38" s="4">
        <v>0</v>
      </c>
      <c r="P38" s="4">
        <v>0</v>
      </c>
      <c r="Q38" s="4">
        <v>300000</v>
      </c>
      <c r="R38" s="4">
        <v>240000</v>
      </c>
    </row>
    <row r="39" spans="2:18">
      <c r="B39" s="802"/>
      <c r="C39" s="162"/>
      <c r="D39" s="162">
        <v>48</v>
      </c>
      <c r="E39" s="99"/>
      <c r="F39" s="99" t="s">
        <v>430</v>
      </c>
      <c r="G39" s="103">
        <f>SUM(G40:G42)</f>
        <v>0</v>
      </c>
      <c r="H39" s="103">
        <f t="shared" ref="H39" si="40">SUM(H40:H42)</f>
        <v>0</v>
      </c>
      <c r="I39" s="103">
        <f t="shared" ref="I39" si="41">SUM(I40:I42)</f>
        <v>0</v>
      </c>
      <c r="J39" s="103">
        <f t="shared" ref="J39" si="42">SUM(J40:J42)</f>
        <v>200000</v>
      </c>
      <c r="K39" s="103">
        <f t="shared" ref="K39" si="43">SUM(K40:K42)</f>
        <v>1500000</v>
      </c>
      <c r="L39" s="103">
        <f t="shared" ref="L39" si="44">SUM(L40:L42)</f>
        <v>1200000</v>
      </c>
      <c r="M39" s="103">
        <f t="shared" ref="M39" si="45">SUM(M40:M42)</f>
        <v>0</v>
      </c>
      <c r="N39" s="103">
        <f t="shared" ref="N39" si="46">SUM(N40:N42)</f>
        <v>0</v>
      </c>
      <c r="O39" s="103">
        <f t="shared" ref="O39" si="47">SUM(O40:O42)</f>
        <v>0</v>
      </c>
      <c r="P39" s="103">
        <f t="shared" ref="P39" si="48">SUM(P40:P42)</f>
        <v>0</v>
      </c>
      <c r="Q39" s="103">
        <f t="shared" ref="Q39" si="49">SUM(Q40:Q42)</f>
        <v>1500000</v>
      </c>
      <c r="R39" s="103">
        <f t="shared" ref="R39" si="50">SUM(R40:R42)</f>
        <v>1400000</v>
      </c>
    </row>
    <row r="40" spans="2:18">
      <c r="B40" s="802"/>
      <c r="C40" s="166"/>
      <c r="D40" s="166"/>
      <c r="E40" s="2">
        <v>480</v>
      </c>
      <c r="F40" s="1" t="s">
        <v>431</v>
      </c>
      <c r="G40" s="4">
        <v>0</v>
      </c>
      <c r="H40" s="4">
        <v>0</v>
      </c>
      <c r="I40" s="4">
        <v>0</v>
      </c>
      <c r="J40" s="4">
        <v>200000</v>
      </c>
      <c r="K40" s="4">
        <v>500000</v>
      </c>
      <c r="L40" s="4">
        <v>400000</v>
      </c>
      <c r="M40" s="4">
        <v>0</v>
      </c>
      <c r="N40" s="4">
        <v>0</v>
      </c>
      <c r="O40" s="4">
        <v>0</v>
      </c>
      <c r="P40" s="4">
        <v>0</v>
      </c>
      <c r="Q40" s="4">
        <v>500000</v>
      </c>
      <c r="R40" s="4">
        <v>600000</v>
      </c>
    </row>
    <row r="41" spans="2:18">
      <c r="B41" s="802"/>
      <c r="C41" s="166"/>
      <c r="D41" s="166"/>
      <c r="E41" s="2">
        <v>483</v>
      </c>
      <c r="F41" s="1" t="s">
        <v>434</v>
      </c>
      <c r="G41" s="4">
        <v>0</v>
      </c>
      <c r="H41" s="4">
        <v>0</v>
      </c>
      <c r="I41" s="4">
        <v>0</v>
      </c>
      <c r="J41" s="4">
        <v>0</v>
      </c>
      <c r="K41" s="4">
        <v>500000</v>
      </c>
      <c r="L41" s="4">
        <v>400000</v>
      </c>
      <c r="M41" s="4">
        <v>0</v>
      </c>
      <c r="N41" s="4">
        <v>0</v>
      </c>
      <c r="O41" s="4">
        <v>0</v>
      </c>
      <c r="P41" s="4">
        <v>0</v>
      </c>
      <c r="Q41" s="4">
        <v>500000</v>
      </c>
      <c r="R41" s="4">
        <v>400000</v>
      </c>
    </row>
    <row r="42" spans="2:18" ht="15.75" thickBot="1">
      <c r="B42" s="802"/>
      <c r="C42" s="166"/>
      <c r="D42" s="166"/>
      <c r="E42" s="2">
        <v>485</v>
      </c>
      <c r="F42" s="1" t="s">
        <v>436</v>
      </c>
      <c r="G42" s="4">
        <v>0</v>
      </c>
      <c r="H42" s="4">
        <v>0</v>
      </c>
      <c r="I42" s="4">
        <v>0</v>
      </c>
      <c r="J42" s="4">
        <v>0</v>
      </c>
      <c r="K42" s="4">
        <v>500000</v>
      </c>
      <c r="L42" s="4">
        <v>400000</v>
      </c>
      <c r="M42" s="4">
        <v>0</v>
      </c>
      <c r="N42" s="4">
        <v>0</v>
      </c>
      <c r="O42" s="4">
        <v>0</v>
      </c>
      <c r="P42" s="4">
        <v>0</v>
      </c>
      <c r="Q42" s="4">
        <v>500000</v>
      </c>
      <c r="R42" s="4">
        <v>400000</v>
      </c>
    </row>
    <row r="43" spans="2:18" ht="15.75" thickBot="1">
      <c r="B43" s="802"/>
      <c r="C43" s="800" t="s">
        <v>604</v>
      </c>
      <c r="D43" s="801"/>
      <c r="E43" s="766" t="s">
        <v>503</v>
      </c>
      <c r="F43" s="801"/>
      <c r="G43" s="193">
        <f>SUM(G25)</f>
        <v>34310000</v>
      </c>
      <c r="H43" s="193">
        <f t="shared" ref="H43:R43" si="51">SUM(H25)</f>
        <v>35310000</v>
      </c>
      <c r="I43" s="193">
        <f t="shared" si="51"/>
        <v>7060000</v>
      </c>
      <c r="J43" s="193">
        <f t="shared" si="51"/>
        <v>7060000</v>
      </c>
      <c r="K43" s="193">
        <f t="shared" si="51"/>
        <v>16700000</v>
      </c>
      <c r="L43" s="193">
        <f t="shared" si="51"/>
        <v>16700000</v>
      </c>
      <c r="M43" s="193">
        <f t="shared" si="51"/>
        <v>0</v>
      </c>
      <c r="N43" s="193">
        <f t="shared" si="51"/>
        <v>0</v>
      </c>
      <c r="O43" s="193">
        <f t="shared" si="51"/>
        <v>0</v>
      </c>
      <c r="P43" s="193">
        <f t="shared" si="51"/>
        <v>0</v>
      </c>
      <c r="Q43" s="193">
        <f t="shared" si="51"/>
        <v>58070000</v>
      </c>
      <c r="R43" s="193">
        <f t="shared" si="51"/>
        <v>59070000</v>
      </c>
    </row>
  </sheetData>
  <mergeCells count="15">
    <mergeCell ref="B7:B43"/>
    <mergeCell ref="C43:D43"/>
    <mergeCell ref="E43:F43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B2:R86"/>
  <sheetViews>
    <sheetView workbookViewId="0">
      <selection activeCell="D2" sqref="D2"/>
    </sheetView>
  </sheetViews>
  <sheetFormatPr defaultRowHeight="15"/>
  <cols>
    <col min="2" max="2" width="11.140625" customWidth="1"/>
    <col min="3" max="3" width="13.7109375" customWidth="1"/>
    <col min="4" max="4" width="14.7109375" customWidth="1"/>
    <col min="5" max="5" width="20.85546875" customWidth="1"/>
    <col min="6" max="6" width="42.140625" customWidth="1"/>
    <col min="7" max="18" width="18.28515625" customWidth="1"/>
  </cols>
  <sheetData>
    <row r="2" spans="2:18">
      <c r="B2" s="603" t="s">
        <v>504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3.7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>
      <c r="B6" s="437">
        <v>19101</v>
      </c>
      <c r="C6" s="786" t="s">
        <v>504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6"/>
      <c r="F7" s="33" t="s">
        <v>931</v>
      </c>
      <c r="G7" s="34">
        <f>SUM(G8)</f>
        <v>37035000</v>
      </c>
      <c r="H7" s="34">
        <f t="shared" ref="H7:R7" si="0">SUM(H8)</f>
        <v>38735000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37035000</v>
      </c>
      <c r="R7" s="34">
        <f t="shared" si="0"/>
        <v>38735000</v>
      </c>
    </row>
    <row r="8" spans="2:18">
      <c r="B8" s="802"/>
      <c r="C8" s="166"/>
      <c r="D8" s="2">
        <v>10</v>
      </c>
      <c r="E8" s="1"/>
      <c r="F8" s="1" t="s">
        <v>931</v>
      </c>
      <c r="G8" s="4">
        <v>37035000</v>
      </c>
      <c r="H8" s="4">
        <v>38735000</v>
      </c>
      <c r="I8" s="442">
        <v>0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">
        <v>37035000</v>
      </c>
      <c r="R8" s="4">
        <v>38735000</v>
      </c>
    </row>
    <row r="9" spans="2:18" ht="30">
      <c r="B9" s="802"/>
      <c r="C9" s="150">
        <v>4</v>
      </c>
      <c r="D9" s="33"/>
      <c r="E9" s="36"/>
      <c r="F9" s="36" t="s">
        <v>1487</v>
      </c>
      <c r="G9" s="34">
        <f>SUM(G10:G11)</f>
        <v>164000000</v>
      </c>
      <c r="H9" s="34">
        <f t="shared" ref="H9:R9" si="1">SUM(H10:H11)</f>
        <v>164000000</v>
      </c>
      <c r="I9" s="34">
        <f t="shared" si="1"/>
        <v>0</v>
      </c>
      <c r="J9" s="34">
        <f t="shared" si="1"/>
        <v>0</v>
      </c>
      <c r="K9" s="34">
        <f t="shared" si="1"/>
        <v>0</v>
      </c>
      <c r="L9" s="34">
        <f t="shared" si="1"/>
        <v>0</v>
      </c>
      <c r="M9" s="34">
        <f t="shared" si="1"/>
        <v>0</v>
      </c>
      <c r="N9" s="34">
        <f t="shared" si="1"/>
        <v>0</v>
      </c>
      <c r="O9" s="34">
        <f t="shared" si="1"/>
        <v>0</v>
      </c>
      <c r="P9" s="34">
        <f t="shared" si="1"/>
        <v>0</v>
      </c>
      <c r="Q9" s="34">
        <f t="shared" si="1"/>
        <v>164000000</v>
      </c>
      <c r="R9" s="34">
        <f t="shared" si="1"/>
        <v>164000000</v>
      </c>
    </row>
    <row r="10" spans="2:18" ht="30">
      <c r="B10" s="802"/>
      <c r="C10" s="166"/>
      <c r="D10" s="2">
        <v>40</v>
      </c>
      <c r="E10" s="1"/>
      <c r="F10" s="14" t="s">
        <v>1487</v>
      </c>
      <c r="G10" s="4">
        <v>4000000</v>
      </c>
      <c r="H10" s="4">
        <v>4000000</v>
      </c>
      <c r="I10" s="442">
        <v>0</v>
      </c>
      <c r="J10" s="442">
        <v>0</v>
      </c>
      <c r="K10" s="442">
        <v>0</v>
      </c>
      <c r="L10" s="442">
        <v>0</v>
      </c>
      <c r="M10" s="442">
        <v>0</v>
      </c>
      <c r="N10" s="442">
        <v>0</v>
      </c>
      <c r="O10" s="442">
        <v>0</v>
      </c>
      <c r="P10" s="442">
        <v>0</v>
      </c>
      <c r="Q10" s="4">
        <v>4000000</v>
      </c>
      <c r="R10" s="4">
        <v>4000000</v>
      </c>
    </row>
    <row r="11" spans="2:18">
      <c r="B11" s="802"/>
      <c r="C11" s="166"/>
      <c r="D11" s="2" t="s">
        <v>1258</v>
      </c>
      <c r="E11" s="1"/>
      <c r="F11" s="1" t="s">
        <v>805</v>
      </c>
      <c r="G11" s="4">
        <v>160000000</v>
      </c>
      <c r="H11" s="4">
        <v>160000000</v>
      </c>
      <c r="I11" s="442">
        <v>0</v>
      </c>
      <c r="J11" s="442">
        <v>0</v>
      </c>
      <c r="K11" s="442">
        <v>0</v>
      </c>
      <c r="L11" s="442">
        <v>0</v>
      </c>
      <c r="M11" s="442">
        <v>0</v>
      </c>
      <c r="N11" s="442">
        <v>0</v>
      </c>
      <c r="O11" s="442">
        <v>0</v>
      </c>
      <c r="P11" s="442">
        <v>0</v>
      </c>
      <c r="Q11" s="4">
        <v>160000000</v>
      </c>
      <c r="R11" s="4">
        <v>160000000</v>
      </c>
    </row>
    <row r="12" spans="2:18">
      <c r="B12" s="802"/>
      <c r="C12" s="150" t="s">
        <v>643</v>
      </c>
      <c r="D12" s="33"/>
      <c r="E12" s="67"/>
      <c r="F12" s="33" t="s">
        <v>672</v>
      </c>
      <c r="G12" s="34">
        <f>SUM(G13:G14)</f>
        <v>62715000</v>
      </c>
      <c r="H12" s="34">
        <f t="shared" ref="H12:R12" si="2">SUM(H13:H14)</f>
        <v>32715000</v>
      </c>
      <c r="I12" s="34">
        <f t="shared" si="2"/>
        <v>0</v>
      </c>
      <c r="J12" s="34">
        <f t="shared" si="2"/>
        <v>0</v>
      </c>
      <c r="K12" s="34">
        <f t="shared" si="2"/>
        <v>0</v>
      </c>
      <c r="L12" s="34">
        <f t="shared" si="2"/>
        <v>0</v>
      </c>
      <c r="M12" s="34">
        <f t="shared" si="2"/>
        <v>0</v>
      </c>
      <c r="N12" s="34">
        <f t="shared" si="2"/>
        <v>0</v>
      </c>
      <c r="O12" s="34">
        <f t="shared" si="2"/>
        <v>29751000</v>
      </c>
      <c r="P12" s="34">
        <f t="shared" si="2"/>
        <v>31484000</v>
      </c>
      <c r="Q12" s="34">
        <f t="shared" si="2"/>
        <v>92466000</v>
      </c>
      <c r="R12" s="34">
        <f t="shared" si="2"/>
        <v>64199000</v>
      </c>
    </row>
    <row r="13" spans="2:18" ht="30">
      <c r="B13" s="802"/>
      <c r="C13" s="166"/>
      <c r="D13" s="2" t="s">
        <v>644</v>
      </c>
      <c r="E13" s="1"/>
      <c r="F13" s="14" t="s">
        <v>673</v>
      </c>
      <c r="G13" s="4">
        <v>37000000</v>
      </c>
      <c r="H13" s="4">
        <v>2000000</v>
      </c>
      <c r="I13" s="442">
        <v>0</v>
      </c>
      <c r="J13" s="442">
        <v>0</v>
      </c>
      <c r="K13" s="442">
        <v>0</v>
      </c>
      <c r="L13" s="442">
        <v>0</v>
      </c>
      <c r="M13" s="442">
        <v>0</v>
      </c>
      <c r="N13" s="442">
        <v>0</v>
      </c>
      <c r="O13" s="442">
        <v>0</v>
      </c>
      <c r="P13" s="442">
        <v>0</v>
      </c>
      <c r="Q13" s="4">
        <v>37000000</v>
      </c>
      <c r="R13" s="4">
        <v>2000000</v>
      </c>
    </row>
    <row r="14" spans="2:18">
      <c r="B14" s="802"/>
      <c r="C14" s="166"/>
      <c r="D14" s="2" t="s">
        <v>645</v>
      </c>
      <c r="E14" s="1"/>
      <c r="F14" s="1" t="s">
        <v>674</v>
      </c>
      <c r="G14" s="4">
        <v>25715000</v>
      </c>
      <c r="H14" s="4">
        <v>30715000</v>
      </c>
      <c r="I14" s="442">
        <v>0</v>
      </c>
      <c r="J14" s="442">
        <v>0</v>
      </c>
      <c r="K14" s="442">
        <v>0</v>
      </c>
      <c r="L14" s="442">
        <v>0</v>
      </c>
      <c r="M14" s="442">
        <v>0</v>
      </c>
      <c r="N14" s="442">
        <v>0</v>
      </c>
      <c r="O14" s="4">
        <v>29751000</v>
      </c>
      <c r="P14" s="4">
        <v>31484000</v>
      </c>
      <c r="Q14" s="4">
        <v>55466000</v>
      </c>
      <c r="R14" s="4">
        <v>62199000</v>
      </c>
    </row>
    <row r="15" spans="2:18">
      <c r="B15" s="802"/>
      <c r="C15" s="150" t="s">
        <v>680</v>
      </c>
      <c r="D15" s="33"/>
      <c r="E15" s="67"/>
      <c r="F15" s="33" t="s">
        <v>675</v>
      </c>
      <c r="G15" s="34">
        <f>SUM(G16)</f>
        <v>58680000</v>
      </c>
      <c r="H15" s="34">
        <f t="shared" ref="H15:R15" si="3">SUM(H16)</f>
        <v>88680000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58680000</v>
      </c>
      <c r="R15" s="34">
        <f t="shared" si="3"/>
        <v>88680000</v>
      </c>
    </row>
    <row r="16" spans="2:18">
      <c r="B16" s="802"/>
      <c r="C16" s="166"/>
      <c r="D16" s="2" t="s">
        <v>681</v>
      </c>
      <c r="E16" s="1"/>
      <c r="F16" s="4" t="s">
        <v>693</v>
      </c>
      <c r="G16" s="4">
        <v>58680000</v>
      </c>
      <c r="H16" s="4">
        <v>88680000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58680000</v>
      </c>
      <c r="R16" s="4">
        <v>88680000</v>
      </c>
    </row>
    <row r="17" spans="2:18">
      <c r="B17" s="802"/>
      <c r="C17" s="162"/>
      <c r="D17" s="162">
        <v>40</v>
      </c>
      <c r="E17" s="99"/>
      <c r="F17" s="653" t="s">
        <v>391</v>
      </c>
      <c r="G17" s="103">
        <f>SUM(G18:G19)</f>
        <v>24727000</v>
      </c>
      <c r="H17" s="103">
        <f t="shared" ref="H17:R17" si="4">SUM(H18:H19)</f>
        <v>26427000</v>
      </c>
      <c r="I17" s="103">
        <f t="shared" si="4"/>
        <v>0</v>
      </c>
      <c r="J17" s="103">
        <f t="shared" si="4"/>
        <v>0</v>
      </c>
      <c r="K17" s="103">
        <f t="shared" si="4"/>
        <v>0</v>
      </c>
      <c r="L17" s="103">
        <f t="shared" si="4"/>
        <v>0</v>
      </c>
      <c r="M17" s="103">
        <f t="shared" si="4"/>
        <v>0</v>
      </c>
      <c r="N17" s="103">
        <f t="shared" si="4"/>
        <v>0</v>
      </c>
      <c r="O17" s="103">
        <f t="shared" si="4"/>
        <v>0</v>
      </c>
      <c r="P17" s="103">
        <f t="shared" si="4"/>
        <v>0</v>
      </c>
      <c r="Q17" s="103">
        <f t="shared" si="4"/>
        <v>24727000</v>
      </c>
      <c r="R17" s="103">
        <f t="shared" si="4"/>
        <v>26427000</v>
      </c>
    </row>
    <row r="18" spans="2:18">
      <c r="B18" s="802"/>
      <c r="C18" s="166"/>
      <c r="D18" s="166"/>
      <c r="E18" s="2">
        <v>401</v>
      </c>
      <c r="F18" s="4" t="s">
        <v>399</v>
      </c>
      <c r="G18" s="4">
        <v>18051000</v>
      </c>
      <c r="H18" s="4">
        <v>19170000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18051000</v>
      </c>
      <c r="R18" s="4">
        <v>19170000</v>
      </c>
    </row>
    <row r="19" spans="2:18">
      <c r="B19" s="802"/>
      <c r="C19" s="166"/>
      <c r="D19" s="166"/>
      <c r="E19" s="2">
        <v>402</v>
      </c>
      <c r="F19" s="4" t="s">
        <v>361</v>
      </c>
      <c r="G19" s="4">
        <v>6676000</v>
      </c>
      <c r="H19" s="4">
        <v>7257000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6676000</v>
      </c>
      <c r="R19" s="4">
        <v>7257000</v>
      </c>
    </row>
    <row r="20" spans="2:18">
      <c r="B20" s="802"/>
      <c r="C20" s="162"/>
      <c r="D20" s="162">
        <v>42</v>
      </c>
      <c r="E20" s="99"/>
      <c r="F20" s="653" t="s">
        <v>394</v>
      </c>
      <c r="G20" s="103">
        <f>SUM(G21:G26)</f>
        <v>15251000</v>
      </c>
      <c r="H20" s="103">
        <f t="shared" ref="H20:R20" si="5">SUM(H21:H26)</f>
        <v>15251000</v>
      </c>
      <c r="I20" s="103">
        <f t="shared" si="5"/>
        <v>0</v>
      </c>
      <c r="J20" s="103">
        <f t="shared" si="5"/>
        <v>0</v>
      </c>
      <c r="K20" s="103">
        <f t="shared" si="5"/>
        <v>0</v>
      </c>
      <c r="L20" s="103">
        <f t="shared" si="5"/>
        <v>0</v>
      </c>
      <c r="M20" s="103">
        <f t="shared" si="5"/>
        <v>0</v>
      </c>
      <c r="N20" s="103">
        <f t="shared" si="5"/>
        <v>0</v>
      </c>
      <c r="O20" s="103">
        <f t="shared" si="5"/>
        <v>29385000</v>
      </c>
      <c r="P20" s="103">
        <f t="shared" si="5"/>
        <v>27934000</v>
      </c>
      <c r="Q20" s="103">
        <f t="shared" si="5"/>
        <v>44636000</v>
      </c>
      <c r="R20" s="103">
        <f t="shared" si="5"/>
        <v>43185000</v>
      </c>
    </row>
    <row r="21" spans="2:18">
      <c r="B21" s="802"/>
      <c r="C21" s="166"/>
      <c r="D21" s="166"/>
      <c r="E21" s="2">
        <v>420</v>
      </c>
      <c r="F21" s="4" t="s">
        <v>400</v>
      </c>
      <c r="G21" s="4">
        <v>1534000</v>
      </c>
      <c r="H21" s="4">
        <v>1534000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4538000</v>
      </c>
      <c r="P21" s="4">
        <v>3861000</v>
      </c>
      <c r="Q21" s="4">
        <v>6072000</v>
      </c>
      <c r="R21" s="4">
        <v>5395000</v>
      </c>
    </row>
    <row r="22" spans="2:18" ht="30">
      <c r="B22" s="802"/>
      <c r="C22" s="166"/>
      <c r="D22" s="166"/>
      <c r="E22" s="2">
        <v>421</v>
      </c>
      <c r="F22" s="22" t="s">
        <v>401</v>
      </c>
      <c r="G22" s="4">
        <v>3927000</v>
      </c>
      <c r="H22" s="4">
        <v>3927000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1622000</v>
      </c>
      <c r="P22" s="4">
        <v>1592000</v>
      </c>
      <c r="Q22" s="4">
        <v>5549000</v>
      </c>
      <c r="R22" s="4">
        <v>5519000</v>
      </c>
    </row>
    <row r="23" spans="2:18">
      <c r="B23" s="802"/>
      <c r="C23" s="166"/>
      <c r="D23" s="166"/>
      <c r="E23" s="2">
        <v>423</v>
      </c>
      <c r="F23" s="4" t="s">
        <v>402</v>
      </c>
      <c r="G23" s="4">
        <v>620000</v>
      </c>
      <c r="H23" s="4">
        <v>620000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723000</v>
      </c>
      <c r="P23" s="4">
        <v>784000</v>
      </c>
      <c r="Q23" s="4">
        <v>1343000</v>
      </c>
      <c r="R23" s="4">
        <v>1404000</v>
      </c>
    </row>
    <row r="24" spans="2:18">
      <c r="B24" s="802"/>
      <c r="C24" s="166"/>
      <c r="D24" s="166"/>
      <c r="E24" s="2">
        <v>424</v>
      </c>
      <c r="F24" s="4" t="s">
        <v>403</v>
      </c>
      <c r="G24" s="4">
        <v>1694000</v>
      </c>
      <c r="H24" s="4">
        <v>1694000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287000</v>
      </c>
      <c r="P24" s="4">
        <v>287000</v>
      </c>
      <c r="Q24" s="4">
        <v>1981000</v>
      </c>
      <c r="R24" s="4">
        <v>1981000</v>
      </c>
    </row>
    <row r="25" spans="2:18">
      <c r="B25" s="802"/>
      <c r="C25" s="166"/>
      <c r="D25" s="166"/>
      <c r="E25" s="2">
        <v>425</v>
      </c>
      <c r="F25" s="4" t="s">
        <v>404</v>
      </c>
      <c r="G25" s="4">
        <v>5773000</v>
      </c>
      <c r="H25" s="4">
        <v>5773000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16841000</v>
      </c>
      <c r="P25" s="4">
        <v>16872000</v>
      </c>
      <c r="Q25" s="4">
        <v>22614000</v>
      </c>
      <c r="R25" s="4">
        <v>22645000</v>
      </c>
    </row>
    <row r="26" spans="2:18">
      <c r="B26" s="802"/>
      <c r="C26" s="166"/>
      <c r="D26" s="166"/>
      <c r="E26" s="2">
        <v>426</v>
      </c>
      <c r="F26" s="4" t="s">
        <v>405</v>
      </c>
      <c r="G26" s="4">
        <v>1703000</v>
      </c>
      <c r="H26" s="4">
        <v>1703000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5374000</v>
      </c>
      <c r="P26" s="4">
        <v>4538000</v>
      </c>
      <c r="Q26" s="4">
        <v>7077000</v>
      </c>
      <c r="R26" s="4">
        <v>6241000</v>
      </c>
    </row>
    <row r="27" spans="2:18">
      <c r="B27" s="802"/>
      <c r="C27" s="162"/>
      <c r="D27" s="162">
        <v>46</v>
      </c>
      <c r="E27" s="99"/>
      <c r="F27" s="653" t="s">
        <v>396</v>
      </c>
      <c r="G27" s="103">
        <f>SUM(G28:G29)</f>
        <v>84666000</v>
      </c>
      <c r="H27" s="103">
        <f t="shared" ref="H27:R27" si="6">SUM(H28:H29)</f>
        <v>121393000</v>
      </c>
      <c r="I27" s="103">
        <f t="shared" si="6"/>
        <v>0</v>
      </c>
      <c r="J27" s="103">
        <f t="shared" si="6"/>
        <v>0</v>
      </c>
      <c r="K27" s="103">
        <f t="shared" si="6"/>
        <v>0</v>
      </c>
      <c r="L27" s="103">
        <f t="shared" si="6"/>
        <v>0</v>
      </c>
      <c r="M27" s="103">
        <f t="shared" si="6"/>
        <v>0</v>
      </c>
      <c r="N27" s="103">
        <f t="shared" si="6"/>
        <v>0</v>
      </c>
      <c r="O27" s="103">
        <f t="shared" si="6"/>
        <v>0</v>
      </c>
      <c r="P27" s="103">
        <f t="shared" si="6"/>
        <v>0</v>
      </c>
      <c r="Q27" s="103">
        <f t="shared" si="6"/>
        <v>84666000</v>
      </c>
      <c r="R27" s="103">
        <f t="shared" si="6"/>
        <v>121393000</v>
      </c>
    </row>
    <row r="28" spans="2:18">
      <c r="B28" s="802"/>
      <c r="C28" s="166"/>
      <c r="D28" s="166"/>
      <c r="E28" s="2">
        <v>464</v>
      </c>
      <c r="F28" s="4" t="s">
        <v>423</v>
      </c>
      <c r="G28" s="4">
        <v>84666000</v>
      </c>
      <c r="H28" s="4">
        <v>119666000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84666000</v>
      </c>
      <c r="R28" s="4">
        <v>119666000</v>
      </c>
    </row>
    <row r="29" spans="2:18">
      <c r="B29" s="802"/>
      <c r="C29" s="166"/>
      <c r="D29" s="166"/>
      <c r="E29" s="2">
        <v>465</v>
      </c>
      <c r="F29" s="4" t="s">
        <v>424</v>
      </c>
      <c r="G29" s="4">
        <v>0</v>
      </c>
      <c r="H29" s="4">
        <v>1727000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1727000</v>
      </c>
    </row>
    <row r="30" spans="2:18">
      <c r="B30" s="802"/>
      <c r="C30" s="162"/>
      <c r="D30" s="162">
        <v>48</v>
      </c>
      <c r="E30" s="99"/>
      <c r="F30" s="653" t="s">
        <v>430</v>
      </c>
      <c r="G30" s="103">
        <f>SUM(G31:G36)</f>
        <v>197786000</v>
      </c>
      <c r="H30" s="103">
        <f t="shared" ref="H30:R30" si="7">SUM(H31:H36)</f>
        <v>161059000</v>
      </c>
      <c r="I30" s="103">
        <f t="shared" si="7"/>
        <v>0</v>
      </c>
      <c r="J30" s="103">
        <f t="shared" si="7"/>
        <v>0</v>
      </c>
      <c r="K30" s="103">
        <f t="shared" si="7"/>
        <v>0</v>
      </c>
      <c r="L30" s="103">
        <f t="shared" si="7"/>
        <v>0</v>
      </c>
      <c r="M30" s="103">
        <f t="shared" si="7"/>
        <v>0</v>
      </c>
      <c r="N30" s="103">
        <f t="shared" si="7"/>
        <v>0</v>
      </c>
      <c r="O30" s="103">
        <f t="shared" si="7"/>
        <v>366000</v>
      </c>
      <c r="P30" s="103">
        <f t="shared" si="7"/>
        <v>3550000</v>
      </c>
      <c r="Q30" s="103">
        <f t="shared" si="7"/>
        <v>198152000</v>
      </c>
      <c r="R30" s="103">
        <f t="shared" si="7"/>
        <v>164609000</v>
      </c>
    </row>
    <row r="31" spans="2:18">
      <c r="B31" s="802"/>
      <c r="C31" s="166"/>
      <c r="D31" s="166"/>
      <c r="E31" s="2">
        <v>480</v>
      </c>
      <c r="F31" s="4" t="s">
        <v>431</v>
      </c>
      <c r="G31" s="4">
        <v>666000</v>
      </c>
      <c r="H31" s="4">
        <v>666000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366000</v>
      </c>
      <c r="P31" s="4">
        <v>916000</v>
      </c>
      <c r="Q31" s="4">
        <v>1032000</v>
      </c>
      <c r="R31" s="4">
        <v>1582000</v>
      </c>
    </row>
    <row r="32" spans="2:18">
      <c r="B32" s="802"/>
      <c r="C32" s="141"/>
      <c r="D32" s="141"/>
      <c r="E32" s="2">
        <v>482</v>
      </c>
      <c r="F32" s="4" t="s">
        <v>433</v>
      </c>
      <c r="G32" s="4">
        <v>37000000</v>
      </c>
      <c r="H32" s="4">
        <v>273000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37000000</v>
      </c>
      <c r="R32" s="4">
        <v>273000</v>
      </c>
    </row>
    <row r="33" spans="2:18">
      <c r="B33" s="802"/>
      <c r="C33" s="141"/>
      <c r="D33" s="141"/>
      <c r="E33" s="2">
        <v>483</v>
      </c>
      <c r="F33" s="4" t="s">
        <v>434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35000</v>
      </c>
      <c r="Q33" s="4">
        <v>0</v>
      </c>
      <c r="R33" s="4">
        <v>35000</v>
      </c>
    </row>
    <row r="34" spans="2:18">
      <c r="B34" s="802"/>
      <c r="C34" s="141"/>
      <c r="D34" s="141"/>
      <c r="E34" s="2">
        <v>485</v>
      </c>
      <c r="F34" s="4" t="s">
        <v>436</v>
      </c>
      <c r="G34" s="4">
        <v>120000</v>
      </c>
      <c r="H34" s="4">
        <v>120000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120000</v>
      </c>
      <c r="R34" s="4">
        <v>120000</v>
      </c>
    </row>
    <row r="35" spans="2:18">
      <c r="B35" s="802"/>
      <c r="C35" s="141"/>
      <c r="D35" s="141"/>
      <c r="E35" s="2">
        <v>486</v>
      </c>
      <c r="F35" s="4" t="s">
        <v>437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2599000</v>
      </c>
      <c r="Q35" s="4">
        <v>0</v>
      </c>
      <c r="R35" s="4">
        <v>2599000</v>
      </c>
    </row>
    <row r="36" spans="2:18">
      <c r="B36" s="802"/>
      <c r="C36" s="141"/>
      <c r="D36" s="141"/>
      <c r="E36" s="2">
        <v>488</v>
      </c>
      <c r="F36" s="4" t="s">
        <v>438</v>
      </c>
      <c r="G36" s="4">
        <v>160000000</v>
      </c>
      <c r="H36" s="4">
        <v>160000000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160000000</v>
      </c>
      <c r="R36" s="4">
        <v>160000000</v>
      </c>
    </row>
    <row r="37" spans="2:18">
      <c r="B37" s="802"/>
      <c r="C37" s="666">
        <v>1</v>
      </c>
      <c r="D37" s="666"/>
      <c r="E37" s="670"/>
      <c r="F37" s="670" t="s">
        <v>943</v>
      </c>
      <c r="G37" s="102">
        <f>SUM(G38)</f>
        <v>37035000</v>
      </c>
      <c r="H37" s="102">
        <f t="shared" ref="H37:P37" si="8">SUM(H38)</f>
        <v>38735000</v>
      </c>
      <c r="I37" s="102">
        <f t="shared" si="8"/>
        <v>0</v>
      </c>
      <c r="J37" s="102">
        <f t="shared" si="8"/>
        <v>0</v>
      </c>
      <c r="K37" s="102">
        <f t="shared" si="8"/>
        <v>0</v>
      </c>
      <c r="L37" s="102">
        <f t="shared" si="8"/>
        <v>0</v>
      </c>
      <c r="M37" s="102">
        <f t="shared" si="8"/>
        <v>0</v>
      </c>
      <c r="N37" s="102">
        <f t="shared" si="8"/>
        <v>0</v>
      </c>
      <c r="O37" s="102">
        <f t="shared" si="8"/>
        <v>0</v>
      </c>
      <c r="P37" s="102">
        <f t="shared" si="8"/>
        <v>0</v>
      </c>
      <c r="Q37" s="102">
        <f>SUM(Q38)</f>
        <v>37035000</v>
      </c>
      <c r="R37" s="102">
        <f t="shared" ref="R37" si="9">SUM(R38)</f>
        <v>38735000</v>
      </c>
    </row>
    <row r="38" spans="2:18">
      <c r="B38" s="802"/>
      <c r="C38" s="150"/>
      <c r="D38" s="150">
        <v>10</v>
      </c>
      <c r="E38" s="33"/>
      <c r="F38" s="215" t="s">
        <v>931</v>
      </c>
      <c r="G38" s="34">
        <f>SUM(G39+G42+G49)</f>
        <v>37035000</v>
      </c>
      <c r="H38" s="34">
        <f t="shared" ref="H38:P38" si="10">SUM(H39+H42+H49)</f>
        <v>38735000</v>
      </c>
      <c r="I38" s="34">
        <f t="shared" si="10"/>
        <v>0</v>
      </c>
      <c r="J38" s="34">
        <f t="shared" si="10"/>
        <v>0</v>
      </c>
      <c r="K38" s="34">
        <f t="shared" si="10"/>
        <v>0</v>
      </c>
      <c r="L38" s="34">
        <f t="shared" si="10"/>
        <v>0</v>
      </c>
      <c r="M38" s="34">
        <f t="shared" si="10"/>
        <v>0</v>
      </c>
      <c r="N38" s="34">
        <f t="shared" si="10"/>
        <v>0</v>
      </c>
      <c r="O38" s="34">
        <f t="shared" si="10"/>
        <v>0</v>
      </c>
      <c r="P38" s="34">
        <f t="shared" si="10"/>
        <v>0</v>
      </c>
      <c r="Q38" s="34">
        <f>SUM(Q39+Q42+Q49)</f>
        <v>37035000</v>
      </c>
      <c r="R38" s="34">
        <f t="shared" ref="R38" si="11">SUM(R39+R42+R49)</f>
        <v>38735000</v>
      </c>
    </row>
    <row r="39" spans="2:18">
      <c r="B39" s="802"/>
      <c r="C39" s="162"/>
      <c r="D39" s="162">
        <v>40</v>
      </c>
      <c r="E39" s="99"/>
      <c r="F39" s="99" t="s">
        <v>391</v>
      </c>
      <c r="G39" s="103">
        <f>SUM(G40:G41)</f>
        <v>24727000</v>
      </c>
      <c r="H39" s="103">
        <f t="shared" ref="H39:P39" si="12">SUM(H40:H41)</f>
        <v>26427000</v>
      </c>
      <c r="I39" s="103">
        <f t="shared" si="12"/>
        <v>0</v>
      </c>
      <c r="J39" s="103">
        <f t="shared" si="12"/>
        <v>0</v>
      </c>
      <c r="K39" s="103">
        <f t="shared" si="12"/>
        <v>0</v>
      </c>
      <c r="L39" s="103">
        <f t="shared" si="12"/>
        <v>0</v>
      </c>
      <c r="M39" s="103">
        <f t="shared" si="12"/>
        <v>0</v>
      </c>
      <c r="N39" s="103">
        <f t="shared" si="12"/>
        <v>0</v>
      </c>
      <c r="O39" s="103">
        <f t="shared" si="12"/>
        <v>0</v>
      </c>
      <c r="P39" s="103">
        <f t="shared" si="12"/>
        <v>0</v>
      </c>
      <c r="Q39" s="103">
        <f>SUM(Q40:Q41)</f>
        <v>24727000</v>
      </c>
      <c r="R39" s="103">
        <f t="shared" ref="R39" si="13">SUM(R40:R41)</f>
        <v>26427000</v>
      </c>
    </row>
    <row r="40" spans="2:18">
      <c r="B40" s="802"/>
      <c r="C40" s="166"/>
      <c r="D40" s="166"/>
      <c r="E40" s="2">
        <v>401</v>
      </c>
      <c r="F40" s="1" t="s">
        <v>1082</v>
      </c>
      <c r="G40" s="4">
        <v>18051000</v>
      </c>
      <c r="H40" s="4">
        <v>19170000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18051000</v>
      </c>
      <c r="R40" s="4">
        <v>19170000</v>
      </c>
    </row>
    <row r="41" spans="2:18">
      <c r="B41" s="802"/>
      <c r="C41" s="166"/>
      <c r="D41" s="166"/>
      <c r="E41" s="671">
        <v>402</v>
      </c>
      <c r="F41" s="1" t="s">
        <v>1488</v>
      </c>
      <c r="G41" s="4">
        <v>6676000</v>
      </c>
      <c r="H41" s="4">
        <v>7257000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6676000</v>
      </c>
      <c r="R41" s="4">
        <v>7257000</v>
      </c>
    </row>
    <row r="42" spans="2:18">
      <c r="B42" s="802"/>
      <c r="C42" s="162"/>
      <c r="D42" s="162">
        <v>42</v>
      </c>
      <c r="E42" s="99"/>
      <c r="F42" s="99" t="s">
        <v>1083</v>
      </c>
      <c r="G42" s="103">
        <f>SUM(G43:G48)</f>
        <v>11522000</v>
      </c>
      <c r="H42" s="103">
        <f t="shared" ref="H42:P42" si="14">SUM(H43:H48)</f>
        <v>11522000</v>
      </c>
      <c r="I42" s="103">
        <f t="shared" si="14"/>
        <v>0</v>
      </c>
      <c r="J42" s="103">
        <f t="shared" si="14"/>
        <v>0</v>
      </c>
      <c r="K42" s="103">
        <f t="shared" si="14"/>
        <v>0</v>
      </c>
      <c r="L42" s="103">
        <f t="shared" si="14"/>
        <v>0</v>
      </c>
      <c r="M42" s="103">
        <f t="shared" si="14"/>
        <v>0</v>
      </c>
      <c r="N42" s="103">
        <f t="shared" si="14"/>
        <v>0</v>
      </c>
      <c r="O42" s="103">
        <f t="shared" si="14"/>
        <v>0</v>
      </c>
      <c r="P42" s="103">
        <f t="shared" si="14"/>
        <v>0</v>
      </c>
      <c r="Q42" s="103">
        <f>SUM(Q43:Q48)</f>
        <v>11522000</v>
      </c>
      <c r="R42" s="103">
        <f t="shared" ref="R42" si="15">SUM(R43:R48)</f>
        <v>11522000</v>
      </c>
    </row>
    <row r="43" spans="2:18">
      <c r="B43" s="802"/>
      <c r="C43" s="166"/>
      <c r="D43" s="166"/>
      <c r="E43" s="2">
        <v>420</v>
      </c>
      <c r="F43" s="1" t="s">
        <v>400</v>
      </c>
      <c r="G43" s="4">
        <v>650000</v>
      </c>
      <c r="H43" s="4">
        <v>650000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650000</v>
      </c>
      <c r="R43" s="4">
        <v>650000</v>
      </c>
    </row>
    <row r="44" spans="2:18" ht="30">
      <c r="B44" s="802"/>
      <c r="C44" s="166"/>
      <c r="D44" s="166"/>
      <c r="E44" s="671">
        <v>421</v>
      </c>
      <c r="F44" s="14" t="s">
        <v>880</v>
      </c>
      <c r="G44" s="4">
        <v>3627000</v>
      </c>
      <c r="H44" s="4">
        <v>3627000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3627000</v>
      </c>
      <c r="R44" s="4">
        <v>3627000</v>
      </c>
    </row>
    <row r="45" spans="2:18">
      <c r="B45" s="802"/>
      <c r="C45" s="166"/>
      <c r="D45" s="166"/>
      <c r="E45" s="2">
        <v>423</v>
      </c>
      <c r="F45" s="1" t="s">
        <v>1489</v>
      </c>
      <c r="G45" s="4">
        <v>600000</v>
      </c>
      <c r="H45" s="4">
        <v>600000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600000</v>
      </c>
      <c r="R45" s="4">
        <v>600000</v>
      </c>
    </row>
    <row r="46" spans="2:18">
      <c r="B46" s="802"/>
      <c r="C46" s="166"/>
      <c r="D46" s="166"/>
      <c r="E46" s="671">
        <v>424</v>
      </c>
      <c r="F46" s="1" t="s">
        <v>882</v>
      </c>
      <c r="G46" s="4">
        <v>1645000</v>
      </c>
      <c r="H46" s="4">
        <v>1645000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1645000</v>
      </c>
      <c r="R46" s="4">
        <v>1645000</v>
      </c>
    </row>
    <row r="47" spans="2:18">
      <c r="B47" s="802"/>
      <c r="C47" s="166"/>
      <c r="D47" s="166"/>
      <c r="E47" s="2">
        <v>425</v>
      </c>
      <c r="F47" s="1" t="s">
        <v>404</v>
      </c>
      <c r="G47" s="4">
        <v>3500000</v>
      </c>
      <c r="H47" s="4">
        <v>3500000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3500000</v>
      </c>
      <c r="R47" s="4">
        <v>3500000</v>
      </c>
    </row>
    <row r="48" spans="2:18">
      <c r="B48" s="802"/>
      <c r="C48" s="166"/>
      <c r="D48" s="166"/>
      <c r="E48" s="2">
        <v>426</v>
      </c>
      <c r="F48" s="1" t="s">
        <v>1068</v>
      </c>
      <c r="G48" s="4">
        <v>1500000</v>
      </c>
      <c r="H48" s="4">
        <v>1500000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1500000</v>
      </c>
      <c r="R48" s="4">
        <v>1500000</v>
      </c>
    </row>
    <row r="49" spans="2:18">
      <c r="B49" s="802"/>
      <c r="C49" s="162"/>
      <c r="D49" s="162">
        <v>48</v>
      </c>
      <c r="E49" s="99"/>
      <c r="F49" s="99" t="s">
        <v>1006</v>
      </c>
      <c r="G49" s="103">
        <f>SUM(G50:G51)</f>
        <v>786000</v>
      </c>
      <c r="H49" s="103">
        <f t="shared" ref="H49:P49" si="16">SUM(H50:H51)</f>
        <v>786000</v>
      </c>
      <c r="I49" s="103">
        <f t="shared" si="16"/>
        <v>0</v>
      </c>
      <c r="J49" s="103">
        <f t="shared" si="16"/>
        <v>0</v>
      </c>
      <c r="K49" s="103">
        <f t="shared" si="16"/>
        <v>0</v>
      </c>
      <c r="L49" s="103">
        <f t="shared" si="16"/>
        <v>0</v>
      </c>
      <c r="M49" s="103">
        <f t="shared" si="16"/>
        <v>0</v>
      </c>
      <c r="N49" s="103">
        <f t="shared" si="16"/>
        <v>0</v>
      </c>
      <c r="O49" s="103">
        <f t="shared" si="16"/>
        <v>0</v>
      </c>
      <c r="P49" s="103">
        <f t="shared" si="16"/>
        <v>0</v>
      </c>
      <c r="Q49" s="103">
        <f>SUM(Q50:Q51)</f>
        <v>786000</v>
      </c>
      <c r="R49" s="103">
        <f t="shared" ref="R49" si="17">SUM(R50:R51)</f>
        <v>786000</v>
      </c>
    </row>
    <row r="50" spans="2:18">
      <c r="B50" s="802"/>
      <c r="C50" s="166"/>
      <c r="D50" s="166"/>
      <c r="E50" s="671">
        <v>480</v>
      </c>
      <c r="F50" s="1" t="s">
        <v>1243</v>
      </c>
      <c r="G50" s="4">
        <v>666000</v>
      </c>
      <c r="H50" s="4">
        <v>666000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666000</v>
      </c>
      <c r="R50" s="4">
        <v>666000</v>
      </c>
    </row>
    <row r="51" spans="2:18">
      <c r="B51" s="802"/>
      <c r="C51" s="166"/>
      <c r="D51" s="166"/>
      <c r="E51" s="671">
        <v>485</v>
      </c>
      <c r="F51" s="1" t="s">
        <v>1027</v>
      </c>
      <c r="G51" s="4">
        <v>120000</v>
      </c>
      <c r="H51" s="4">
        <v>120000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120000</v>
      </c>
      <c r="R51" s="4">
        <v>120000</v>
      </c>
    </row>
    <row r="52" spans="2:18" ht="35.25" customHeight="1">
      <c r="B52" s="802"/>
      <c r="C52" s="666">
        <v>4</v>
      </c>
      <c r="D52" s="666"/>
      <c r="E52" s="670"/>
      <c r="F52" s="668" t="s">
        <v>1490</v>
      </c>
      <c r="G52" s="102">
        <f>SUM(G53+G56)</f>
        <v>164000000</v>
      </c>
      <c r="H52" s="102">
        <f t="shared" ref="H52:R52" si="18">SUM(H53+H56)</f>
        <v>164000000</v>
      </c>
      <c r="I52" s="102">
        <f t="shared" si="18"/>
        <v>0</v>
      </c>
      <c r="J52" s="102">
        <f t="shared" si="18"/>
        <v>0</v>
      </c>
      <c r="K52" s="102">
        <f t="shared" si="18"/>
        <v>0</v>
      </c>
      <c r="L52" s="102">
        <f t="shared" si="18"/>
        <v>0</v>
      </c>
      <c r="M52" s="102">
        <f t="shared" si="18"/>
        <v>0</v>
      </c>
      <c r="N52" s="102">
        <f t="shared" si="18"/>
        <v>0</v>
      </c>
      <c r="O52" s="102">
        <f t="shared" si="18"/>
        <v>0</v>
      </c>
      <c r="P52" s="102">
        <f t="shared" si="18"/>
        <v>0</v>
      </c>
      <c r="Q52" s="102">
        <f t="shared" si="18"/>
        <v>164000000</v>
      </c>
      <c r="R52" s="102">
        <f t="shared" si="18"/>
        <v>164000000</v>
      </c>
    </row>
    <row r="53" spans="2:18" ht="30">
      <c r="B53" s="802"/>
      <c r="C53" s="150"/>
      <c r="D53" s="150">
        <v>40</v>
      </c>
      <c r="E53" s="33"/>
      <c r="F53" s="36" t="s">
        <v>1487</v>
      </c>
      <c r="G53" s="34">
        <f>SUM(G54)</f>
        <v>4000000</v>
      </c>
      <c r="H53" s="34">
        <f t="shared" ref="H53:R53" si="19">SUM(H54)</f>
        <v>4000000</v>
      </c>
      <c r="I53" s="34">
        <f t="shared" si="19"/>
        <v>0</v>
      </c>
      <c r="J53" s="34">
        <f t="shared" si="19"/>
        <v>0</v>
      </c>
      <c r="K53" s="34">
        <f t="shared" si="19"/>
        <v>0</v>
      </c>
      <c r="L53" s="34">
        <f t="shared" si="19"/>
        <v>0</v>
      </c>
      <c r="M53" s="34">
        <f t="shared" si="19"/>
        <v>0</v>
      </c>
      <c r="N53" s="34">
        <f t="shared" si="19"/>
        <v>0</v>
      </c>
      <c r="O53" s="34">
        <f t="shared" si="19"/>
        <v>0</v>
      </c>
      <c r="P53" s="34">
        <f t="shared" si="19"/>
        <v>0</v>
      </c>
      <c r="Q53" s="34">
        <f t="shared" si="19"/>
        <v>4000000</v>
      </c>
      <c r="R53" s="34">
        <f t="shared" si="19"/>
        <v>4000000</v>
      </c>
    </row>
    <row r="54" spans="2:18">
      <c r="B54" s="802"/>
      <c r="C54" s="162"/>
      <c r="D54" s="162">
        <v>46</v>
      </c>
      <c r="E54" s="99"/>
      <c r="F54" s="99" t="s">
        <v>396</v>
      </c>
      <c r="G54" s="103">
        <f>SUM(G55)</f>
        <v>4000000</v>
      </c>
      <c r="H54" s="103">
        <f t="shared" ref="H54:R54" si="20">SUM(H55)</f>
        <v>4000000</v>
      </c>
      <c r="I54" s="103">
        <f t="shared" si="20"/>
        <v>0</v>
      </c>
      <c r="J54" s="103">
        <f t="shared" si="20"/>
        <v>0</v>
      </c>
      <c r="K54" s="103">
        <f t="shared" si="20"/>
        <v>0</v>
      </c>
      <c r="L54" s="103">
        <f t="shared" si="20"/>
        <v>0</v>
      </c>
      <c r="M54" s="103">
        <f t="shared" si="20"/>
        <v>0</v>
      </c>
      <c r="N54" s="103">
        <f t="shared" si="20"/>
        <v>0</v>
      </c>
      <c r="O54" s="103">
        <f t="shared" si="20"/>
        <v>0</v>
      </c>
      <c r="P54" s="103">
        <f t="shared" si="20"/>
        <v>0</v>
      </c>
      <c r="Q54" s="103">
        <f t="shared" si="20"/>
        <v>4000000</v>
      </c>
      <c r="R54" s="103">
        <f t="shared" si="20"/>
        <v>4000000</v>
      </c>
    </row>
    <row r="55" spans="2:18">
      <c r="B55" s="802"/>
      <c r="C55" s="166"/>
      <c r="D55" s="166"/>
      <c r="E55" s="2">
        <v>464</v>
      </c>
      <c r="F55" s="1" t="s">
        <v>423</v>
      </c>
      <c r="G55" s="4">
        <v>4000000</v>
      </c>
      <c r="H55" s="4">
        <v>4000000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4000000</v>
      </c>
      <c r="R55" s="4">
        <v>4000000</v>
      </c>
    </row>
    <row r="56" spans="2:18">
      <c r="B56" s="802"/>
      <c r="C56" s="150"/>
      <c r="D56" s="150" t="s">
        <v>1258</v>
      </c>
      <c r="E56" s="33"/>
      <c r="F56" s="36" t="s">
        <v>1491</v>
      </c>
      <c r="G56" s="34">
        <f>SUM(G57)</f>
        <v>160000000</v>
      </c>
      <c r="H56" s="34">
        <f t="shared" ref="H56:R56" si="21">SUM(H57)</f>
        <v>160000000</v>
      </c>
      <c r="I56" s="34">
        <f t="shared" si="21"/>
        <v>0</v>
      </c>
      <c r="J56" s="34">
        <f t="shared" si="21"/>
        <v>0</v>
      </c>
      <c r="K56" s="34">
        <f t="shared" si="21"/>
        <v>0</v>
      </c>
      <c r="L56" s="34">
        <f t="shared" si="21"/>
        <v>0</v>
      </c>
      <c r="M56" s="34">
        <f t="shared" si="21"/>
        <v>0</v>
      </c>
      <c r="N56" s="34">
        <f t="shared" si="21"/>
        <v>0</v>
      </c>
      <c r="O56" s="34">
        <f t="shared" si="21"/>
        <v>0</v>
      </c>
      <c r="P56" s="34">
        <f t="shared" si="21"/>
        <v>0</v>
      </c>
      <c r="Q56" s="34">
        <f t="shared" si="21"/>
        <v>160000000</v>
      </c>
      <c r="R56" s="34">
        <f t="shared" si="21"/>
        <v>160000000</v>
      </c>
    </row>
    <row r="57" spans="2:18">
      <c r="B57" s="802"/>
      <c r="C57" s="162"/>
      <c r="D57" s="162">
        <v>48</v>
      </c>
      <c r="E57" s="99"/>
      <c r="F57" s="99" t="s">
        <v>430</v>
      </c>
      <c r="G57" s="103">
        <f>SUM(G58)</f>
        <v>160000000</v>
      </c>
      <c r="H57" s="103">
        <f t="shared" ref="H57:R57" si="22">SUM(H58)</f>
        <v>160000000</v>
      </c>
      <c r="I57" s="103">
        <f t="shared" si="22"/>
        <v>0</v>
      </c>
      <c r="J57" s="103">
        <f t="shared" si="22"/>
        <v>0</v>
      </c>
      <c r="K57" s="103">
        <f t="shared" si="22"/>
        <v>0</v>
      </c>
      <c r="L57" s="103">
        <f t="shared" si="22"/>
        <v>0</v>
      </c>
      <c r="M57" s="103">
        <f t="shared" si="22"/>
        <v>0</v>
      </c>
      <c r="N57" s="103">
        <f t="shared" si="22"/>
        <v>0</v>
      </c>
      <c r="O57" s="103">
        <f t="shared" si="22"/>
        <v>0</v>
      </c>
      <c r="P57" s="103">
        <f t="shared" si="22"/>
        <v>0</v>
      </c>
      <c r="Q57" s="103">
        <f t="shared" si="22"/>
        <v>160000000</v>
      </c>
      <c r="R57" s="103">
        <f t="shared" si="22"/>
        <v>160000000</v>
      </c>
    </row>
    <row r="58" spans="2:18">
      <c r="B58" s="802"/>
      <c r="C58" s="166"/>
      <c r="D58" s="166"/>
      <c r="E58" s="2">
        <v>488</v>
      </c>
      <c r="F58" s="1" t="s">
        <v>1492</v>
      </c>
      <c r="G58" s="4">
        <v>160000000</v>
      </c>
      <c r="H58" s="4">
        <v>160000000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160000000</v>
      </c>
      <c r="R58" s="4">
        <v>160000000</v>
      </c>
    </row>
    <row r="59" spans="2:18">
      <c r="B59" s="802"/>
      <c r="C59" s="436"/>
      <c r="D59" s="666" t="s">
        <v>1493</v>
      </c>
      <c r="E59" s="670"/>
      <c r="F59" s="670" t="s">
        <v>1089</v>
      </c>
      <c r="G59" s="102">
        <f>SUM(G60+G65)</f>
        <v>62715000</v>
      </c>
      <c r="H59" s="102">
        <f t="shared" ref="H59:R59" si="23">SUM(H60+H65)</f>
        <v>32715000</v>
      </c>
      <c r="I59" s="102">
        <f t="shared" si="23"/>
        <v>0</v>
      </c>
      <c r="J59" s="102">
        <f t="shared" si="23"/>
        <v>0</v>
      </c>
      <c r="K59" s="102">
        <f t="shared" si="23"/>
        <v>0</v>
      </c>
      <c r="L59" s="102">
        <f t="shared" si="23"/>
        <v>0</v>
      </c>
      <c r="M59" s="102">
        <f t="shared" si="23"/>
        <v>0</v>
      </c>
      <c r="N59" s="102">
        <f t="shared" si="23"/>
        <v>0</v>
      </c>
      <c r="O59" s="102">
        <f>SUM(O60+O65)</f>
        <v>29751000</v>
      </c>
      <c r="P59" s="102">
        <f t="shared" si="23"/>
        <v>31484000</v>
      </c>
      <c r="Q59" s="102">
        <f t="shared" si="23"/>
        <v>92466000</v>
      </c>
      <c r="R59" s="102">
        <f t="shared" si="23"/>
        <v>64199000</v>
      </c>
    </row>
    <row r="60" spans="2:18" ht="30">
      <c r="B60" s="802"/>
      <c r="C60" s="150"/>
      <c r="D60" s="150" t="s">
        <v>644</v>
      </c>
      <c r="E60" s="33"/>
      <c r="F60" s="36" t="s">
        <v>673</v>
      </c>
      <c r="G60" s="34">
        <f>SUM(G61+G63)</f>
        <v>37000000</v>
      </c>
      <c r="H60" s="34">
        <f t="shared" ref="H60:R60" si="24">SUM(H61+H63)</f>
        <v>2000000</v>
      </c>
      <c r="I60" s="34">
        <f t="shared" si="24"/>
        <v>0</v>
      </c>
      <c r="J60" s="34">
        <f t="shared" si="24"/>
        <v>0</v>
      </c>
      <c r="K60" s="34">
        <f t="shared" si="24"/>
        <v>0</v>
      </c>
      <c r="L60" s="34">
        <f t="shared" si="24"/>
        <v>0</v>
      </c>
      <c r="M60" s="34">
        <f t="shared" si="24"/>
        <v>0</v>
      </c>
      <c r="N60" s="34">
        <f t="shared" si="24"/>
        <v>0</v>
      </c>
      <c r="O60" s="34">
        <f t="shared" si="24"/>
        <v>0</v>
      </c>
      <c r="P60" s="34">
        <f t="shared" si="24"/>
        <v>0</v>
      </c>
      <c r="Q60" s="34">
        <f t="shared" si="24"/>
        <v>37000000</v>
      </c>
      <c r="R60" s="34">
        <f t="shared" si="24"/>
        <v>2000000</v>
      </c>
    </row>
    <row r="61" spans="2:18">
      <c r="B61" s="802"/>
      <c r="C61" s="162"/>
      <c r="D61" s="162">
        <v>46</v>
      </c>
      <c r="E61" s="99"/>
      <c r="F61" s="99" t="s">
        <v>396</v>
      </c>
      <c r="G61" s="103">
        <v>0</v>
      </c>
      <c r="H61" s="103">
        <f>SUM(H62)</f>
        <v>1727000</v>
      </c>
      <c r="I61" s="103">
        <v>0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f>SUM(R62)</f>
        <v>1727000</v>
      </c>
    </row>
    <row r="62" spans="2:18">
      <c r="B62" s="802"/>
      <c r="C62" s="166"/>
      <c r="D62" s="166"/>
      <c r="E62" s="2">
        <v>465</v>
      </c>
      <c r="F62" s="1" t="s">
        <v>424</v>
      </c>
      <c r="G62" s="4">
        <v>0</v>
      </c>
      <c r="H62" s="4">
        <v>1727000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1727000</v>
      </c>
    </row>
    <row r="63" spans="2:18">
      <c r="B63" s="802"/>
      <c r="C63" s="162"/>
      <c r="D63" s="162">
        <v>48</v>
      </c>
      <c r="E63" s="99"/>
      <c r="F63" s="99" t="s">
        <v>430</v>
      </c>
      <c r="G63" s="103">
        <f>SUM(G64)</f>
        <v>37000000</v>
      </c>
      <c r="H63" s="103">
        <f t="shared" ref="H63:R63" si="25">SUM(H64)</f>
        <v>273000</v>
      </c>
      <c r="I63" s="103">
        <f t="shared" si="25"/>
        <v>0</v>
      </c>
      <c r="J63" s="103">
        <f t="shared" si="25"/>
        <v>0</v>
      </c>
      <c r="K63" s="103">
        <f t="shared" si="25"/>
        <v>0</v>
      </c>
      <c r="L63" s="103">
        <f t="shared" si="25"/>
        <v>0</v>
      </c>
      <c r="M63" s="103">
        <f t="shared" si="25"/>
        <v>0</v>
      </c>
      <c r="N63" s="103">
        <f t="shared" si="25"/>
        <v>0</v>
      </c>
      <c r="O63" s="103">
        <f t="shared" si="25"/>
        <v>0</v>
      </c>
      <c r="P63" s="103">
        <f t="shared" si="25"/>
        <v>0</v>
      </c>
      <c r="Q63" s="103">
        <f t="shared" si="25"/>
        <v>37000000</v>
      </c>
      <c r="R63" s="103">
        <f t="shared" si="25"/>
        <v>273000</v>
      </c>
    </row>
    <row r="64" spans="2:18">
      <c r="B64" s="802"/>
      <c r="C64" s="166"/>
      <c r="D64" s="166"/>
      <c r="E64" s="2">
        <v>482</v>
      </c>
      <c r="F64" s="1" t="s">
        <v>433</v>
      </c>
      <c r="G64" s="4">
        <v>37000000</v>
      </c>
      <c r="H64" s="4">
        <v>273000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37000000</v>
      </c>
      <c r="R64" s="4">
        <v>273000</v>
      </c>
    </row>
    <row r="65" spans="2:18">
      <c r="B65" s="802"/>
      <c r="C65" s="150"/>
      <c r="D65" s="150" t="s">
        <v>645</v>
      </c>
      <c r="E65" s="33"/>
      <c r="F65" s="33" t="s">
        <v>674</v>
      </c>
      <c r="G65" s="34">
        <f>SUM(G66+G73+G75)</f>
        <v>25715000</v>
      </c>
      <c r="H65" s="34">
        <f t="shared" ref="H65:R65" si="26">SUM(H66+H73+H75)</f>
        <v>30715000</v>
      </c>
      <c r="I65" s="34">
        <f t="shared" si="26"/>
        <v>0</v>
      </c>
      <c r="J65" s="34">
        <f t="shared" si="26"/>
        <v>0</v>
      </c>
      <c r="K65" s="34">
        <f t="shared" si="26"/>
        <v>0</v>
      </c>
      <c r="L65" s="34">
        <f t="shared" si="26"/>
        <v>0</v>
      </c>
      <c r="M65" s="34">
        <f t="shared" si="26"/>
        <v>0</v>
      </c>
      <c r="N65" s="34">
        <f t="shared" si="26"/>
        <v>0</v>
      </c>
      <c r="O65" s="34">
        <f t="shared" si="26"/>
        <v>29751000</v>
      </c>
      <c r="P65" s="34">
        <f t="shared" si="26"/>
        <v>31484000</v>
      </c>
      <c r="Q65" s="34">
        <f t="shared" si="26"/>
        <v>55466000</v>
      </c>
      <c r="R65" s="34">
        <f t="shared" si="26"/>
        <v>62199000</v>
      </c>
    </row>
    <row r="66" spans="2:18">
      <c r="B66" s="802"/>
      <c r="C66" s="162"/>
      <c r="D66" s="162">
        <v>42</v>
      </c>
      <c r="E66" s="99"/>
      <c r="F66" s="99" t="s">
        <v>394</v>
      </c>
      <c r="G66" s="103">
        <f>SUM(G67:G72)</f>
        <v>2715000</v>
      </c>
      <c r="H66" s="103">
        <f t="shared" ref="H66:R66" si="27">SUM(H67:H72)</f>
        <v>2715000</v>
      </c>
      <c r="I66" s="103">
        <f t="shared" si="27"/>
        <v>0</v>
      </c>
      <c r="J66" s="103">
        <f t="shared" si="27"/>
        <v>0</v>
      </c>
      <c r="K66" s="103">
        <f t="shared" si="27"/>
        <v>0</v>
      </c>
      <c r="L66" s="103">
        <f t="shared" si="27"/>
        <v>0</v>
      </c>
      <c r="M66" s="103">
        <f t="shared" si="27"/>
        <v>0</v>
      </c>
      <c r="N66" s="103">
        <f t="shared" si="27"/>
        <v>0</v>
      </c>
      <c r="O66" s="103">
        <f t="shared" si="27"/>
        <v>29385000</v>
      </c>
      <c r="P66" s="103">
        <f t="shared" si="27"/>
        <v>27934000</v>
      </c>
      <c r="Q66" s="103">
        <f t="shared" si="27"/>
        <v>32100000</v>
      </c>
      <c r="R66" s="103">
        <f t="shared" si="27"/>
        <v>30649000</v>
      </c>
    </row>
    <row r="67" spans="2:18">
      <c r="B67" s="802"/>
      <c r="C67" s="166"/>
      <c r="D67" s="166"/>
      <c r="E67" s="2">
        <v>420</v>
      </c>
      <c r="F67" s="1" t="s">
        <v>400</v>
      </c>
      <c r="G67" s="4">
        <v>443000</v>
      </c>
      <c r="H67" s="4">
        <v>443000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4538000</v>
      </c>
      <c r="P67" s="4">
        <v>3861000</v>
      </c>
      <c r="Q67" s="4">
        <v>4981000</v>
      </c>
      <c r="R67" s="4">
        <v>4304000</v>
      </c>
    </row>
    <row r="68" spans="2:18" ht="30">
      <c r="B68" s="802"/>
      <c r="C68" s="166"/>
      <c r="D68" s="166"/>
      <c r="E68" s="2">
        <v>421</v>
      </c>
      <c r="F68" s="14" t="s">
        <v>401</v>
      </c>
      <c r="G68" s="4">
        <v>300000</v>
      </c>
      <c r="H68" s="4">
        <v>300000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1622000</v>
      </c>
      <c r="P68" s="4">
        <v>1592000</v>
      </c>
      <c r="Q68" s="4">
        <v>1922000</v>
      </c>
      <c r="R68" s="4">
        <v>1892000</v>
      </c>
    </row>
    <row r="69" spans="2:18">
      <c r="B69" s="802"/>
      <c r="C69" s="166"/>
      <c r="D69" s="166"/>
      <c r="E69" s="2">
        <v>423</v>
      </c>
      <c r="F69" s="1" t="s">
        <v>402</v>
      </c>
      <c r="G69" s="4">
        <v>20000</v>
      </c>
      <c r="H69" s="4">
        <v>20000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723000</v>
      </c>
      <c r="P69" s="4">
        <v>784000</v>
      </c>
      <c r="Q69" s="4">
        <v>743000</v>
      </c>
      <c r="R69" s="4">
        <v>804000</v>
      </c>
    </row>
    <row r="70" spans="2:18">
      <c r="B70" s="802"/>
      <c r="C70" s="166"/>
      <c r="D70" s="166"/>
      <c r="E70" s="2">
        <v>424</v>
      </c>
      <c r="F70" s="1" t="s">
        <v>403</v>
      </c>
      <c r="G70" s="4">
        <v>49000</v>
      </c>
      <c r="H70" s="4">
        <v>49000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287000</v>
      </c>
      <c r="P70" s="4">
        <v>287000</v>
      </c>
      <c r="Q70" s="4">
        <v>336000</v>
      </c>
      <c r="R70" s="4">
        <v>336000</v>
      </c>
    </row>
    <row r="71" spans="2:18">
      <c r="B71" s="802"/>
      <c r="C71" s="166"/>
      <c r="D71" s="166"/>
      <c r="E71" s="2">
        <v>425</v>
      </c>
      <c r="F71" s="1" t="s">
        <v>404</v>
      </c>
      <c r="G71" s="4">
        <v>1700000</v>
      </c>
      <c r="H71" s="4">
        <v>1700000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16841000</v>
      </c>
      <c r="P71" s="4">
        <v>16872000</v>
      </c>
      <c r="Q71" s="4">
        <v>18541000</v>
      </c>
      <c r="R71" s="4">
        <v>18572000</v>
      </c>
    </row>
    <row r="72" spans="2:18">
      <c r="B72" s="802"/>
      <c r="C72" s="166"/>
      <c r="D72" s="166"/>
      <c r="E72" s="2">
        <v>426</v>
      </c>
      <c r="F72" s="1" t="s">
        <v>405</v>
      </c>
      <c r="G72" s="4">
        <v>203000</v>
      </c>
      <c r="H72" s="4">
        <v>203000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5374000</v>
      </c>
      <c r="P72" s="4">
        <v>4538000</v>
      </c>
      <c r="Q72" s="4">
        <v>5577000</v>
      </c>
      <c r="R72" s="4">
        <v>4741000</v>
      </c>
    </row>
    <row r="73" spans="2:18">
      <c r="B73" s="802"/>
      <c r="C73" s="162"/>
      <c r="D73" s="162">
        <v>46</v>
      </c>
      <c r="E73" s="99"/>
      <c r="F73" s="99" t="s">
        <v>396</v>
      </c>
      <c r="G73" s="103">
        <f>SUM(G74)</f>
        <v>23000000</v>
      </c>
      <c r="H73" s="103">
        <f t="shared" ref="H73:R73" si="28">SUM(H74)</f>
        <v>28000000</v>
      </c>
      <c r="I73" s="103">
        <f t="shared" si="28"/>
        <v>0</v>
      </c>
      <c r="J73" s="103">
        <f t="shared" si="28"/>
        <v>0</v>
      </c>
      <c r="K73" s="103">
        <f t="shared" si="28"/>
        <v>0</v>
      </c>
      <c r="L73" s="103">
        <f t="shared" si="28"/>
        <v>0</v>
      </c>
      <c r="M73" s="103">
        <f t="shared" si="28"/>
        <v>0</v>
      </c>
      <c r="N73" s="103">
        <f t="shared" si="28"/>
        <v>0</v>
      </c>
      <c r="O73" s="103">
        <f t="shared" si="28"/>
        <v>0</v>
      </c>
      <c r="P73" s="103">
        <f t="shared" si="28"/>
        <v>0</v>
      </c>
      <c r="Q73" s="103">
        <f t="shared" si="28"/>
        <v>23000000</v>
      </c>
      <c r="R73" s="103">
        <f t="shared" si="28"/>
        <v>28000000</v>
      </c>
    </row>
    <row r="74" spans="2:18">
      <c r="B74" s="802"/>
      <c r="C74" s="166"/>
      <c r="D74" s="166"/>
      <c r="E74" s="2">
        <v>464</v>
      </c>
      <c r="F74" s="1" t="s">
        <v>423</v>
      </c>
      <c r="G74" s="4">
        <v>23000000</v>
      </c>
      <c r="H74" s="4">
        <v>28000000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23000000</v>
      </c>
      <c r="R74" s="4">
        <v>28000000</v>
      </c>
    </row>
    <row r="75" spans="2:18">
      <c r="B75" s="802"/>
      <c r="C75" s="162"/>
      <c r="D75" s="162">
        <v>48</v>
      </c>
      <c r="E75" s="99"/>
      <c r="F75" s="99" t="s">
        <v>430</v>
      </c>
      <c r="G75" s="103">
        <v>0</v>
      </c>
      <c r="H75" s="103">
        <v>0</v>
      </c>
      <c r="I75" s="103">
        <v>0</v>
      </c>
      <c r="J75" s="103">
        <v>0</v>
      </c>
      <c r="K75" s="103">
        <v>0</v>
      </c>
      <c r="L75" s="103">
        <v>0</v>
      </c>
      <c r="M75" s="103">
        <v>0</v>
      </c>
      <c r="N75" s="103">
        <v>0</v>
      </c>
      <c r="O75" s="103">
        <f>SUM(O76:O78)</f>
        <v>366000</v>
      </c>
      <c r="P75" s="103">
        <f t="shared" ref="P75:R75" si="29">SUM(P76:P78)</f>
        <v>3550000</v>
      </c>
      <c r="Q75" s="103">
        <f t="shared" si="29"/>
        <v>366000</v>
      </c>
      <c r="R75" s="103">
        <f t="shared" si="29"/>
        <v>3550000</v>
      </c>
    </row>
    <row r="76" spans="2:18">
      <c r="B76" s="802"/>
      <c r="C76" s="166"/>
      <c r="D76" s="166"/>
      <c r="E76" s="2">
        <v>480</v>
      </c>
      <c r="F76" s="1" t="s">
        <v>431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366000</v>
      </c>
      <c r="P76" s="4">
        <v>916000</v>
      </c>
      <c r="Q76" s="4">
        <v>366000</v>
      </c>
      <c r="R76" s="4">
        <v>916000</v>
      </c>
    </row>
    <row r="77" spans="2:18">
      <c r="B77" s="802"/>
      <c r="C77" s="166"/>
      <c r="D77" s="166"/>
      <c r="E77" s="2">
        <v>483</v>
      </c>
      <c r="F77" s="1" t="s">
        <v>434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35000</v>
      </c>
      <c r="Q77" s="4">
        <v>0</v>
      </c>
      <c r="R77" s="4">
        <v>35000</v>
      </c>
    </row>
    <row r="78" spans="2:18">
      <c r="B78" s="802"/>
      <c r="C78" s="166"/>
      <c r="D78" s="166"/>
      <c r="E78" s="2">
        <v>486</v>
      </c>
      <c r="F78" s="1" t="s">
        <v>437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2599000</v>
      </c>
      <c r="Q78" s="4">
        <v>0</v>
      </c>
      <c r="R78" s="4">
        <v>2599000</v>
      </c>
    </row>
    <row r="79" spans="2:18">
      <c r="B79" s="802"/>
      <c r="C79" s="666" t="s">
        <v>680</v>
      </c>
      <c r="D79" s="666"/>
      <c r="E79" s="670"/>
      <c r="F79" s="670" t="s">
        <v>675</v>
      </c>
      <c r="G79" s="102">
        <f>SUM(G80)</f>
        <v>58680000</v>
      </c>
      <c r="H79" s="102">
        <f t="shared" ref="H79:R79" si="30">SUM(H80)</f>
        <v>88680000</v>
      </c>
      <c r="I79" s="102">
        <f t="shared" si="30"/>
        <v>0</v>
      </c>
      <c r="J79" s="102">
        <f t="shared" si="30"/>
        <v>0</v>
      </c>
      <c r="K79" s="102">
        <f t="shared" si="30"/>
        <v>0</v>
      </c>
      <c r="L79" s="102">
        <f t="shared" si="30"/>
        <v>0</v>
      </c>
      <c r="M79" s="102">
        <f t="shared" si="30"/>
        <v>0</v>
      </c>
      <c r="N79" s="102">
        <f t="shared" si="30"/>
        <v>0</v>
      </c>
      <c r="O79" s="102">
        <f t="shared" si="30"/>
        <v>0</v>
      </c>
      <c r="P79" s="102">
        <f t="shared" si="30"/>
        <v>0</v>
      </c>
      <c r="Q79" s="102">
        <f t="shared" si="30"/>
        <v>58680000</v>
      </c>
      <c r="R79" s="102">
        <f t="shared" si="30"/>
        <v>88680000</v>
      </c>
    </row>
    <row r="80" spans="2:18">
      <c r="B80" s="802"/>
      <c r="C80" s="150"/>
      <c r="D80" s="150" t="s">
        <v>681</v>
      </c>
      <c r="E80" s="33"/>
      <c r="F80" s="33" t="s">
        <v>693</v>
      </c>
      <c r="G80" s="34">
        <f>SUM(G81+G84)</f>
        <v>58680000</v>
      </c>
      <c r="H80" s="34">
        <f t="shared" ref="H80:R80" si="31">SUM(H81+H84)</f>
        <v>88680000</v>
      </c>
      <c r="I80" s="34">
        <f t="shared" si="31"/>
        <v>0</v>
      </c>
      <c r="J80" s="34">
        <f t="shared" si="31"/>
        <v>0</v>
      </c>
      <c r="K80" s="34">
        <f t="shared" si="31"/>
        <v>0</v>
      </c>
      <c r="L80" s="34">
        <f t="shared" si="31"/>
        <v>0</v>
      </c>
      <c r="M80" s="34">
        <f t="shared" si="31"/>
        <v>0</v>
      </c>
      <c r="N80" s="34">
        <f t="shared" si="31"/>
        <v>0</v>
      </c>
      <c r="O80" s="34">
        <f t="shared" si="31"/>
        <v>0</v>
      </c>
      <c r="P80" s="34">
        <f t="shared" si="31"/>
        <v>0</v>
      </c>
      <c r="Q80" s="34">
        <f t="shared" si="31"/>
        <v>58680000</v>
      </c>
      <c r="R80" s="34">
        <f t="shared" si="31"/>
        <v>88680000</v>
      </c>
    </row>
    <row r="81" spans="2:18">
      <c r="B81" s="802"/>
      <c r="C81" s="162"/>
      <c r="D81" s="162">
        <v>42</v>
      </c>
      <c r="E81" s="99"/>
      <c r="F81" s="99" t="s">
        <v>394</v>
      </c>
      <c r="G81" s="103">
        <f>SUM(G82:G83)</f>
        <v>1014000</v>
      </c>
      <c r="H81" s="103">
        <f t="shared" ref="H81:R81" si="32">SUM(H82:H83)</f>
        <v>1014000</v>
      </c>
      <c r="I81" s="103">
        <f t="shared" si="32"/>
        <v>0</v>
      </c>
      <c r="J81" s="103">
        <f t="shared" si="32"/>
        <v>0</v>
      </c>
      <c r="K81" s="103">
        <f t="shared" si="32"/>
        <v>0</v>
      </c>
      <c r="L81" s="103">
        <f t="shared" si="32"/>
        <v>0</v>
      </c>
      <c r="M81" s="103">
        <f t="shared" si="32"/>
        <v>0</v>
      </c>
      <c r="N81" s="103">
        <f t="shared" si="32"/>
        <v>0</v>
      </c>
      <c r="O81" s="103">
        <f t="shared" si="32"/>
        <v>0</v>
      </c>
      <c r="P81" s="103">
        <f t="shared" si="32"/>
        <v>0</v>
      </c>
      <c r="Q81" s="103">
        <f t="shared" si="32"/>
        <v>1014000</v>
      </c>
      <c r="R81" s="103">
        <f t="shared" si="32"/>
        <v>1014000</v>
      </c>
    </row>
    <row r="82" spans="2:18">
      <c r="B82" s="802"/>
      <c r="C82" s="166"/>
      <c r="D82" s="166"/>
      <c r="E82" s="2">
        <v>420</v>
      </c>
      <c r="F82" s="1" t="s">
        <v>400</v>
      </c>
      <c r="G82" s="4">
        <v>441000</v>
      </c>
      <c r="H82" s="4">
        <v>441000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441000</v>
      </c>
      <c r="R82" s="4">
        <v>441000</v>
      </c>
    </row>
    <row r="83" spans="2:18">
      <c r="B83" s="802"/>
      <c r="C83" s="166"/>
      <c r="D83" s="166"/>
      <c r="E83" s="2">
        <v>425</v>
      </c>
      <c r="F83" s="1" t="s">
        <v>404</v>
      </c>
      <c r="G83" s="4">
        <v>573000</v>
      </c>
      <c r="H83" s="4">
        <v>573000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573000</v>
      </c>
      <c r="R83" s="4">
        <v>573000</v>
      </c>
    </row>
    <row r="84" spans="2:18">
      <c r="B84" s="802"/>
      <c r="C84" s="162"/>
      <c r="D84" s="162">
        <v>46</v>
      </c>
      <c r="E84" s="99"/>
      <c r="F84" s="99" t="s">
        <v>396</v>
      </c>
      <c r="G84" s="103">
        <f>SUM(G85)</f>
        <v>57666000</v>
      </c>
      <c r="H84" s="103">
        <f t="shared" ref="H84:R84" si="33">SUM(H85)</f>
        <v>87666000</v>
      </c>
      <c r="I84" s="103">
        <f t="shared" si="33"/>
        <v>0</v>
      </c>
      <c r="J84" s="103">
        <f t="shared" si="33"/>
        <v>0</v>
      </c>
      <c r="K84" s="103">
        <f t="shared" si="33"/>
        <v>0</v>
      </c>
      <c r="L84" s="103">
        <f t="shared" si="33"/>
        <v>0</v>
      </c>
      <c r="M84" s="103">
        <f t="shared" si="33"/>
        <v>0</v>
      </c>
      <c r="N84" s="103">
        <f t="shared" si="33"/>
        <v>0</v>
      </c>
      <c r="O84" s="103">
        <f t="shared" si="33"/>
        <v>0</v>
      </c>
      <c r="P84" s="103">
        <f t="shared" si="33"/>
        <v>0</v>
      </c>
      <c r="Q84" s="103">
        <f t="shared" si="33"/>
        <v>57666000</v>
      </c>
      <c r="R84" s="103">
        <f t="shared" si="33"/>
        <v>87666000</v>
      </c>
    </row>
    <row r="85" spans="2:18" ht="15.75" thickBot="1">
      <c r="B85" s="802"/>
      <c r="C85" s="166"/>
      <c r="D85" s="166"/>
      <c r="E85" s="2">
        <v>464</v>
      </c>
      <c r="F85" s="1" t="s">
        <v>423</v>
      </c>
      <c r="G85" s="4">
        <v>57666000</v>
      </c>
      <c r="H85" s="4">
        <v>87666000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57666000</v>
      </c>
      <c r="R85" s="4">
        <v>87666000</v>
      </c>
    </row>
    <row r="86" spans="2:18" ht="15.75" thickBot="1">
      <c r="B86" s="802"/>
      <c r="C86" s="800" t="s">
        <v>604</v>
      </c>
      <c r="D86" s="801"/>
      <c r="E86" s="766" t="s">
        <v>504</v>
      </c>
      <c r="F86" s="801"/>
      <c r="G86" s="193">
        <f>SUM(G79+G59+G52+G37)</f>
        <v>322430000</v>
      </c>
      <c r="H86" s="193">
        <f t="shared" ref="H86:R86" si="34">SUM(H79+H59+H52+H37)</f>
        <v>324130000</v>
      </c>
      <c r="I86" s="193">
        <f t="shared" si="34"/>
        <v>0</v>
      </c>
      <c r="J86" s="193">
        <f t="shared" si="34"/>
        <v>0</v>
      </c>
      <c r="K86" s="193">
        <f t="shared" si="34"/>
        <v>0</v>
      </c>
      <c r="L86" s="193">
        <f t="shared" si="34"/>
        <v>0</v>
      </c>
      <c r="M86" s="193">
        <f t="shared" si="34"/>
        <v>0</v>
      </c>
      <c r="N86" s="193">
        <f t="shared" si="34"/>
        <v>0</v>
      </c>
      <c r="O86" s="193">
        <f t="shared" si="34"/>
        <v>29751000</v>
      </c>
      <c r="P86" s="193">
        <f t="shared" si="34"/>
        <v>31484000</v>
      </c>
      <c r="Q86" s="193">
        <f t="shared" si="34"/>
        <v>352181000</v>
      </c>
      <c r="R86" s="193">
        <f t="shared" si="34"/>
        <v>355614000</v>
      </c>
    </row>
  </sheetData>
  <mergeCells count="15">
    <mergeCell ref="C86:D86"/>
    <mergeCell ref="E86:F86"/>
    <mergeCell ref="B7:B86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B2:R31"/>
  <sheetViews>
    <sheetView workbookViewId="0">
      <selection activeCell="D2" sqref="D2"/>
    </sheetView>
  </sheetViews>
  <sheetFormatPr defaultRowHeight="15"/>
  <cols>
    <col min="2" max="2" width="11.140625" customWidth="1"/>
    <col min="3" max="3" width="13" customWidth="1"/>
    <col min="4" max="4" width="15.28515625" customWidth="1"/>
    <col min="5" max="5" width="23.5703125" customWidth="1"/>
    <col min="6" max="6" width="47.42578125" customWidth="1"/>
    <col min="7" max="18" width="18.140625" customWidth="1"/>
  </cols>
  <sheetData>
    <row r="2" spans="2:18">
      <c r="B2" s="603" t="s">
        <v>1494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>
      <c r="B6" s="437">
        <v>19102</v>
      </c>
      <c r="C6" s="786" t="s">
        <v>1494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433">
        <v>1</v>
      </c>
      <c r="D7" s="430"/>
      <c r="E7" s="430"/>
      <c r="F7" s="430" t="s">
        <v>1136</v>
      </c>
      <c r="G7" s="432">
        <f>SUM(G8)</f>
        <v>3326000</v>
      </c>
      <c r="H7" s="432">
        <f t="shared" ref="H7:R7" si="0">SUM(H8)</f>
        <v>4326000</v>
      </c>
      <c r="I7" s="432">
        <f t="shared" si="0"/>
        <v>0</v>
      </c>
      <c r="J7" s="432">
        <f t="shared" si="0"/>
        <v>0</v>
      </c>
      <c r="K7" s="432">
        <f t="shared" si="0"/>
        <v>0</v>
      </c>
      <c r="L7" s="432">
        <f t="shared" si="0"/>
        <v>0</v>
      </c>
      <c r="M7" s="432">
        <f t="shared" si="0"/>
        <v>0</v>
      </c>
      <c r="N7" s="432">
        <f t="shared" si="0"/>
        <v>0</v>
      </c>
      <c r="O7" s="432">
        <f t="shared" si="0"/>
        <v>0</v>
      </c>
      <c r="P7" s="432">
        <f t="shared" si="0"/>
        <v>0</v>
      </c>
      <c r="Q7" s="432">
        <f t="shared" si="0"/>
        <v>3326000</v>
      </c>
      <c r="R7" s="432">
        <f t="shared" si="0"/>
        <v>4326000</v>
      </c>
    </row>
    <row r="8" spans="2:18">
      <c r="B8" s="802"/>
      <c r="C8" s="166"/>
      <c r="D8" s="2">
        <v>19</v>
      </c>
      <c r="E8" s="1"/>
      <c r="F8" s="1" t="s">
        <v>1136</v>
      </c>
      <c r="G8" s="4">
        <v>3326000</v>
      </c>
      <c r="H8" s="4">
        <v>4326000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3326000</v>
      </c>
      <c r="R8" s="4">
        <v>4326000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2842000</v>
      </c>
      <c r="H9" s="103">
        <f t="shared" ref="H9:R9" si="1">SUM(H10:H11)</f>
        <v>3842000</v>
      </c>
      <c r="I9" s="103">
        <f t="shared" si="1"/>
        <v>0</v>
      </c>
      <c r="J9" s="103">
        <f t="shared" si="1"/>
        <v>0</v>
      </c>
      <c r="K9" s="103">
        <f t="shared" si="1"/>
        <v>0</v>
      </c>
      <c r="L9" s="103">
        <f t="shared" si="1"/>
        <v>0</v>
      </c>
      <c r="M9" s="103">
        <f t="shared" si="1"/>
        <v>0</v>
      </c>
      <c r="N9" s="103">
        <f t="shared" si="1"/>
        <v>0</v>
      </c>
      <c r="O9" s="103">
        <f t="shared" si="1"/>
        <v>0</v>
      </c>
      <c r="P9" s="103">
        <f t="shared" si="1"/>
        <v>0</v>
      </c>
      <c r="Q9" s="103">
        <f t="shared" si="1"/>
        <v>2842000</v>
      </c>
      <c r="R9" s="103">
        <f t="shared" si="1"/>
        <v>3842000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2075000</v>
      </c>
      <c r="H10" s="4">
        <v>2804000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2075000</v>
      </c>
      <c r="R10" s="4">
        <v>2804000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767000</v>
      </c>
      <c r="H11" s="4">
        <v>1038000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767000</v>
      </c>
      <c r="R11" s="4">
        <v>1038000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484000</v>
      </c>
      <c r="H12" s="103">
        <f t="shared" ref="H12:R12" si="2">SUM(H13:H18)</f>
        <v>484000</v>
      </c>
      <c r="I12" s="103">
        <f t="shared" si="2"/>
        <v>0</v>
      </c>
      <c r="J12" s="103">
        <f t="shared" si="2"/>
        <v>0</v>
      </c>
      <c r="K12" s="103">
        <f t="shared" si="2"/>
        <v>0</v>
      </c>
      <c r="L12" s="103">
        <f t="shared" si="2"/>
        <v>0</v>
      </c>
      <c r="M12" s="103">
        <f t="shared" si="2"/>
        <v>0</v>
      </c>
      <c r="N12" s="103">
        <f t="shared" si="2"/>
        <v>0</v>
      </c>
      <c r="O12" s="103">
        <f t="shared" si="2"/>
        <v>0</v>
      </c>
      <c r="P12" s="103">
        <f t="shared" si="2"/>
        <v>0</v>
      </c>
      <c r="Q12" s="103">
        <f t="shared" si="2"/>
        <v>484000</v>
      </c>
      <c r="R12" s="103">
        <f t="shared" si="2"/>
        <v>484000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24000</v>
      </c>
      <c r="H13" s="4">
        <v>24000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24000</v>
      </c>
      <c r="R13" s="4">
        <v>24000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220000</v>
      </c>
      <c r="H14" s="4">
        <v>220000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220000</v>
      </c>
      <c r="R14" s="4">
        <v>220000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60000</v>
      </c>
      <c r="H15" s="4">
        <v>60000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60000</v>
      </c>
      <c r="R15" s="4">
        <v>60000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30000</v>
      </c>
      <c r="H16" s="4">
        <v>30000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30000</v>
      </c>
      <c r="R16" s="4">
        <v>30000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100000</v>
      </c>
      <c r="H17" s="4">
        <v>100000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100000</v>
      </c>
      <c r="R17" s="4">
        <v>100000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50000</v>
      </c>
      <c r="H18" s="4">
        <v>50000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50000</v>
      </c>
      <c r="R18" s="4">
        <v>50000</v>
      </c>
    </row>
    <row r="19" spans="2:18">
      <c r="B19" s="802"/>
      <c r="C19" s="443">
        <v>1</v>
      </c>
      <c r="D19" s="443"/>
      <c r="E19" s="277"/>
      <c r="F19" s="277" t="s">
        <v>1136</v>
      </c>
      <c r="G19" s="302">
        <f>SUM(G20)</f>
        <v>3326000</v>
      </c>
      <c r="H19" s="302">
        <f t="shared" ref="H19:R19" si="3">SUM(H20)</f>
        <v>4326000</v>
      </c>
      <c r="I19" s="302">
        <f t="shared" si="3"/>
        <v>0</v>
      </c>
      <c r="J19" s="302">
        <f t="shared" si="3"/>
        <v>0</v>
      </c>
      <c r="K19" s="302">
        <f t="shared" si="3"/>
        <v>0</v>
      </c>
      <c r="L19" s="302">
        <f t="shared" si="3"/>
        <v>0</v>
      </c>
      <c r="M19" s="302">
        <f t="shared" si="3"/>
        <v>0</v>
      </c>
      <c r="N19" s="302">
        <f t="shared" si="3"/>
        <v>0</v>
      </c>
      <c r="O19" s="302">
        <f t="shared" si="3"/>
        <v>0</v>
      </c>
      <c r="P19" s="302">
        <f t="shared" si="3"/>
        <v>0</v>
      </c>
      <c r="Q19" s="302">
        <f t="shared" si="3"/>
        <v>3326000</v>
      </c>
      <c r="R19" s="302">
        <f t="shared" si="3"/>
        <v>4326000</v>
      </c>
    </row>
    <row r="20" spans="2:18">
      <c r="B20" s="802"/>
      <c r="C20" s="150"/>
      <c r="D20" s="150">
        <v>19</v>
      </c>
      <c r="E20" s="33"/>
      <c r="F20" s="33" t="s">
        <v>1136</v>
      </c>
      <c r="G20" s="34">
        <f>SUM(G21+G24)</f>
        <v>3326000</v>
      </c>
      <c r="H20" s="34">
        <f t="shared" ref="H20:R20" si="4">SUM(H21+H24)</f>
        <v>4326000</v>
      </c>
      <c r="I20" s="34">
        <f t="shared" si="4"/>
        <v>0</v>
      </c>
      <c r="J20" s="34">
        <f t="shared" si="4"/>
        <v>0</v>
      </c>
      <c r="K20" s="34">
        <f t="shared" si="4"/>
        <v>0</v>
      </c>
      <c r="L20" s="34">
        <f t="shared" si="4"/>
        <v>0</v>
      </c>
      <c r="M20" s="34">
        <f t="shared" si="4"/>
        <v>0</v>
      </c>
      <c r="N20" s="34">
        <f t="shared" si="4"/>
        <v>0</v>
      </c>
      <c r="O20" s="34">
        <f t="shared" si="4"/>
        <v>0</v>
      </c>
      <c r="P20" s="34">
        <f t="shared" si="4"/>
        <v>0</v>
      </c>
      <c r="Q20" s="34">
        <f t="shared" si="4"/>
        <v>3326000</v>
      </c>
      <c r="R20" s="34">
        <f t="shared" si="4"/>
        <v>4326000</v>
      </c>
    </row>
    <row r="21" spans="2:18">
      <c r="B21" s="802"/>
      <c r="C21" s="162"/>
      <c r="D21" s="162">
        <v>40</v>
      </c>
      <c r="E21" s="99"/>
      <c r="F21" s="99" t="s">
        <v>391</v>
      </c>
      <c r="G21" s="103">
        <f>SUM(G22:G23)</f>
        <v>2842000</v>
      </c>
      <c r="H21" s="103">
        <f t="shared" ref="H21" si="5">SUM(H22:H23)</f>
        <v>3842000</v>
      </c>
      <c r="I21" s="103">
        <f t="shared" ref="I21" si="6">SUM(I22:I23)</f>
        <v>0</v>
      </c>
      <c r="J21" s="103">
        <f t="shared" ref="J21" si="7">SUM(J22:J23)</f>
        <v>0</v>
      </c>
      <c r="K21" s="103">
        <f t="shared" ref="K21" si="8">SUM(K22:K23)</f>
        <v>0</v>
      </c>
      <c r="L21" s="103">
        <f t="shared" ref="L21" si="9">SUM(L22:L23)</f>
        <v>0</v>
      </c>
      <c r="M21" s="103">
        <f t="shared" ref="M21" si="10">SUM(M22:M23)</f>
        <v>0</v>
      </c>
      <c r="N21" s="103">
        <f t="shared" ref="N21" si="11">SUM(N22:N23)</f>
        <v>0</v>
      </c>
      <c r="O21" s="103">
        <f t="shared" ref="O21" si="12">SUM(O22:O23)</f>
        <v>0</v>
      </c>
      <c r="P21" s="103">
        <f t="shared" ref="P21" si="13">SUM(P22:P23)</f>
        <v>0</v>
      </c>
      <c r="Q21" s="103">
        <f t="shared" ref="Q21" si="14">SUM(Q22:Q23)</f>
        <v>2842000</v>
      </c>
      <c r="R21" s="103">
        <f t="shared" ref="R21" si="15">SUM(R22:R23)</f>
        <v>3842000</v>
      </c>
    </row>
    <row r="22" spans="2:18">
      <c r="B22" s="802"/>
      <c r="C22" s="166"/>
      <c r="D22" s="166"/>
      <c r="E22" s="2">
        <v>401</v>
      </c>
      <c r="F22" s="1" t="s">
        <v>399</v>
      </c>
      <c r="G22" s="4">
        <v>2075000</v>
      </c>
      <c r="H22" s="4">
        <v>2804000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2075000</v>
      </c>
      <c r="R22" s="4">
        <v>2804000</v>
      </c>
    </row>
    <row r="23" spans="2:18">
      <c r="B23" s="802"/>
      <c r="C23" s="166"/>
      <c r="D23" s="166"/>
      <c r="E23" s="2">
        <v>402</v>
      </c>
      <c r="F23" s="1" t="s">
        <v>361</v>
      </c>
      <c r="G23" s="4">
        <v>767000</v>
      </c>
      <c r="H23" s="4">
        <v>1038000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767000</v>
      </c>
      <c r="R23" s="4">
        <v>1038000</v>
      </c>
    </row>
    <row r="24" spans="2:18">
      <c r="B24" s="802"/>
      <c r="C24" s="162"/>
      <c r="D24" s="162">
        <v>42</v>
      </c>
      <c r="E24" s="99"/>
      <c r="F24" s="99" t="s">
        <v>394</v>
      </c>
      <c r="G24" s="103">
        <f>SUM(G25:G30)</f>
        <v>484000</v>
      </c>
      <c r="H24" s="103">
        <f t="shared" ref="H24" si="16">SUM(H25:H30)</f>
        <v>484000</v>
      </c>
      <c r="I24" s="103">
        <f t="shared" ref="I24" si="17">SUM(I25:I30)</f>
        <v>0</v>
      </c>
      <c r="J24" s="103">
        <f t="shared" ref="J24" si="18">SUM(J25:J30)</f>
        <v>0</v>
      </c>
      <c r="K24" s="103">
        <f t="shared" ref="K24" si="19">SUM(K25:K30)</f>
        <v>0</v>
      </c>
      <c r="L24" s="103">
        <f t="shared" ref="L24" si="20">SUM(L25:L30)</f>
        <v>0</v>
      </c>
      <c r="M24" s="103">
        <f t="shared" ref="M24" si="21">SUM(M25:M30)</f>
        <v>0</v>
      </c>
      <c r="N24" s="103">
        <f t="shared" ref="N24" si="22">SUM(N25:N30)</f>
        <v>0</v>
      </c>
      <c r="O24" s="103">
        <f t="shared" ref="O24" si="23">SUM(O25:O30)</f>
        <v>0</v>
      </c>
      <c r="P24" s="103">
        <f t="shared" ref="P24" si="24">SUM(P25:P30)</f>
        <v>0</v>
      </c>
      <c r="Q24" s="103">
        <f t="shared" ref="Q24" si="25">SUM(Q25:Q30)</f>
        <v>484000</v>
      </c>
      <c r="R24" s="103">
        <f t="shared" ref="R24" si="26">SUM(R25:R30)</f>
        <v>484000</v>
      </c>
    </row>
    <row r="25" spans="2:18">
      <c r="B25" s="802"/>
      <c r="C25" s="166"/>
      <c r="D25" s="166"/>
      <c r="E25" s="2">
        <v>420</v>
      </c>
      <c r="F25" s="1" t="s">
        <v>400</v>
      </c>
      <c r="G25" s="4">
        <v>24000</v>
      </c>
      <c r="H25" s="4">
        <v>24000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24000</v>
      </c>
      <c r="R25" s="4">
        <v>24000</v>
      </c>
    </row>
    <row r="26" spans="2:18" ht="30">
      <c r="B26" s="802"/>
      <c r="C26" s="166"/>
      <c r="D26" s="166"/>
      <c r="E26" s="2">
        <v>421</v>
      </c>
      <c r="F26" s="14" t="s">
        <v>401</v>
      </c>
      <c r="G26" s="4">
        <v>220000</v>
      </c>
      <c r="H26" s="4">
        <v>220000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220000</v>
      </c>
      <c r="R26" s="4">
        <v>220000</v>
      </c>
    </row>
    <row r="27" spans="2:18">
      <c r="B27" s="802"/>
      <c r="C27" s="166"/>
      <c r="D27" s="166"/>
      <c r="E27" s="2">
        <v>423</v>
      </c>
      <c r="F27" s="1" t="s">
        <v>402</v>
      </c>
      <c r="G27" s="4">
        <v>60000</v>
      </c>
      <c r="H27" s="4">
        <v>60000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60000</v>
      </c>
      <c r="R27" s="4">
        <v>60000</v>
      </c>
    </row>
    <row r="28" spans="2:18">
      <c r="B28" s="802"/>
      <c r="C28" s="166"/>
      <c r="D28" s="166"/>
      <c r="E28" s="2">
        <v>424</v>
      </c>
      <c r="F28" s="1" t="s">
        <v>403</v>
      </c>
      <c r="G28" s="4">
        <v>30000</v>
      </c>
      <c r="H28" s="4">
        <v>30000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30000</v>
      </c>
      <c r="R28" s="4">
        <v>30000</v>
      </c>
    </row>
    <row r="29" spans="2:18">
      <c r="B29" s="802"/>
      <c r="C29" s="166"/>
      <c r="D29" s="166"/>
      <c r="E29" s="2">
        <v>425</v>
      </c>
      <c r="F29" s="1" t="s">
        <v>404</v>
      </c>
      <c r="G29" s="4">
        <v>100000</v>
      </c>
      <c r="H29" s="4">
        <v>100000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100000</v>
      </c>
      <c r="R29" s="4">
        <v>100000</v>
      </c>
    </row>
    <row r="30" spans="2:18" ht="15.75" thickBot="1">
      <c r="B30" s="802"/>
      <c r="C30" s="166"/>
      <c r="D30" s="166"/>
      <c r="E30" s="2">
        <v>426</v>
      </c>
      <c r="F30" s="1" t="s">
        <v>405</v>
      </c>
      <c r="G30" s="4">
        <v>50000</v>
      </c>
      <c r="H30" s="4">
        <v>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50000</v>
      </c>
      <c r="R30" s="4">
        <v>50000</v>
      </c>
    </row>
    <row r="31" spans="2:18" ht="15.75" thickBot="1">
      <c r="B31" s="802"/>
      <c r="C31" s="800" t="s">
        <v>604</v>
      </c>
      <c r="D31" s="801"/>
      <c r="E31" s="766" t="s">
        <v>552</v>
      </c>
      <c r="F31" s="801"/>
      <c r="G31" s="193">
        <f>SUM(G19)</f>
        <v>3326000</v>
      </c>
      <c r="H31" s="193">
        <f t="shared" ref="H31:R31" si="27">SUM(H19)</f>
        <v>4326000</v>
      </c>
      <c r="I31" s="193">
        <f t="shared" si="27"/>
        <v>0</v>
      </c>
      <c r="J31" s="193">
        <f t="shared" si="27"/>
        <v>0</v>
      </c>
      <c r="K31" s="193">
        <f t="shared" si="27"/>
        <v>0</v>
      </c>
      <c r="L31" s="193">
        <f t="shared" si="27"/>
        <v>0</v>
      </c>
      <c r="M31" s="193">
        <f t="shared" si="27"/>
        <v>0</v>
      </c>
      <c r="N31" s="193">
        <f t="shared" si="27"/>
        <v>0</v>
      </c>
      <c r="O31" s="193">
        <f t="shared" si="27"/>
        <v>0</v>
      </c>
      <c r="P31" s="193">
        <f t="shared" si="27"/>
        <v>0</v>
      </c>
      <c r="Q31" s="193">
        <f t="shared" si="27"/>
        <v>3326000</v>
      </c>
      <c r="R31" s="193">
        <f t="shared" si="27"/>
        <v>4326000</v>
      </c>
    </row>
  </sheetData>
  <mergeCells count="15">
    <mergeCell ref="C31:D31"/>
    <mergeCell ref="E31:F31"/>
    <mergeCell ref="B7:B3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B2:R31"/>
  <sheetViews>
    <sheetView workbookViewId="0">
      <selection activeCell="D2" sqref="D2"/>
    </sheetView>
  </sheetViews>
  <sheetFormatPr defaultRowHeight="15"/>
  <cols>
    <col min="2" max="2" width="12" customWidth="1"/>
    <col min="3" max="3" width="14.140625" customWidth="1"/>
    <col min="4" max="4" width="14.5703125" customWidth="1"/>
    <col min="5" max="5" width="20" customWidth="1"/>
    <col min="6" max="6" width="40.5703125" customWidth="1"/>
    <col min="7" max="18" width="16.42578125" customWidth="1"/>
  </cols>
  <sheetData>
    <row r="2" spans="2:18">
      <c r="B2" s="603" t="s">
        <v>1495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5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>
      <c r="B6" s="437">
        <v>19201</v>
      </c>
      <c r="C6" s="786" t="s">
        <v>1495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6"/>
      <c r="F7" s="33" t="s">
        <v>505</v>
      </c>
      <c r="G7" s="34">
        <f t="shared" ref="G7:Q7" si="0">SUM(G9+G12)</f>
        <v>19473000</v>
      </c>
      <c r="H7" s="34">
        <f t="shared" si="0"/>
        <v>19773000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>SUM(L8)</f>
        <v>450000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19473000</v>
      </c>
      <c r="R7" s="34">
        <f>SUM(R9+R12)</f>
        <v>20223000</v>
      </c>
    </row>
    <row r="8" spans="2:18">
      <c r="B8" s="802"/>
      <c r="C8" s="166"/>
      <c r="D8" s="2">
        <v>20</v>
      </c>
      <c r="E8" s="1"/>
      <c r="F8" s="1" t="s">
        <v>505</v>
      </c>
      <c r="G8" s="4">
        <v>19473000</v>
      </c>
      <c r="H8" s="4">
        <v>19773000</v>
      </c>
      <c r="I8" s="4">
        <v>0</v>
      </c>
      <c r="J8" s="4">
        <v>0</v>
      </c>
      <c r="K8" s="4">
        <v>0</v>
      </c>
      <c r="L8" s="4">
        <v>450000</v>
      </c>
      <c r="M8" s="4">
        <v>0</v>
      </c>
      <c r="N8" s="4">
        <v>0</v>
      </c>
      <c r="O8" s="4">
        <v>0</v>
      </c>
      <c r="P8" s="4">
        <v>0</v>
      </c>
      <c r="Q8" s="4">
        <v>19473000</v>
      </c>
      <c r="R8" s="4">
        <v>20223000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9898000</v>
      </c>
      <c r="H9" s="103">
        <f t="shared" ref="H9:Q9" si="1">SUM(H10:H11)</f>
        <v>10198000</v>
      </c>
      <c r="I9" s="103">
        <f t="shared" si="1"/>
        <v>0</v>
      </c>
      <c r="J9" s="103">
        <f t="shared" si="1"/>
        <v>0</v>
      </c>
      <c r="K9" s="103">
        <f t="shared" si="1"/>
        <v>0</v>
      </c>
      <c r="L9" s="103">
        <f t="shared" si="1"/>
        <v>0</v>
      </c>
      <c r="M9" s="103">
        <f t="shared" si="1"/>
        <v>0</v>
      </c>
      <c r="N9" s="103">
        <f t="shared" si="1"/>
        <v>0</v>
      </c>
      <c r="O9" s="103">
        <f t="shared" si="1"/>
        <v>0</v>
      </c>
      <c r="P9" s="103">
        <f t="shared" si="1"/>
        <v>0</v>
      </c>
      <c r="Q9" s="103">
        <f t="shared" si="1"/>
        <v>9898000</v>
      </c>
      <c r="R9" s="103">
        <f>SUM(R10:R11)</f>
        <v>10198000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7225000</v>
      </c>
      <c r="H10" s="4">
        <v>7444000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7225000</v>
      </c>
      <c r="R10" s="4">
        <v>7444000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2673000</v>
      </c>
      <c r="H11" s="4">
        <v>2754000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2673000</v>
      </c>
      <c r="R11" s="4">
        <v>2754000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9575000</v>
      </c>
      <c r="H12" s="103">
        <f>SUM(H13:H18)</f>
        <v>9575000</v>
      </c>
      <c r="I12" s="103">
        <v>0</v>
      </c>
      <c r="J12" s="103">
        <v>0</v>
      </c>
      <c r="K12" s="103">
        <v>0</v>
      </c>
      <c r="L12" s="103">
        <v>450000</v>
      </c>
      <c r="M12" s="103">
        <v>0</v>
      </c>
      <c r="N12" s="103">
        <v>0</v>
      </c>
      <c r="O12" s="103">
        <v>0</v>
      </c>
      <c r="P12" s="103">
        <v>0</v>
      </c>
      <c r="Q12" s="103">
        <f>SUM(Q13:Q18)</f>
        <v>9575000</v>
      </c>
      <c r="R12" s="103">
        <f>SUM(R13:R18)</f>
        <v>10025000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50000</v>
      </c>
      <c r="H13" s="4">
        <v>50000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50000</v>
      </c>
      <c r="R13" s="4">
        <v>50000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3170000</v>
      </c>
      <c r="H14" s="4">
        <v>3640000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3170000</v>
      </c>
      <c r="R14" s="4">
        <v>3640000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225000</v>
      </c>
      <c r="H15" s="4">
        <v>225000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225000</v>
      </c>
      <c r="R15" s="4">
        <v>225000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150000</v>
      </c>
      <c r="H16" s="4">
        <v>150000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150000</v>
      </c>
      <c r="R16" s="4">
        <v>150000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1880000</v>
      </c>
      <c r="H17" s="4">
        <v>2230000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1880000</v>
      </c>
      <c r="R17" s="4">
        <v>2230000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4100000</v>
      </c>
      <c r="H18" s="4">
        <v>3280000</v>
      </c>
      <c r="I18" s="4">
        <v>0</v>
      </c>
      <c r="J18" s="4">
        <v>0</v>
      </c>
      <c r="K18" s="4">
        <v>0</v>
      </c>
      <c r="L18" s="4">
        <v>450000</v>
      </c>
      <c r="M18" s="4">
        <v>0</v>
      </c>
      <c r="N18" s="4">
        <v>0</v>
      </c>
      <c r="O18" s="4">
        <v>0</v>
      </c>
      <c r="P18" s="4">
        <v>0</v>
      </c>
      <c r="Q18" s="4">
        <v>4100000</v>
      </c>
      <c r="R18" s="4">
        <v>3730000</v>
      </c>
    </row>
    <row r="19" spans="2:18">
      <c r="B19" s="802"/>
      <c r="C19" s="666">
        <v>2</v>
      </c>
      <c r="D19" s="666"/>
      <c r="E19" s="670"/>
      <c r="F19" s="670" t="s">
        <v>505</v>
      </c>
      <c r="G19" s="102">
        <f t="shared" ref="G19:K19" si="2">SUM(G21+G24)</f>
        <v>19473000</v>
      </c>
      <c r="H19" s="102">
        <f t="shared" si="2"/>
        <v>19773000</v>
      </c>
      <c r="I19" s="102">
        <f t="shared" si="2"/>
        <v>0</v>
      </c>
      <c r="J19" s="102">
        <f t="shared" si="2"/>
        <v>0</v>
      </c>
      <c r="K19" s="102">
        <f t="shared" si="2"/>
        <v>0</v>
      </c>
      <c r="L19" s="102">
        <f>SUM(L20)</f>
        <v>450000</v>
      </c>
      <c r="M19" s="102">
        <f t="shared" ref="M19:Q19" si="3">SUM(M21+M24)</f>
        <v>0</v>
      </c>
      <c r="N19" s="102">
        <f t="shared" si="3"/>
        <v>0</v>
      </c>
      <c r="O19" s="102">
        <f t="shared" si="3"/>
        <v>0</v>
      </c>
      <c r="P19" s="102">
        <f t="shared" si="3"/>
        <v>0</v>
      </c>
      <c r="Q19" s="102">
        <f t="shared" si="3"/>
        <v>19473000</v>
      </c>
      <c r="R19" s="102">
        <f>SUM(R21+R24)</f>
        <v>20223000</v>
      </c>
    </row>
    <row r="20" spans="2:18">
      <c r="B20" s="802"/>
      <c r="C20" s="150"/>
      <c r="D20" s="150">
        <v>20</v>
      </c>
      <c r="E20" s="33"/>
      <c r="F20" s="33" t="s">
        <v>505</v>
      </c>
      <c r="G20" s="34">
        <v>19473000</v>
      </c>
      <c r="H20" s="34">
        <v>19773000</v>
      </c>
      <c r="I20" s="34">
        <v>0</v>
      </c>
      <c r="J20" s="34">
        <v>0</v>
      </c>
      <c r="K20" s="34">
        <v>0</v>
      </c>
      <c r="L20" s="34">
        <v>450000</v>
      </c>
      <c r="M20" s="34">
        <v>0</v>
      </c>
      <c r="N20" s="34">
        <v>0</v>
      </c>
      <c r="O20" s="34">
        <v>0</v>
      </c>
      <c r="P20" s="34">
        <v>0</v>
      </c>
      <c r="Q20" s="34">
        <v>19473000</v>
      </c>
      <c r="R20" s="34">
        <v>20223000</v>
      </c>
    </row>
    <row r="21" spans="2:18">
      <c r="B21" s="802"/>
      <c r="C21" s="162"/>
      <c r="D21" s="162">
        <v>40</v>
      </c>
      <c r="E21" s="99"/>
      <c r="F21" s="99" t="s">
        <v>391</v>
      </c>
      <c r="G21" s="103">
        <f>SUM(G22:G23)</f>
        <v>9898000</v>
      </c>
      <c r="H21" s="103">
        <f t="shared" ref="H21" si="4">SUM(H22:H23)</f>
        <v>10198000</v>
      </c>
      <c r="I21" s="103">
        <f t="shared" ref="I21" si="5">SUM(I22:I23)</f>
        <v>0</v>
      </c>
      <c r="J21" s="103">
        <f t="shared" ref="J21" si="6">SUM(J22:J23)</f>
        <v>0</v>
      </c>
      <c r="K21" s="103">
        <f t="shared" ref="K21" si="7">SUM(K22:K23)</f>
        <v>0</v>
      </c>
      <c r="L21" s="103">
        <f t="shared" ref="L21" si="8">SUM(L22:L23)</f>
        <v>0</v>
      </c>
      <c r="M21" s="103">
        <f t="shared" ref="M21" si="9">SUM(M22:M23)</f>
        <v>0</v>
      </c>
      <c r="N21" s="103">
        <f t="shared" ref="N21" si="10">SUM(N22:N23)</f>
        <v>0</v>
      </c>
      <c r="O21" s="103">
        <f t="shared" ref="O21" si="11">SUM(O22:O23)</f>
        <v>0</v>
      </c>
      <c r="P21" s="103">
        <f t="shared" ref="P21" si="12">SUM(P22:P23)</f>
        <v>0</v>
      </c>
      <c r="Q21" s="103">
        <f t="shared" ref="Q21" si="13">SUM(Q22:Q23)</f>
        <v>9898000</v>
      </c>
      <c r="R21" s="103">
        <f>SUM(R22:R23)</f>
        <v>10198000</v>
      </c>
    </row>
    <row r="22" spans="2:18">
      <c r="B22" s="802"/>
      <c r="C22" s="166"/>
      <c r="D22" s="166"/>
      <c r="E22" s="2">
        <v>401</v>
      </c>
      <c r="F22" s="1" t="s">
        <v>399</v>
      </c>
      <c r="G22" s="4">
        <v>7225000</v>
      </c>
      <c r="H22" s="4">
        <v>7444000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7225000</v>
      </c>
      <c r="R22" s="4">
        <v>7444000</v>
      </c>
    </row>
    <row r="23" spans="2:18">
      <c r="B23" s="802"/>
      <c r="C23" s="166"/>
      <c r="D23" s="166"/>
      <c r="E23" s="2">
        <v>402</v>
      </c>
      <c r="F23" s="1" t="s">
        <v>361</v>
      </c>
      <c r="G23" s="4">
        <v>2673000</v>
      </c>
      <c r="H23" s="4">
        <v>2754000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2673000</v>
      </c>
      <c r="R23" s="4">
        <v>2754000</v>
      </c>
    </row>
    <row r="24" spans="2:18">
      <c r="B24" s="802"/>
      <c r="C24" s="162"/>
      <c r="D24" s="162">
        <v>42</v>
      </c>
      <c r="E24" s="99"/>
      <c r="F24" s="314" t="s">
        <v>394</v>
      </c>
      <c r="G24" s="103">
        <f>SUM(G25:G30)</f>
        <v>9575000</v>
      </c>
      <c r="H24" s="103">
        <f>SUM(H25:H30)</f>
        <v>9575000</v>
      </c>
      <c r="I24" s="103">
        <v>0</v>
      </c>
      <c r="J24" s="103">
        <v>0</v>
      </c>
      <c r="K24" s="103">
        <v>0</v>
      </c>
      <c r="L24" s="103">
        <v>450000</v>
      </c>
      <c r="M24" s="103">
        <v>0</v>
      </c>
      <c r="N24" s="103">
        <v>0</v>
      </c>
      <c r="O24" s="103">
        <v>0</v>
      </c>
      <c r="P24" s="103">
        <v>0</v>
      </c>
      <c r="Q24" s="103">
        <f>SUM(Q25:Q30)</f>
        <v>9575000</v>
      </c>
      <c r="R24" s="103">
        <f>SUM(R25:R30)</f>
        <v>10025000</v>
      </c>
    </row>
    <row r="25" spans="2:18">
      <c r="B25" s="802"/>
      <c r="C25" s="166"/>
      <c r="D25" s="166"/>
      <c r="E25" s="2">
        <v>420</v>
      </c>
      <c r="F25" s="1" t="s">
        <v>400</v>
      </c>
      <c r="G25" s="4">
        <v>50000</v>
      </c>
      <c r="H25" s="4">
        <v>50000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50000</v>
      </c>
      <c r="R25" s="4">
        <v>50000</v>
      </c>
    </row>
    <row r="26" spans="2:18" ht="30">
      <c r="B26" s="802"/>
      <c r="C26" s="166"/>
      <c r="D26" s="166"/>
      <c r="E26" s="2">
        <v>421</v>
      </c>
      <c r="F26" s="14" t="s">
        <v>401</v>
      </c>
      <c r="G26" s="4">
        <v>3170000</v>
      </c>
      <c r="H26" s="4">
        <v>3640000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3170000</v>
      </c>
      <c r="R26" s="4">
        <v>3640000</v>
      </c>
    </row>
    <row r="27" spans="2:18">
      <c r="B27" s="802"/>
      <c r="C27" s="166"/>
      <c r="D27" s="166"/>
      <c r="E27" s="2">
        <v>423</v>
      </c>
      <c r="F27" s="1" t="s">
        <v>402</v>
      </c>
      <c r="G27" s="4">
        <v>225000</v>
      </c>
      <c r="H27" s="4">
        <v>225000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225000</v>
      </c>
      <c r="R27" s="4">
        <v>225000</v>
      </c>
    </row>
    <row r="28" spans="2:18">
      <c r="B28" s="802"/>
      <c r="C28" s="166"/>
      <c r="D28" s="166"/>
      <c r="E28" s="2">
        <v>424</v>
      </c>
      <c r="F28" s="1" t="s">
        <v>403</v>
      </c>
      <c r="G28" s="4">
        <v>150000</v>
      </c>
      <c r="H28" s="4">
        <v>150000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150000</v>
      </c>
      <c r="R28" s="4">
        <v>150000</v>
      </c>
    </row>
    <row r="29" spans="2:18">
      <c r="B29" s="802"/>
      <c r="C29" s="166"/>
      <c r="D29" s="166"/>
      <c r="E29" s="2">
        <v>425</v>
      </c>
      <c r="F29" s="1" t="s">
        <v>404</v>
      </c>
      <c r="G29" s="4">
        <v>1880000</v>
      </c>
      <c r="H29" s="4">
        <v>2230000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1880000</v>
      </c>
      <c r="R29" s="4">
        <v>2230000</v>
      </c>
    </row>
    <row r="30" spans="2:18" ht="15.75" thickBot="1">
      <c r="B30" s="802"/>
      <c r="C30" s="166"/>
      <c r="D30" s="166"/>
      <c r="E30" s="2">
        <v>426</v>
      </c>
      <c r="F30" s="1" t="s">
        <v>405</v>
      </c>
      <c r="G30" s="4">
        <v>4100000</v>
      </c>
      <c r="H30" s="4">
        <v>3280000</v>
      </c>
      <c r="I30" s="4">
        <v>0</v>
      </c>
      <c r="J30" s="4">
        <v>0</v>
      </c>
      <c r="K30" s="4">
        <v>0</v>
      </c>
      <c r="L30" s="4">
        <v>450000</v>
      </c>
      <c r="M30" s="4">
        <v>0</v>
      </c>
      <c r="N30" s="4">
        <v>0</v>
      </c>
      <c r="O30" s="4">
        <v>0</v>
      </c>
      <c r="P30" s="4">
        <v>0</v>
      </c>
      <c r="Q30" s="4">
        <v>4100000</v>
      </c>
      <c r="R30" s="4">
        <v>3730000</v>
      </c>
    </row>
    <row r="31" spans="2:18" ht="15.75" thickBot="1">
      <c r="B31" s="802"/>
      <c r="C31" s="800" t="s">
        <v>604</v>
      </c>
      <c r="D31" s="801"/>
      <c r="E31" s="766" t="s">
        <v>1495</v>
      </c>
      <c r="F31" s="801"/>
      <c r="G31" s="193">
        <f>SUM(G19)</f>
        <v>19473000</v>
      </c>
      <c r="H31" s="193">
        <f t="shared" ref="H31:R31" si="14">SUM(H19)</f>
        <v>19773000</v>
      </c>
      <c r="I31" s="193">
        <f t="shared" si="14"/>
        <v>0</v>
      </c>
      <c r="J31" s="193">
        <f t="shared" si="14"/>
        <v>0</v>
      </c>
      <c r="K31" s="193">
        <f t="shared" si="14"/>
        <v>0</v>
      </c>
      <c r="L31" s="193">
        <f t="shared" si="14"/>
        <v>450000</v>
      </c>
      <c r="M31" s="193">
        <f t="shared" si="14"/>
        <v>0</v>
      </c>
      <c r="N31" s="193">
        <f t="shared" si="14"/>
        <v>0</v>
      </c>
      <c r="O31" s="193">
        <f t="shared" si="14"/>
        <v>0</v>
      </c>
      <c r="P31" s="193">
        <f t="shared" si="14"/>
        <v>0</v>
      </c>
      <c r="Q31" s="193">
        <f t="shared" si="14"/>
        <v>19473000</v>
      </c>
      <c r="R31" s="193">
        <f t="shared" si="14"/>
        <v>20223000</v>
      </c>
    </row>
  </sheetData>
  <mergeCells count="15">
    <mergeCell ref="B7:B31"/>
    <mergeCell ref="C31:D31"/>
    <mergeCell ref="E31:F31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E2" sqref="E2"/>
    </sheetView>
  </sheetViews>
  <sheetFormatPr defaultRowHeight="15"/>
  <cols>
    <col min="2" max="2" width="12.28515625" customWidth="1"/>
    <col min="3" max="3" width="13.140625" customWidth="1"/>
    <col min="4" max="4" width="13.85546875" customWidth="1"/>
    <col min="5" max="5" width="18.5703125" customWidth="1"/>
    <col min="6" max="6" width="39.7109375" customWidth="1"/>
    <col min="7" max="11" width="15.5703125" customWidth="1"/>
    <col min="12" max="12" width="16.140625" customWidth="1"/>
    <col min="13" max="18" width="15.5703125" customWidth="1"/>
  </cols>
  <sheetData>
    <row r="2" spans="2:18" ht="15" customHeight="1">
      <c r="B2" s="603" t="s">
        <v>553</v>
      </c>
      <c r="C2" s="641"/>
      <c r="D2" s="641"/>
      <c r="E2" s="641"/>
      <c r="F2" s="641"/>
      <c r="G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 ht="30.75" customHeight="1">
      <c r="B6" s="437">
        <v>19302</v>
      </c>
      <c r="C6" s="786" t="s">
        <v>553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 ht="24" customHeight="1">
      <c r="B7" s="824"/>
      <c r="C7" s="150">
        <v>2</v>
      </c>
      <c r="D7" s="33"/>
      <c r="E7" s="36"/>
      <c r="F7" s="36" t="s">
        <v>1496</v>
      </c>
      <c r="G7" s="34">
        <f>SUM(G9+G12+G19)</f>
        <v>14502000</v>
      </c>
      <c r="H7" s="34">
        <f t="shared" ref="H7:R7" si="0">SUM(H8)</f>
        <v>15002000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14502000</v>
      </c>
      <c r="R7" s="34">
        <f t="shared" si="0"/>
        <v>15002000</v>
      </c>
    </row>
    <row r="8" spans="2:18">
      <c r="B8" s="824"/>
      <c r="C8" s="166"/>
      <c r="D8" s="2">
        <v>20</v>
      </c>
      <c r="E8" s="1"/>
      <c r="F8" s="1" t="s">
        <v>1496</v>
      </c>
      <c r="G8" s="4">
        <v>14502000</v>
      </c>
      <c r="H8" s="4">
        <v>15002000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14502000</v>
      </c>
      <c r="R8" s="4">
        <v>15002000</v>
      </c>
    </row>
    <row r="9" spans="2:18">
      <c r="B9" s="824"/>
      <c r="C9" s="162"/>
      <c r="D9" s="162">
        <v>40</v>
      </c>
      <c r="E9" s="99"/>
      <c r="F9" s="99" t="s">
        <v>391</v>
      </c>
      <c r="G9" s="103">
        <f>SUM(G10:G11)</f>
        <v>10682000</v>
      </c>
      <c r="H9" s="103">
        <f t="shared" ref="H9:R9" si="1">SUM(H10:H11)</f>
        <v>11182000</v>
      </c>
      <c r="I9" s="103">
        <f t="shared" si="1"/>
        <v>0</v>
      </c>
      <c r="J9" s="103">
        <f t="shared" si="1"/>
        <v>0</v>
      </c>
      <c r="K9" s="103">
        <f t="shared" si="1"/>
        <v>0</v>
      </c>
      <c r="L9" s="103">
        <f t="shared" si="1"/>
        <v>0</v>
      </c>
      <c r="M9" s="103">
        <f t="shared" si="1"/>
        <v>0</v>
      </c>
      <c r="N9" s="103">
        <f t="shared" si="1"/>
        <v>0</v>
      </c>
      <c r="O9" s="103">
        <f t="shared" si="1"/>
        <v>0</v>
      </c>
      <c r="P9" s="103">
        <f t="shared" si="1"/>
        <v>0</v>
      </c>
      <c r="Q9" s="103">
        <f t="shared" si="1"/>
        <v>10682000</v>
      </c>
      <c r="R9" s="103">
        <f t="shared" si="1"/>
        <v>11182000</v>
      </c>
    </row>
    <row r="10" spans="2:18">
      <c r="B10" s="824"/>
      <c r="C10" s="166"/>
      <c r="D10" s="166"/>
      <c r="E10" s="2">
        <v>401</v>
      </c>
      <c r="F10" s="1" t="s">
        <v>399</v>
      </c>
      <c r="G10" s="4">
        <v>7798000</v>
      </c>
      <c r="H10" s="4">
        <v>8162000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7798000</v>
      </c>
      <c r="R10" s="4">
        <v>8162000</v>
      </c>
    </row>
    <row r="11" spans="2:18">
      <c r="B11" s="824"/>
      <c r="C11" s="166"/>
      <c r="D11" s="166"/>
      <c r="E11" s="2">
        <v>402</v>
      </c>
      <c r="F11" s="1" t="s">
        <v>361</v>
      </c>
      <c r="G11" s="4">
        <v>2884000</v>
      </c>
      <c r="H11" s="4">
        <v>3020000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2884000</v>
      </c>
      <c r="R11" s="4">
        <v>3020000</v>
      </c>
    </row>
    <row r="12" spans="2:18">
      <c r="B12" s="824"/>
      <c r="C12" s="162"/>
      <c r="D12" s="162">
        <v>42</v>
      </c>
      <c r="E12" s="99"/>
      <c r="F12" s="99" t="s">
        <v>394</v>
      </c>
      <c r="G12" s="103">
        <f>SUM(G13:G18)</f>
        <v>3754000</v>
      </c>
      <c r="H12" s="103">
        <f t="shared" ref="H12:R12" si="2">SUM(H13:H18)</f>
        <v>3754000</v>
      </c>
      <c r="I12" s="103">
        <f t="shared" si="2"/>
        <v>0</v>
      </c>
      <c r="J12" s="103">
        <f t="shared" si="2"/>
        <v>0</v>
      </c>
      <c r="K12" s="103">
        <f t="shared" si="2"/>
        <v>0</v>
      </c>
      <c r="L12" s="103">
        <f t="shared" si="2"/>
        <v>0</v>
      </c>
      <c r="M12" s="103">
        <f t="shared" si="2"/>
        <v>0</v>
      </c>
      <c r="N12" s="103">
        <f t="shared" si="2"/>
        <v>0</v>
      </c>
      <c r="O12" s="103">
        <f t="shared" si="2"/>
        <v>0</v>
      </c>
      <c r="P12" s="103">
        <f t="shared" si="2"/>
        <v>0</v>
      </c>
      <c r="Q12" s="103">
        <f t="shared" si="2"/>
        <v>3754000</v>
      </c>
      <c r="R12" s="103">
        <f t="shared" si="2"/>
        <v>3754000</v>
      </c>
    </row>
    <row r="13" spans="2:18">
      <c r="B13" s="824"/>
      <c r="C13" s="166"/>
      <c r="D13" s="166"/>
      <c r="E13" s="2">
        <v>420</v>
      </c>
      <c r="F13" s="1" t="s">
        <v>400</v>
      </c>
      <c r="G13" s="4">
        <v>100000</v>
      </c>
      <c r="H13" s="4">
        <v>100000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100000</v>
      </c>
      <c r="R13" s="4">
        <v>100000</v>
      </c>
    </row>
    <row r="14" spans="2:18" ht="30">
      <c r="B14" s="824"/>
      <c r="C14" s="166"/>
      <c r="D14" s="166"/>
      <c r="E14" s="2">
        <v>421</v>
      </c>
      <c r="F14" s="14" t="s">
        <v>401</v>
      </c>
      <c r="G14" s="4">
        <v>2974000</v>
      </c>
      <c r="H14" s="4">
        <v>2974000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2974000</v>
      </c>
      <c r="R14" s="4">
        <v>2974000</v>
      </c>
    </row>
    <row r="15" spans="2:18">
      <c r="B15" s="824"/>
      <c r="C15" s="166"/>
      <c r="D15" s="166"/>
      <c r="E15" s="2">
        <v>423</v>
      </c>
      <c r="F15" s="1" t="s">
        <v>402</v>
      </c>
      <c r="G15" s="4">
        <v>120000</v>
      </c>
      <c r="H15" s="4">
        <v>120000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120000</v>
      </c>
      <c r="R15" s="4">
        <v>120000</v>
      </c>
    </row>
    <row r="16" spans="2:18">
      <c r="B16" s="824"/>
      <c r="C16" s="166"/>
      <c r="D16" s="166"/>
      <c r="E16" s="2">
        <v>424</v>
      </c>
      <c r="F16" s="1" t="s">
        <v>403</v>
      </c>
      <c r="G16" s="4">
        <v>200000</v>
      </c>
      <c r="H16" s="4">
        <v>200000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200000</v>
      </c>
      <c r="R16" s="4">
        <v>200000</v>
      </c>
    </row>
    <row r="17" spans="2:18">
      <c r="B17" s="824"/>
      <c r="C17" s="166"/>
      <c r="D17" s="166"/>
      <c r="E17" s="2">
        <v>425</v>
      </c>
      <c r="F17" s="1" t="s">
        <v>404</v>
      </c>
      <c r="G17" s="4">
        <v>260000</v>
      </c>
      <c r="H17" s="4">
        <v>260000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260000</v>
      </c>
      <c r="R17" s="4">
        <v>260000</v>
      </c>
    </row>
    <row r="18" spans="2:18">
      <c r="B18" s="824"/>
      <c r="C18" s="166"/>
      <c r="D18" s="166"/>
      <c r="E18" s="2">
        <v>426</v>
      </c>
      <c r="F18" s="1" t="s">
        <v>405</v>
      </c>
      <c r="G18" s="4">
        <v>100000</v>
      </c>
      <c r="H18" s="4">
        <v>100000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100000</v>
      </c>
      <c r="R18" s="4">
        <v>100000</v>
      </c>
    </row>
    <row r="19" spans="2:18">
      <c r="B19" s="824"/>
      <c r="C19" s="162"/>
      <c r="D19" s="162">
        <v>48</v>
      </c>
      <c r="E19" s="99"/>
      <c r="F19" s="99" t="s">
        <v>430</v>
      </c>
      <c r="G19" s="103">
        <f>SUM(G20)</f>
        <v>66000</v>
      </c>
      <c r="H19" s="103">
        <f t="shared" ref="H19:R19" si="3">SUM(H20)</f>
        <v>66000</v>
      </c>
      <c r="I19" s="103">
        <f t="shared" si="3"/>
        <v>0</v>
      </c>
      <c r="J19" s="103">
        <f t="shared" si="3"/>
        <v>0</v>
      </c>
      <c r="K19" s="103">
        <f t="shared" si="3"/>
        <v>0</v>
      </c>
      <c r="L19" s="103">
        <f t="shared" si="3"/>
        <v>0</v>
      </c>
      <c r="M19" s="103">
        <f t="shared" si="3"/>
        <v>0</v>
      </c>
      <c r="N19" s="103">
        <f t="shared" si="3"/>
        <v>0</v>
      </c>
      <c r="O19" s="103">
        <f t="shared" si="3"/>
        <v>0</v>
      </c>
      <c r="P19" s="103">
        <f t="shared" si="3"/>
        <v>0</v>
      </c>
      <c r="Q19" s="103">
        <f t="shared" si="3"/>
        <v>66000</v>
      </c>
      <c r="R19" s="103">
        <f t="shared" si="3"/>
        <v>66000</v>
      </c>
    </row>
    <row r="20" spans="2:18">
      <c r="B20" s="824"/>
      <c r="C20" s="166"/>
      <c r="D20" s="166"/>
      <c r="E20" s="2">
        <v>480</v>
      </c>
      <c r="F20" s="1" t="s">
        <v>431</v>
      </c>
      <c r="G20" s="4">
        <v>66000</v>
      </c>
      <c r="H20" s="4">
        <v>66000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66000</v>
      </c>
      <c r="R20" s="4">
        <v>66000</v>
      </c>
    </row>
    <row r="21" spans="2:18">
      <c r="B21" s="824"/>
      <c r="C21" s="666">
        <v>2</v>
      </c>
      <c r="D21" s="666"/>
      <c r="E21" s="670"/>
      <c r="F21" s="670" t="s">
        <v>1496</v>
      </c>
      <c r="G21" s="102">
        <f>SUM(G23+G26+G33)</f>
        <v>14502000</v>
      </c>
      <c r="H21" s="102">
        <f t="shared" ref="H21" si="4">SUM(H22)</f>
        <v>15002000</v>
      </c>
      <c r="I21" s="102">
        <f t="shared" ref="I21" si="5">SUM(I22)</f>
        <v>0</v>
      </c>
      <c r="J21" s="102">
        <f t="shared" ref="J21" si="6">SUM(J22)</f>
        <v>0</v>
      </c>
      <c r="K21" s="102">
        <f t="shared" ref="K21" si="7">SUM(K22)</f>
        <v>0</v>
      </c>
      <c r="L21" s="102">
        <f t="shared" ref="L21" si="8">SUM(L22)</f>
        <v>0</v>
      </c>
      <c r="M21" s="102">
        <f t="shared" ref="M21" si="9">SUM(M22)</f>
        <v>0</v>
      </c>
      <c r="N21" s="102">
        <f t="shared" ref="N21" si="10">SUM(N22)</f>
        <v>0</v>
      </c>
      <c r="O21" s="102">
        <f t="shared" ref="O21" si="11">SUM(O22)</f>
        <v>0</v>
      </c>
      <c r="P21" s="102">
        <f t="shared" ref="P21" si="12">SUM(P22)</f>
        <v>0</v>
      </c>
      <c r="Q21" s="102">
        <f t="shared" ref="Q21" si="13">SUM(Q22)</f>
        <v>14502000</v>
      </c>
      <c r="R21" s="102">
        <f t="shared" ref="R21" si="14">SUM(R22)</f>
        <v>15002000</v>
      </c>
    </row>
    <row r="22" spans="2:18">
      <c r="B22" s="824"/>
      <c r="C22" s="150"/>
      <c r="D22" s="150">
        <v>20</v>
      </c>
      <c r="E22" s="33"/>
      <c r="F22" s="67" t="s">
        <v>1496</v>
      </c>
      <c r="G22" s="34">
        <v>14502000</v>
      </c>
      <c r="H22" s="34">
        <v>15002000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14502000</v>
      </c>
      <c r="R22" s="34">
        <v>15002000</v>
      </c>
    </row>
    <row r="23" spans="2:18">
      <c r="B23" s="824"/>
      <c r="C23" s="162"/>
      <c r="D23" s="162">
        <v>40</v>
      </c>
      <c r="E23" s="99"/>
      <c r="F23" s="99" t="s">
        <v>391</v>
      </c>
      <c r="G23" s="103">
        <f>SUM(G24:G25)</f>
        <v>10682000</v>
      </c>
      <c r="H23" s="103">
        <f t="shared" ref="H23" si="15">SUM(H24:H25)</f>
        <v>11182000</v>
      </c>
      <c r="I23" s="103">
        <f t="shared" ref="I23" si="16">SUM(I24:I25)</f>
        <v>0</v>
      </c>
      <c r="J23" s="103">
        <f t="shared" ref="J23" si="17">SUM(J24:J25)</f>
        <v>0</v>
      </c>
      <c r="K23" s="103">
        <f t="shared" ref="K23" si="18">SUM(K24:K25)</f>
        <v>0</v>
      </c>
      <c r="L23" s="103">
        <f t="shared" ref="L23" si="19">SUM(L24:L25)</f>
        <v>0</v>
      </c>
      <c r="M23" s="103">
        <f t="shared" ref="M23" si="20">SUM(M24:M25)</f>
        <v>0</v>
      </c>
      <c r="N23" s="103">
        <f t="shared" ref="N23" si="21">SUM(N24:N25)</f>
        <v>0</v>
      </c>
      <c r="O23" s="103">
        <f t="shared" ref="O23" si="22">SUM(O24:O25)</f>
        <v>0</v>
      </c>
      <c r="P23" s="103">
        <f t="shared" ref="P23" si="23">SUM(P24:P25)</f>
        <v>0</v>
      </c>
      <c r="Q23" s="103">
        <f t="shared" ref="Q23" si="24">SUM(Q24:Q25)</f>
        <v>10682000</v>
      </c>
      <c r="R23" s="103">
        <f t="shared" ref="R23" si="25">SUM(R24:R25)</f>
        <v>11182000</v>
      </c>
    </row>
    <row r="24" spans="2:18">
      <c r="B24" s="824"/>
      <c r="C24" s="166"/>
      <c r="D24" s="166"/>
      <c r="E24" s="2">
        <v>401</v>
      </c>
      <c r="F24" s="1" t="s">
        <v>399</v>
      </c>
      <c r="G24" s="4">
        <v>7798000</v>
      </c>
      <c r="H24" s="4">
        <v>8162000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7798000</v>
      </c>
      <c r="R24" s="4">
        <v>8162000</v>
      </c>
    </row>
    <row r="25" spans="2:18">
      <c r="B25" s="824"/>
      <c r="C25" s="166"/>
      <c r="D25" s="166"/>
      <c r="E25" s="2">
        <v>402</v>
      </c>
      <c r="F25" s="1" t="s">
        <v>361</v>
      </c>
      <c r="G25" s="4">
        <v>2884000</v>
      </c>
      <c r="H25" s="4">
        <v>3020000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2884000</v>
      </c>
      <c r="R25" s="4">
        <v>3020000</v>
      </c>
    </row>
    <row r="26" spans="2:18">
      <c r="B26" s="824"/>
      <c r="C26" s="162"/>
      <c r="D26" s="162">
        <v>42</v>
      </c>
      <c r="E26" s="99"/>
      <c r="F26" s="99" t="s">
        <v>394</v>
      </c>
      <c r="G26" s="103">
        <f>SUM(G27:G32)</f>
        <v>3754000</v>
      </c>
      <c r="H26" s="103">
        <f t="shared" ref="H26" si="26">SUM(H27:H32)</f>
        <v>3754000</v>
      </c>
      <c r="I26" s="103">
        <f t="shared" ref="I26" si="27">SUM(I27:I32)</f>
        <v>0</v>
      </c>
      <c r="J26" s="103">
        <f t="shared" ref="J26" si="28">SUM(J27:J32)</f>
        <v>0</v>
      </c>
      <c r="K26" s="103">
        <f t="shared" ref="K26" si="29">SUM(K27:K32)</f>
        <v>0</v>
      </c>
      <c r="L26" s="103">
        <f t="shared" ref="L26" si="30">SUM(L27:L32)</f>
        <v>0</v>
      </c>
      <c r="M26" s="103">
        <f t="shared" ref="M26" si="31">SUM(M27:M32)</f>
        <v>0</v>
      </c>
      <c r="N26" s="103">
        <f t="shared" ref="N26" si="32">SUM(N27:N32)</f>
        <v>0</v>
      </c>
      <c r="O26" s="103">
        <f t="shared" ref="O26" si="33">SUM(O27:O32)</f>
        <v>0</v>
      </c>
      <c r="P26" s="103">
        <f t="shared" ref="P26" si="34">SUM(P27:P32)</f>
        <v>0</v>
      </c>
      <c r="Q26" s="103">
        <f t="shared" ref="Q26" si="35">SUM(Q27:Q32)</f>
        <v>3754000</v>
      </c>
      <c r="R26" s="103">
        <f t="shared" ref="R26" si="36">SUM(R27:R32)</f>
        <v>3754000</v>
      </c>
    </row>
    <row r="27" spans="2:18">
      <c r="B27" s="824"/>
      <c r="C27" s="166"/>
      <c r="D27" s="166"/>
      <c r="E27" s="2">
        <v>420</v>
      </c>
      <c r="F27" s="1" t="s">
        <v>400</v>
      </c>
      <c r="G27" s="4">
        <v>100000</v>
      </c>
      <c r="H27" s="4">
        <v>100000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100000</v>
      </c>
      <c r="R27" s="4">
        <v>100000</v>
      </c>
    </row>
    <row r="28" spans="2:18" ht="30">
      <c r="B28" s="824"/>
      <c r="C28" s="166"/>
      <c r="D28" s="166"/>
      <c r="E28" s="2">
        <v>421</v>
      </c>
      <c r="F28" s="14" t="s">
        <v>401</v>
      </c>
      <c r="G28" s="4">
        <v>2974000</v>
      </c>
      <c r="H28" s="4">
        <v>2974000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2974000</v>
      </c>
      <c r="R28" s="4">
        <v>2974000</v>
      </c>
    </row>
    <row r="29" spans="2:18">
      <c r="B29" s="824"/>
      <c r="C29" s="166"/>
      <c r="D29" s="166"/>
      <c r="E29" s="2">
        <v>423</v>
      </c>
      <c r="F29" s="1" t="s">
        <v>402</v>
      </c>
      <c r="G29" s="4">
        <v>120000</v>
      </c>
      <c r="H29" s="4">
        <v>120000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120000</v>
      </c>
      <c r="R29" s="4">
        <v>120000</v>
      </c>
    </row>
    <row r="30" spans="2:18">
      <c r="B30" s="824"/>
      <c r="C30" s="166"/>
      <c r="D30" s="166"/>
      <c r="E30" s="2">
        <v>424</v>
      </c>
      <c r="F30" s="1" t="s">
        <v>403</v>
      </c>
      <c r="G30" s="4">
        <v>200000</v>
      </c>
      <c r="H30" s="4">
        <v>200000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200000</v>
      </c>
      <c r="R30" s="4">
        <v>200000</v>
      </c>
    </row>
    <row r="31" spans="2:18">
      <c r="B31" s="824"/>
      <c r="C31" s="166"/>
      <c r="D31" s="166"/>
      <c r="E31" s="2">
        <v>425</v>
      </c>
      <c r="F31" s="1" t="s">
        <v>404</v>
      </c>
      <c r="G31" s="4">
        <v>260000</v>
      </c>
      <c r="H31" s="4">
        <v>260000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260000</v>
      </c>
      <c r="R31" s="4">
        <v>260000</v>
      </c>
    </row>
    <row r="32" spans="2:18">
      <c r="B32" s="824"/>
      <c r="C32" s="166"/>
      <c r="D32" s="166"/>
      <c r="E32" s="2">
        <v>426</v>
      </c>
      <c r="F32" s="1" t="s">
        <v>405</v>
      </c>
      <c r="G32" s="4">
        <v>100000</v>
      </c>
      <c r="H32" s="4">
        <v>100000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100000</v>
      </c>
      <c r="R32" s="4">
        <v>100000</v>
      </c>
    </row>
    <row r="33" spans="2:18">
      <c r="B33" s="824"/>
      <c r="C33" s="162"/>
      <c r="D33" s="162">
        <v>48</v>
      </c>
      <c r="E33" s="99"/>
      <c r="F33" s="99" t="s">
        <v>430</v>
      </c>
      <c r="G33" s="103">
        <f>SUM(G34)</f>
        <v>66000</v>
      </c>
      <c r="H33" s="103">
        <f t="shared" ref="H33" si="37">SUM(H34)</f>
        <v>66000</v>
      </c>
      <c r="I33" s="103">
        <f t="shared" ref="I33" si="38">SUM(I34)</f>
        <v>0</v>
      </c>
      <c r="J33" s="103">
        <f t="shared" ref="J33" si="39">SUM(J34)</f>
        <v>0</v>
      </c>
      <c r="K33" s="103">
        <f t="shared" ref="K33" si="40">SUM(K34)</f>
        <v>0</v>
      </c>
      <c r="L33" s="103">
        <f t="shared" ref="L33" si="41">SUM(L34)</f>
        <v>0</v>
      </c>
      <c r="M33" s="103">
        <f t="shared" ref="M33" si="42">SUM(M34)</f>
        <v>0</v>
      </c>
      <c r="N33" s="103">
        <f t="shared" ref="N33" si="43">SUM(N34)</f>
        <v>0</v>
      </c>
      <c r="O33" s="103">
        <f t="shared" ref="O33" si="44">SUM(O34)</f>
        <v>0</v>
      </c>
      <c r="P33" s="103">
        <f t="shared" ref="P33" si="45">SUM(P34)</f>
        <v>0</v>
      </c>
      <c r="Q33" s="103">
        <f t="shared" ref="Q33" si="46">SUM(Q34)</f>
        <v>66000</v>
      </c>
      <c r="R33" s="103">
        <f t="shared" ref="R33" si="47">SUM(R34)</f>
        <v>66000</v>
      </c>
    </row>
    <row r="34" spans="2:18" ht="15.75" thickBot="1">
      <c r="B34" s="824"/>
      <c r="C34" s="166"/>
      <c r="D34" s="166"/>
      <c r="E34" s="2">
        <v>480</v>
      </c>
      <c r="F34" s="1" t="s">
        <v>431</v>
      </c>
      <c r="G34" s="4">
        <v>66000</v>
      </c>
      <c r="H34" s="4">
        <v>66000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66000</v>
      </c>
      <c r="R34" s="4">
        <v>66000</v>
      </c>
    </row>
    <row r="35" spans="2:18" ht="39.75" customHeight="1" thickBot="1">
      <c r="B35" s="824"/>
      <c r="C35" s="800" t="s">
        <v>604</v>
      </c>
      <c r="D35" s="801"/>
      <c r="E35" s="766" t="s">
        <v>553</v>
      </c>
      <c r="F35" s="801"/>
      <c r="G35" s="193">
        <f>SUM(G21)</f>
        <v>14502000</v>
      </c>
      <c r="H35" s="193">
        <f t="shared" ref="H35:R35" si="48">SUM(H21)</f>
        <v>15002000</v>
      </c>
      <c r="I35" s="193">
        <f t="shared" si="48"/>
        <v>0</v>
      </c>
      <c r="J35" s="193">
        <f t="shared" si="48"/>
        <v>0</v>
      </c>
      <c r="K35" s="193">
        <f t="shared" si="48"/>
        <v>0</v>
      </c>
      <c r="L35" s="193">
        <f t="shared" si="48"/>
        <v>0</v>
      </c>
      <c r="M35" s="193">
        <f t="shared" si="48"/>
        <v>0</v>
      </c>
      <c r="N35" s="193">
        <f t="shared" si="48"/>
        <v>0</v>
      </c>
      <c r="O35" s="193">
        <f t="shared" si="48"/>
        <v>0</v>
      </c>
      <c r="P35" s="193">
        <f t="shared" si="48"/>
        <v>0</v>
      </c>
      <c r="Q35" s="193">
        <f t="shared" si="48"/>
        <v>14502000</v>
      </c>
      <c r="R35" s="193">
        <f t="shared" si="48"/>
        <v>15002000</v>
      </c>
    </row>
  </sheetData>
  <mergeCells count="15">
    <mergeCell ref="C35:D35"/>
    <mergeCell ref="E35:F35"/>
    <mergeCell ref="B7:B35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B2:R35"/>
  <sheetViews>
    <sheetView workbookViewId="0">
      <selection activeCell="D22" sqref="D22"/>
    </sheetView>
  </sheetViews>
  <sheetFormatPr defaultRowHeight="15"/>
  <cols>
    <col min="2" max="2" width="13.140625" customWidth="1"/>
    <col min="3" max="3" width="15" customWidth="1"/>
    <col min="4" max="4" width="14.140625" customWidth="1"/>
    <col min="5" max="5" width="21.42578125" customWidth="1"/>
    <col min="6" max="6" width="39.85546875" customWidth="1"/>
    <col min="7" max="18" width="16.42578125" customWidth="1"/>
  </cols>
  <sheetData>
    <row r="2" spans="2:18" ht="15" customHeight="1">
      <c r="B2" s="603" t="s">
        <v>506</v>
      </c>
      <c r="C2" s="641"/>
      <c r="D2" s="641"/>
      <c r="E2" s="641"/>
      <c r="F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4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5" t="s">
        <v>356</v>
      </c>
      <c r="H5" s="435" t="s">
        <v>444</v>
      </c>
      <c r="I5" s="435" t="s">
        <v>358</v>
      </c>
      <c r="J5" s="435" t="s">
        <v>444</v>
      </c>
      <c r="K5" s="435" t="s">
        <v>356</v>
      </c>
      <c r="L5" s="435" t="s">
        <v>444</v>
      </c>
      <c r="M5" s="435" t="s">
        <v>356</v>
      </c>
      <c r="N5" s="435" t="s">
        <v>444</v>
      </c>
      <c r="O5" s="435" t="s">
        <v>356</v>
      </c>
      <c r="P5" s="435" t="s">
        <v>444</v>
      </c>
      <c r="Q5" s="435" t="s">
        <v>356</v>
      </c>
      <c r="R5" s="435" t="s">
        <v>444</v>
      </c>
    </row>
    <row r="6" spans="2:18">
      <c r="B6" s="440">
        <v>20001</v>
      </c>
      <c r="C6" s="786" t="s">
        <v>506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 ht="30">
      <c r="B7" s="802"/>
      <c r="C7" s="150">
        <v>2</v>
      </c>
      <c r="D7" s="33"/>
      <c r="E7" s="36"/>
      <c r="F7" s="36" t="s">
        <v>1579</v>
      </c>
      <c r="G7" s="34">
        <f>SUM(G9+G12+G19)</f>
        <v>11922000</v>
      </c>
      <c r="H7" s="34">
        <f t="shared" ref="H7:R7" si="0">SUM(H9+H12+H19)</f>
        <v>12322000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1398000</v>
      </c>
      <c r="Q7" s="34">
        <f t="shared" si="0"/>
        <v>11922000</v>
      </c>
      <c r="R7" s="34">
        <f t="shared" si="0"/>
        <v>13720000</v>
      </c>
    </row>
    <row r="8" spans="2:18" ht="30">
      <c r="B8" s="802"/>
      <c r="C8" s="166"/>
      <c r="D8" s="2">
        <v>20</v>
      </c>
      <c r="E8" s="1"/>
      <c r="F8" s="441" t="s">
        <v>1579</v>
      </c>
      <c r="G8" s="4">
        <v>11922000</v>
      </c>
      <c r="H8" s="4">
        <v>12322000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1398000</v>
      </c>
      <c r="Q8" s="4">
        <v>11922000</v>
      </c>
      <c r="R8" s="4">
        <v>13720000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7252000</v>
      </c>
      <c r="H9" s="103">
        <f t="shared" ref="H9:R9" si="1">SUM(H10:H11)</f>
        <v>7652000</v>
      </c>
      <c r="I9" s="103">
        <f t="shared" si="1"/>
        <v>0</v>
      </c>
      <c r="J9" s="103">
        <f t="shared" si="1"/>
        <v>0</v>
      </c>
      <c r="K9" s="103">
        <f t="shared" si="1"/>
        <v>0</v>
      </c>
      <c r="L9" s="103">
        <f t="shared" si="1"/>
        <v>0</v>
      </c>
      <c r="M9" s="103">
        <f t="shared" si="1"/>
        <v>0</v>
      </c>
      <c r="N9" s="103">
        <f t="shared" si="1"/>
        <v>0</v>
      </c>
      <c r="O9" s="103">
        <f t="shared" si="1"/>
        <v>0</v>
      </c>
      <c r="P9" s="103">
        <f t="shared" si="1"/>
        <v>0</v>
      </c>
      <c r="Q9" s="103">
        <f t="shared" si="1"/>
        <v>7252000</v>
      </c>
      <c r="R9" s="103">
        <f t="shared" si="1"/>
        <v>7652000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5294000</v>
      </c>
      <c r="H10" s="4">
        <v>5562000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5294000</v>
      </c>
      <c r="R10" s="4">
        <v>5562000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1958000</v>
      </c>
      <c r="H11" s="4">
        <v>2090000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1958000</v>
      </c>
      <c r="R11" s="4">
        <v>2090000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2670000</v>
      </c>
      <c r="H12" s="103">
        <f t="shared" ref="H12:R12" si="2">SUM(H13:H18)</f>
        <v>2670000</v>
      </c>
      <c r="I12" s="103">
        <f t="shared" si="2"/>
        <v>0</v>
      </c>
      <c r="J12" s="103">
        <f t="shared" si="2"/>
        <v>0</v>
      </c>
      <c r="K12" s="103">
        <f t="shared" si="2"/>
        <v>0</v>
      </c>
      <c r="L12" s="103">
        <f t="shared" si="2"/>
        <v>0</v>
      </c>
      <c r="M12" s="103">
        <f t="shared" si="2"/>
        <v>0</v>
      </c>
      <c r="N12" s="103">
        <f t="shared" si="2"/>
        <v>0</v>
      </c>
      <c r="O12" s="103">
        <f t="shared" si="2"/>
        <v>0</v>
      </c>
      <c r="P12" s="103">
        <f t="shared" si="2"/>
        <v>1284000</v>
      </c>
      <c r="Q12" s="103">
        <f t="shared" si="2"/>
        <v>2670000</v>
      </c>
      <c r="R12" s="103">
        <f t="shared" si="2"/>
        <v>3954000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350000</v>
      </c>
      <c r="H13" s="4">
        <v>350000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255000</v>
      </c>
      <c r="Q13" s="4">
        <v>350000</v>
      </c>
      <c r="R13" s="4">
        <v>605000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1600000</v>
      </c>
      <c r="H14" s="4">
        <v>1600000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1600000</v>
      </c>
      <c r="R14" s="4">
        <v>1600000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60000</v>
      </c>
      <c r="H15" s="4">
        <v>60000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64000</v>
      </c>
      <c r="Q15" s="4">
        <v>60000</v>
      </c>
      <c r="R15" s="4">
        <v>124000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50000</v>
      </c>
      <c r="H16" s="4">
        <v>50000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50000</v>
      </c>
      <c r="R16" s="4">
        <v>50000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550000</v>
      </c>
      <c r="H17" s="4">
        <v>550000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965000</v>
      </c>
      <c r="Q17" s="4">
        <v>550000</v>
      </c>
      <c r="R17" s="4">
        <v>1515000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60000</v>
      </c>
      <c r="H18" s="4">
        <v>60000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60000</v>
      </c>
      <c r="R18" s="4">
        <v>60000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2000000</v>
      </c>
      <c r="H19" s="103">
        <f t="shared" ref="H19:R19" si="3">SUM(H20)</f>
        <v>2000000</v>
      </c>
      <c r="I19" s="103">
        <f t="shared" si="3"/>
        <v>0</v>
      </c>
      <c r="J19" s="103">
        <f t="shared" si="3"/>
        <v>0</v>
      </c>
      <c r="K19" s="103">
        <f t="shared" si="3"/>
        <v>0</v>
      </c>
      <c r="L19" s="103">
        <f t="shared" si="3"/>
        <v>0</v>
      </c>
      <c r="M19" s="103">
        <f t="shared" si="3"/>
        <v>0</v>
      </c>
      <c r="N19" s="103">
        <f t="shared" si="3"/>
        <v>0</v>
      </c>
      <c r="O19" s="103">
        <f t="shared" si="3"/>
        <v>0</v>
      </c>
      <c r="P19" s="103">
        <f t="shared" si="3"/>
        <v>114000</v>
      </c>
      <c r="Q19" s="103">
        <f t="shared" si="3"/>
        <v>2000000</v>
      </c>
      <c r="R19" s="103">
        <f t="shared" si="3"/>
        <v>2114000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2000000</v>
      </c>
      <c r="H20" s="4">
        <v>2000000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114000</v>
      </c>
      <c r="Q20" s="4">
        <v>2000000</v>
      </c>
      <c r="R20" s="4">
        <v>2114000</v>
      </c>
    </row>
    <row r="21" spans="2:18" ht="30">
      <c r="B21" s="802"/>
      <c r="C21" s="666">
        <v>2</v>
      </c>
      <c r="D21" s="666"/>
      <c r="E21" s="670"/>
      <c r="F21" s="668" t="s">
        <v>1579</v>
      </c>
      <c r="G21" s="102">
        <f>SUM(G23+G26+G33)</f>
        <v>11922000</v>
      </c>
      <c r="H21" s="102">
        <f t="shared" ref="H21:R21" si="4">SUM(H23+H26+H33)</f>
        <v>12322000</v>
      </c>
      <c r="I21" s="102">
        <f t="shared" si="4"/>
        <v>0</v>
      </c>
      <c r="J21" s="102">
        <f t="shared" si="4"/>
        <v>0</v>
      </c>
      <c r="K21" s="102">
        <f t="shared" si="4"/>
        <v>0</v>
      </c>
      <c r="L21" s="102">
        <f t="shared" si="4"/>
        <v>0</v>
      </c>
      <c r="M21" s="102">
        <f t="shared" si="4"/>
        <v>0</v>
      </c>
      <c r="N21" s="102">
        <f t="shared" si="4"/>
        <v>0</v>
      </c>
      <c r="O21" s="102">
        <f t="shared" si="4"/>
        <v>0</v>
      </c>
      <c r="P21" s="102">
        <f t="shared" si="4"/>
        <v>1398000</v>
      </c>
      <c r="Q21" s="102">
        <f t="shared" si="4"/>
        <v>11922000</v>
      </c>
      <c r="R21" s="102">
        <f t="shared" si="4"/>
        <v>13720000</v>
      </c>
    </row>
    <row r="22" spans="2:18" ht="30">
      <c r="B22" s="802"/>
      <c r="C22" s="150"/>
      <c r="D22" s="150">
        <v>20</v>
      </c>
      <c r="E22" s="33"/>
      <c r="F22" s="36" t="s">
        <v>1579</v>
      </c>
      <c r="G22" s="34">
        <v>11922000</v>
      </c>
      <c r="H22" s="34">
        <v>12322000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1398000</v>
      </c>
      <c r="Q22" s="34">
        <v>11922000</v>
      </c>
      <c r="R22" s="34">
        <v>13720000</v>
      </c>
    </row>
    <row r="23" spans="2:18">
      <c r="B23" s="802"/>
      <c r="C23" s="162"/>
      <c r="D23" s="162">
        <v>40</v>
      </c>
      <c r="E23" s="99"/>
      <c r="F23" s="99" t="s">
        <v>391</v>
      </c>
      <c r="G23" s="103">
        <f>SUM(G24:G25)</f>
        <v>7252000</v>
      </c>
      <c r="H23" s="103">
        <f t="shared" ref="H23" si="5">SUM(H24:H25)</f>
        <v>7652000</v>
      </c>
      <c r="I23" s="103">
        <f t="shared" ref="I23" si="6">SUM(I24:I25)</f>
        <v>0</v>
      </c>
      <c r="J23" s="103">
        <f t="shared" ref="J23" si="7">SUM(J24:J25)</f>
        <v>0</v>
      </c>
      <c r="K23" s="103">
        <f t="shared" ref="K23" si="8">SUM(K24:K25)</f>
        <v>0</v>
      </c>
      <c r="L23" s="103">
        <f t="shared" ref="L23" si="9">SUM(L24:L25)</f>
        <v>0</v>
      </c>
      <c r="M23" s="103">
        <f t="shared" ref="M23" si="10">SUM(M24:M25)</f>
        <v>0</v>
      </c>
      <c r="N23" s="103">
        <f t="shared" ref="N23" si="11">SUM(N24:N25)</f>
        <v>0</v>
      </c>
      <c r="O23" s="103">
        <f t="shared" ref="O23" si="12">SUM(O24:O25)</f>
        <v>0</v>
      </c>
      <c r="P23" s="103">
        <f t="shared" ref="P23" si="13">SUM(P24:P25)</f>
        <v>0</v>
      </c>
      <c r="Q23" s="103">
        <f t="shared" ref="Q23" si="14">SUM(Q24:Q25)</f>
        <v>7252000</v>
      </c>
      <c r="R23" s="103">
        <f t="shared" ref="R23" si="15">SUM(R24:R25)</f>
        <v>7652000</v>
      </c>
    </row>
    <row r="24" spans="2:18">
      <c r="B24" s="802"/>
      <c r="C24" s="166"/>
      <c r="D24" s="166"/>
      <c r="E24" s="2">
        <v>401</v>
      </c>
      <c r="F24" s="1" t="s">
        <v>399</v>
      </c>
      <c r="G24" s="4">
        <v>5294000</v>
      </c>
      <c r="H24" s="4">
        <v>5562000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5294000</v>
      </c>
      <c r="R24" s="4">
        <v>5562000</v>
      </c>
    </row>
    <row r="25" spans="2:18">
      <c r="B25" s="802"/>
      <c r="C25" s="166"/>
      <c r="D25" s="166"/>
      <c r="E25" s="2">
        <v>402</v>
      </c>
      <c r="F25" s="1" t="s">
        <v>361</v>
      </c>
      <c r="G25" s="4">
        <v>1958000</v>
      </c>
      <c r="H25" s="4">
        <v>2090000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1958000</v>
      </c>
      <c r="R25" s="4">
        <v>2090000</v>
      </c>
    </row>
    <row r="26" spans="2:18">
      <c r="B26" s="802"/>
      <c r="C26" s="162"/>
      <c r="D26" s="162">
        <v>42</v>
      </c>
      <c r="E26" s="99"/>
      <c r="F26" s="99" t="s">
        <v>394</v>
      </c>
      <c r="G26" s="103">
        <f>SUM(G27:G32)</f>
        <v>2670000</v>
      </c>
      <c r="H26" s="103">
        <f t="shared" ref="H26" si="16">SUM(H27:H32)</f>
        <v>2670000</v>
      </c>
      <c r="I26" s="103">
        <f t="shared" ref="I26" si="17">SUM(I27:I32)</f>
        <v>0</v>
      </c>
      <c r="J26" s="103">
        <f t="shared" ref="J26" si="18">SUM(J27:J32)</f>
        <v>0</v>
      </c>
      <c r="K26" s="103">
        <f t="shared" ref="K26" si="19">SUM(K27:K32)</f>
        <v>0</v>
      </c>
      <c r="L26" s="103">
        <f t="shared" ref="L26" si="20">SUM(L27:L32)</f>
        <v>0</v>
      </c>
      <c r="M26" s="103">
        <f t="shared" ref="M26" si="21">SUM(M27:M32)</f>
        <v>0</v>
      </c>
      <c r="N26" s="103">
        <f t="shared" ref="N26" si="22">SUM(N27:N32)</f>
        <v>0</v>
      </c>
      <c r="O26" s="103">
        <f t="shared" ref="O26" si="23">SUM(O27:O32)</f>
        <v>0</v>
      </c>
      <c r="P26" s="103">
        <f t="shared" ref="P26" si="24">SUM(P27:P32)</f>
        <v>1284000</v>
      </c>
      <c r="Q26" s="103">
        <f t="shared" ref="Q26" si="25">SUM(Q27:Q32)</f>
        <v>2670000</v>
      </c>
      <c r="R26" s="103">
        <f t="shared" ref="R26" si="26">SUM(R27:R32)</f>
        <v>3954000</v>
      </c>
    </row>
    <row r="27" spans="2:18">
      <c r="B27" s="802"/>
      <c r="C27" s="166"/>
      <c r="D27" s="166"/>
      <c r="E27" s="2">
        <v>420</v>
      </c>
      <c r="F27" s="1" t="s">
        <v>400</v>
      </c>
      <c r="G27" s="4">
        <v>350000</v>
      </c>
      <c r="H27" s="4">
        <v>350000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255000</v>
      </c>
      <c r="Q27" s="4">
        <v>350000</v>
      </c>
      <c r="R27" s="4">
        <v>605000</v>
      </c>
    </row>
    <row r="28" spans="2:18" ht="30">
      <c r="B28" s="802"/>
      <c r="C28" s="166"/>
      <c r="D28" s="166"/>
      <c r="E28" s="2">
        <v>421</v>
      </c>
      <c r="F28" s="14" t="s">
        <v>401</v>
      </c>
      <c r="G28" s="4">
        <v>1600000</v>
      </c>
      <c r="H28" s="4">
        <v>1600000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1600000</v>
      </c>
      <c r="R28" s="4">
        <v>1600000</v>
      </c>
    </row>
    <row r="29" spans="2:18">
      <c r="B29" s="802"/>
      <c r="C29" s="166"/>
      <c r="D29" s="166"/>
      <c r="E29" s="2">
        <v>423</v>
      </c>
      <c r="F29" s="1" t="s">
        <v>402</v>
      </c>
      <c r="G29" s="4">
        <v>60000</v>
      </c>
      <c r="H29" s="4">
        <v>60000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64000</v>
      </c>
      <c r="Q29" s="4">
        <v>60000</v>
      </c>
      <c r="R29" s="4">
        <v>124000</v>
      </c>
    </row>
    <row r="30" spans="2:18">
      <c r="B30" s="802"/>
      <c r="C30" s="166"/>
      <c r="D30" s="166"/>
      <c r="E30" s="2">
        <v>424</v>
      </c>
      <c r="F30" s="1" t="s">
        <v>403</v>
      </c>
      <c r="G30" s="4">
        <v>50000</v>
      </c>
      <c r="H30" s="4">
        <v>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50000</v>
      </c>
      <c r="R30" s="4">
        <v>50000</v>
      </c>
    </row>
    <row r="31" spans="2:18">
      <c r="B31" s="802"/>
      <c r="C31" s="166"/>
      <c r="D31" s="166"/>
      <c r="E31" s="2">
        <v>425</v>
      </c>
      <c r="F31" s="1" t="s">
        <v>404</v>
      </c>
      <c r="G31" s="4">
        <v>550000</v>
      </c>
      <c r="H31" s="4">
        <v>550000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965000</v>
      </c>
      <c r="Q31" s="4">
        <v>550000</v>
      </c>
      <c r="R31" s="4">
        <v>1515000</v>
      </c>
    </row>
    <row r="32" spans="2:18">
      <c r="B32" s="802"/>
      <c r="C32" s="166"/>
      <c r="D32" s="166"/>
      <c r="E32" s="2">
        <v>426</v>
      </c>
      <c r="F32" s="1" t="s">
        <v>405</v>
      </c>
      <c r="G32" s="4">
        <v>60000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60000</v>
      </c>
      <c r="R32" s="4">
        <v>60000</v>
      </c>
    </row>
    <row r="33" spans="2:18">
      <c r="B33" s="802"/>
      <c r="C33" s="162"/>
      <c r="D33" s="162">
        <v>46</v>
      </c>
      <c r="E33" s="99"/>
      <c r="F33" s="99" t="s">
        <v>396</v>
      </c>
      <c r="G33" s="103">
        <f>SUM(G34)</f>
        <v>2000000</v>
      </c>
      <c r="H33" s="103">
        <f t="shared" ref="H33" si="27">SUM(H34)</f>
        <v>2000000</v>
      </c>
      <c r="I33" s="103">
        <f t="shared" ref="I33" si="28">SUM(I34)</f>
        <v>0</v>
      </c>
      <c r="J33" s="103">
        <f t="shared" ref="J33" si="29">SUM(J34)</f>
        <v>0</v>
      </c>
      <c r="K33" s="103">
        <f t="shared" ref="K33" si="30">SUM(K34)</f>
        <v>0</v>
      </c>
      <c r="L33" s="103">
        <f t="shared" ref="L33" si="31">SUM(L34)</f>
        <v>0</v>
      </c>
      <c r="M33" s="103">
        <f t="shared" ref="M33" si="32">SUM(M34)</f>
        <v>0</v>
      </c>
      <c r="N33" s="103">
        <f t="shared" ref="N33" si="33">SUM(N34)</f>
        <v>0</v>
      </c>
      <c r="O33" s="103">
        <f t="shared" ref="O33" si="34">SUM(O34)</f>
        <v>0</v>
      </c>
      <c r="P33" s="103">
        <f t="shared" ref="P33" si="35">SUM(P34)</f>
        <v>114000</v>
      </c>
      <c r="Q33" s="103">
        <f t="shared" ref="Q33" si="36">SUM(Q34)</f>
        <v>2000000</v>
      </c>
      <c r="R33" s="103">
        <f t="shared" ref="R33" si="37">SUM(R34)</f>
        <v>2114000</v>
      </c>
    </row>
    <row r="34" spans="2:18" ht="15.75" thickBot="1">
      <c r="B34" s="802"/>
      <c r="C34" s="166"/>
      <c r="D34" s="166"/>
      <c r="E34" s="2">
        <v>464</v>
      </c>
      <c r="F34" s="1" t="s">
        <v>423</v>
      </c>
      <c r="G34" s="4">
        <v>2000000</v>
      </c>
      <c r="H34" s="4">
        <v>2000000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114000</v>
      </c>
      <c r="Q34" s="4">
        <v>2000000</v>
      </c>
      <c r="R34" s="4">
        <v>2114000</v>
      </c>
    </row>
    <row r="35" spans="2:18" ht="30" customHeight="1" thickBot="1">
      <c r="B35" s="802"/>
      <c r="C35" s="800" t="s">
        <v>604</v>
      </c>
      <c r="D35" s="801"/>
      <c r="E35" s="766" t="s">
        <v>506</v>
      </c>
      <c r="F35" s="801"/>
      <c r="G35" s="193">
        <f>SUM(G21)</f>
        <v>11922000</v>
      </c>
      <c r="H35" s="193">
        <f t="shared" ref="H35:R35" si="38">SUM(H21)</f>
        <v>12322000</v>
      </c>
      <c r="I35" s="193">
        <f t="shared" si="38"/>
        <v>0</v>
      </c>
      <c r="J35" s="193">
        <f t="shared" si="38"/>
        <v>0</v>
      </c>
      <c r="K35" s="193">
        <f t="shared" si="38"/>
        <v>0</v>
      </c>
      <c r="L35" s="193">
        <f t="shared" si="38"/>
        <v>0</v>
      </c>
      <c r="M35" s="193">
        <f t="shared" si="38"/>
        <v>0</v>
      </c>
      <c r="N35" s="193">
        <f t="shared" si="38"/>
        <v>0</v>
      </c>
      <c r="O35" s="193">
        <f t="shared" si="38"/>
        <v>0</v>
      </c>
      <c r="P35" s="193">
        <f t="shared" si="38"/>
        <v>1398000</v>
      </c>
      <c r="Q35" s="193">
        <f t="shared" si="38"/>
        <v>11922000</v>
      </c>
      <c r="R35" s="193">
        <f t="shared" si="38"/>
        <v>13720000</v>
      </c>
    </row>
  </sheetData>
  <mergeCells count="15">
    <mergeCell ref="C35:D35"/>
    <mergeCell ref="E35:F35"/>
    <mergeCell ref="B7:B35"/>
    <mergeCell ref="C6:F6"/>
    <mergeCell ref="Q4:R4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B2:U111"/>
  <sheetViews>
    <sheetView workbookViewId="0">
      <selection activeCell="D2" sqref="D2"/>
    </sheetView>
  </sheetViews>
  <sheetFormatPr defaultRowHeight="15"/>
  <cols>
    <col min="2" max="2" width="11.42578125" customWidth="1"/>
    <col min="3" max="3" width="12.7109375" customWidth="1"/>
    <col min="4" max="4" width="14.7109375" customWidth="1"/>
    <col min="5" max="5" width="21.140625" customWidth="1"/>
    <col min="6" max="6" width="43.7109375" customWidth="1"/>
    <col min="7" max="18" width="16.7109375" customWidth="1"/>
  </cols>
  <sheetData>
    <row r="2" spans="2:18">
      <c r="B2" s="603" t="s">
        <v>507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0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54">
        <v>21001</v>
      </c>
      <c r="C6" s="786" t="s">
        <v>507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820</v>
      </c>
      <c r="G7" s="34">
        <f>SUM(G8)</f>
        <v>26380000</v>
      </c>
      <c r="H7" s="34">
        <f t="shared" ref="H7:R7" si="0">SUM(H8)</f>
        <v>22980000</v>
      </c>
      <c r="I7" s="34">
        <f t="shared" si="0"/>
        <v>0</v>
      </c>
      <c r="J7" s="34">
        <f t="shared" si="0"/>
        <v>0</v>
      </c>
      <c r="K7" s="34">
        <f t="shared" si="0"/>
        <v>13000000</v>
      </c>
      <c r="L7" s="34">
        <f t="shared" si="0"/>
        <v>13000000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39380000</v>
      </c>
      <c r="R7" s="34">
        <f t="shared" si="0"/>
        <v>35980000</v>
      </c>
    </row>
    <row r="8" spans="2:18">
      <c r="B8" s="802"/>
      <c r="C8" s="166"/>
      <c r="D8" s="2">
        <v>10</v>
      </c>
      <c r="E8" s="1"/>
      <c r="F8" s="19" t="s">
        <v>820</v>
      </c>
      <c r="G8" s="4">
        <v>26380000</v>
      </c>
      <c r="H8" s="4">
        <v>22980000</v>
      </c>
      <c r="I8" s="4">
        <v>0</v>
      </c>
      <c r="J8" s="4">
        <v>0</v>
      </c>
      <c r="K8" s="4">
        <v>13000000</v>
      </c>
      <c r="L8" s="4">
        <v>13000000</v>
      </c>
      <c r="M8" s="4">
        <v>0</v>
      </c>
      <c r="N8" s="4">
        <v>0</v>
      </c>
      <c r="O8" s="4">
        <v>0</v>
      </c>
      <c r="P8" s="4">
        <v>0</v>
      </c>
      <c r="Q8" s="4">
        <v>39380000</v>
      </c>
      <c r="R8" s="4">
        <v>35980000</v>
      </c>
    </row>
    <row r="9" spans="2:18">
      <c r="B9" s="802"/>
      <c r="C9" s="150">
        <v>2</v>
      </c>
      <c r="D9" s="33"/>
      <c r="E9" s="36"/>
      <c r="F9" s="33" t="s">
        <v>1580</v>
      </c>
      <c r="G9" s="34">
        <f>SUM(G10:G13)</f>
        <v>200000000</v>
      </c>
      <c r="H9" s="34">
        <f t="shared" ref="H9:R9" si="1">SUM(H10:H13)</f>
        <v>203400000</v>
      </c>
      <c r="I9" s="34">
        <f t="shared" si="1"/>
        <v>0</v>
      </c>
      <c r="J9" s="34">
        <f t="shared" si="1"/>
        <v>0</v>
      </c>
      <c r="K9" s="34">
        <f t="shared" si="1"/>
        <v>345300000</v>
      </c>
      <c r="L9" s="34">
        <f t="shared" si="1"/>
        <v>348900000</v>
      </c>
      <c r="M9" s="34">
        <f t="shared" si="1"/>
        <v>0</v>
      </c>
      <c r="N9" s="34">
        <f t="shared" si="1"/>
        <v>0</v>
      </c>
      <c r="O9" s="34">
        <f t="shared" si="1"/>
        <v>0</v>
      </c>
      <c r="P9" s="34">
        <f t="shared" si="1"/>
        <v>16500000</v>
      </c>
      <c r="Q9" s="34">
        <f t="shared" si="1"/>
        <v>545300000</v>
      </c>
      <c r="R9" s="34">
        <f t="shared" si="1"/>
        <v>568800000</v>
      </c>
    </row>
    <row r="10" spans="2:18">
      <c r="B10" s="802"/>
      <c r="C10" s="166"/>
      <c r="D10" s="2">
        <v>20</v>
      </c>
      <c r="E10" s="1"/>
      <c r="F10" s="1" t="s">
        <v>1580</v>
      </c>
      <c r="G10" s="4">
        <v>200000000</v>
      </c>
      <c r="H10" s="4">
        <v>203400000</v>
      </c>
      <c r="I10" s="4">
        <v>0</v>
      </c>
      <c r="J10" s="4">
        <v>0</v>
      </c>
      <c r="K10" s="4">
        <v>282950000</v>
      </c>
      <c r="L10" s="4">
        <v>286550000</v>
      </c>
      <c r="M10" s="4">
        <v>0</v>
      </c>
      <c r="N10" s="4">
        <v>0</v>
      </c>
      <c r="O10" s="4">
        <v>0</v>
      </c>
      <c r="P10" s="4">
        <v>0</v>
      </c>
      <c r="Q10" s="4">
        <v>482950000</v>
      </c>
      <c r="R10" s="4">
        <v>489950000</v>
      </c>
    </row>
    <row r="11" spans="2:18" ht="30">
      <c r="B11" s="802"/>
      <c r="C11" s="166"/>
      <c r="D11" s="2">
        <v>22</v>
      </c>
      <c r="E11" s="1"/>
      <c r="F11" s="14" t="s">
        <v>1581</v>
      </c>
      <c r="G11" s="4">
        <v>0</v>
      </c>
      <c r="H11" s="4">
        <v>0</v>
      </c>
      <c r="I11" s="4">
        <v>0</v>
      </c>
      <c r="J11" s="4">
        <v>0</v>
      </c>
      <c r="K11" s="4">
        <v>8000000</v>
      </c>
      <c r="L11" s="4">
        <v>8000000</v>
      </c>
      <c r="M11" s="4">
        <v>0</v>
      </c>
      <c r="N11" s="4">
        <v>0</v>
      </c>
      <c r="O11" s="4">
        <v>0</v>
      </c>
      <c r="P11" s="4">
        <v>0</v>
      </c>
      <c r="Q11" s="4">
        <v>8000000</v>
      </c>
      <c r="R11" s="4">
        <v>8000000</v>
      </c>
    </row>
    <row r="12" spans="2:18">
      <c r="B12" s="802"/>
      <c r="C12" s="166"/>
      <c r="D12" s="2">
        <v>23</v>
      </c>
      <c r="E12" s="1"/>
      <c r="F12" s="1" t="s">
        <v>1582</v>
      </c>
      <c r="G12" s="4">
        <v>0</v>
      </c>
      <c r="H12" s="4">
        <v>0</v>
      </c>
      <c r="I12" s="4">
        <v>0</v>
      </c>
      <c r="J12" s="4">
        <v>0</v>
      </c>
      <c r="K12" s="4">
        <v>1350000</v>
      </c>
      <c r="L12" s="4">
        <v>1350000</v>
      </c>
      <c r="M12" s="4">
        <v>0</v>
      </c>
      <c r="N12" s="4">
        <v>0</v>
      </c>
      <c r="O12" s="4">
        <v>0</v>
      </c>
      <c r="P12" s="4">
        <v>0</v>
      </c>
      <c r="Q12" s="4">
        <v>1350000</v>
      </c>
      <c r="R12" s="4">
        <v>1350000</v>
      </c>
    </row>
    <row r="13" spans="2:18" ht="30">
      <c r="B13" s="802"/>
      <c r="C13" s="181"/>
      <c r="D13" s="226" t="s">
        <v>711</v>
      </c>
      <c r="E13" s="174"/>
      <c r="F13" s="390" t="s">
        <v>808</v>
      </c>
      <c r="G13" s="282">
        <v>0</v>
      </c>
      <c r="H13" s="282">
        <v>0</v>
      </c>
      <c r="I13" s="282">
        <v>0</v>
      </c>
      <c r="J13" s="282">
        <v>0</v>
      </c>
      <c r="K13" s="282">
        <v>53000000</v>
      </c>
      <c r="L13" s="282">
        <v>53000000</v>
      </c>
      <c r="M13" s="282">
        <v>0</v>
      </c>
      <c r="N13" s="282">
        <v>0</v>
      </c>
      <c r="O13" s="282">
        <v>0</v>
      </c>
      <c r="P13" s="282">
        <v>16500000</v>
      </c>
      <c r="Q13" s="282">
        <v>53000000</v>
      </c>
      <c r="R13" s="282">
        <v>69500000</v>
      </c>
    </row>
    <row r="14" spans="2:18" ht="30">
      <c r="B14" s="802"/>
      <c r="C14" s="150">
        <v>3</v>
      </c>
      <c r="D14" s="33"/>
      <c r="E14" s="36"/>
      <c r="F14" s="36" t="s">
        <v>815</v>
      </c>
      <c r="G14" s="34">
        <f t="shared" ref="G14:Q14" si="2">SUM(G15)</f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  <c r="K14" s="34">
        <f t="shared" si="2"/>
        <v>57010000</v>
      </c>
      <c r="L14" s="34">
        <f t="shared" si="2"/>
        <v>53410000</v>
      </c>
      <c r="M14" s="34">
        <f t="shared" si="2"/>
        <v>128630000</v>
      </c>
      <c r="N14" s="34">
        <f t="shared" si="2"/>
        <v>128630000</v>
      </c>
      <c r="O14" s="34">
        <f t="shared" si="2"/>
        <v>0</v>
      </c>
      <c r="P14" s="34">
        <f t="shared" si="2"/>
        <v>0</v>
      </c>
      <c r="Q14" s="34">
        <f t="shared" si="2"/>
        <v>185640000</v>
      </c>
      <c r="R14" s="34">
        <f>SUM(R15)</f>
        <v>182040000</v>
      </c>
    </row>
    <row r="15" spans="2:18" ht="30">
      <c r="B15" s="802"/>
      <c r="C15" s="166"/>
      <c r="D15" s="2" t="s">
        <v>1253</v>
      </c>
      <c r="E15" s="1"/>
      <c r="F15" s="14" t="s">
        <v>815</v>
      </c>
      <c r="G15" s="4">
        <v>0</v>
      </c>
      <c r="H15" s="4">
        <v>0</v>
      </c>
      <c r="I15" s="4">
        <v>0</v>
      </c>
      <c r="J15" s="4">
        <v>0</v>
      </c>
      <c r="K15" s="4">
        <v>57010000</v>
      </c>
      <c r="L15" s="4">
        <v>53410000</v>
      </c>
      <c r="M15" s="4">
        <v>128630000</v>
      </c>
      <c r="N15" s="4">
        <v>128630000</v>
      </c>
      <c r="O15" s="4">
        <v>0</v>
      </c>
      <c r="P15" s="4">
        <v>0</v>
      </c>
      <c r="Q15" s="4">
        <v>185640000</v>
      </c>
      <c r="R15" s="4">
        <v>182040000</v>
      </c>
    </row>
    <row r="16" spans="2:18">
      <c r="B16" s="802"/>
      <c r="C16" s="150" t="s">
        <v>640</v>
      </c>
      <c r="D16" s="33"/>
      <c r="E16" s="36"/>
      <c r="F16" s="36" t="s">
        <v>669</v>
      </c>
      <c r="G16" s="34">
        <f t="shared" ref="G16:Q16" si="3">SUM(G17)</f>
        <v>0</v>
      </c>
      <c r="H16" s="34">
        <f t="shared" si="3"/>
        <v>0</v>
      </c>
      <c r="I16" s="34">
        <f t="shared" si="3"/>
        <v>0</v>
      </c>
      <c r="J16" s="34">
        <f t="shared" si="3"/>
        <v>0</v>
      </c>
      <c r="K16" s="34">
        <f t="shared" si="3"/>
        <v>200000</v>
      </c>
      <c r="L16" s="34">
        <f t="shared" si="3"/>
        <v>200000</v>
      </c>
      <c r="M16" s="34">
        <f t="shared" si="3"/>
        <v>0</v>
      </c>
      <c r="N16" s="34">
        <f t="shared" si="3"/>
        <v>0</v>
      </c>
      <c r="O16" s="34">
        <f t="shared" si="3"/>
        <v>0</v>
      </c>
      <c r="P16" s="34">
        <f t="shared" si="3"/>
        <v>0</v>
      </c>
      <c r="Q16" s="34">
        <f t="shared" si="3"/>
        <v>200000</v>
      </c>
      <c r="R16" s="34">
        <f>SUM(R17)</f>
        <v>200000</v>
      </c>
    </row>
    <row r="17" spans="2:18">
      <c r="B17" s="802"/>
      <c r="C17" s="166"/>
      <c r="D17" s="2" t="s">
        <v>641</v>
      </c>
      <c r="E17" s="1"/>
      <c r="F17" s="1" t="s">
        <v>670</v>
      </c>
      <c r="G17" s="4">
        <v>0</v>
      </c>
      <c r="H17" s="4">
        <v>0</v>
      </c>
      <c r="I17" s="4">
        <v>0</v>
      </c>
      <c r="J17" s="4">
        <v>0</v>
      </c>
      <c r="K17" s="4">
        <v>200000</v>
      </c>
      <c r="L17" s="4">
        <v>200000</v>
      </c>
      <c r="M17" s="4">
        <v>0</v>
      </c>
      <c r="N17" s="4">
        <v>0</v>
      </c>
      <c r="O17" s="4">
        <v>0</v>
      </c>
      <c r="P17" s="4">
        <v>0</v>
      </c>
      <c r="Q17" s="4">
        <v>200000</v>
      </c>
      <c r="R17" s="4">
        <v>200000</v>
      </c>
    </row>
    <row r="18" spans="2:18">
      <c r="B18" s="802"/>
      <c r="C18" s="162"/>
      <c r="D18" s="162">
        <v>40</v>
      </c>
      <c r="E18" s="99"/>
      <c r="F18" s="99" t="s">
        <v>391</v>
      </c>
      <c r="G18" s="103">
        <f>SUM(G19:G20)</f>
        <v>226380000</v>
      </c>
      <c r="H18" s="103">
        <f t="shared" ref="H18:R18" si="4">SUM(H19:H20)</f>
        <v>226380000</v>
      </c>
      <c r="I18" s="103">
        <f t="shared" si="4"/>
        <v>0</v>
      </c>
      <c r="J18" s="103">
        <f t="shared" si="4"/>
        <v>0</v>
      </c>
      <c r="K18" s="103">
        <f t="shared" si="4"/>
        <v>116400000</v>
      </c>
      <c r="L18" s="103">
        <f t="shared" si="4"/>
        <v>116400000</v>
      </c>
      <c r="M18" s="103">
        <f t="shared" si="4"/>
        <v>0</v>
      </c>
      <c r="N18" s="103">
        <f t="shared" si="4"/>
        <v>0</v>
      </c>
      <c r="O18" s="103">
        <f t="shared" si="4"/>
        <v>0</v>
      </c>
      <c r="P18" s="103">
        <f t="shared" si="4"/>
        <v>0</v>
      </c>
      <c r="Q18" s="103">
        <f t="shared" si="4"/>
        <v>342780000</v>
      </c>
      <c r="R18" s="103">
        <f t="shared" si="4"/>
        <v>342780000</v>
      </c>
    </row>
    <row r="19" spans="2:18">
      <c r="B19" s="802"/>
      <c r="C19" s="166"/>
      <c r="D19" s="166"/>
      <c r="E19" s="2">
        <v>401</v>
      </c>
      <c r="F19" s="1" t="s">
        <v>399</v>
      </c>
      <c r="G19" s="4">
        <v>216000000</v>
      </c>
      <c r="H19" s="4">
        <v>225500000</v>
      </c>
      <c r="I19" s="4">
        <v>0</v>
      </c>
      <c r="J19" s="4">
        <v>0</v>
      </c>
      <c r="K19" s="4">
        <v>22080000</v>
      </c>
      <c r="L19" s="4">
        <v>22080000</v>
      </c>
      <c r="M19" s="4">
        <v>0</v>
      </c>
      <c r="N19" s="4">
        <v>0</v>
      </c>
      <c r="O19" s="4">
        <v>0</v>
      </c>
      <c r="P19" s="4">
        <v>0</v>
      </c>
      <c r="Q19" s="4">
        <v>238080000</v>
      </c>
      <c r="R19" s="4">
        <v>247580000</v>
      </c>
    </row>
    <row r="20" spans="2:18">
      <c r="B20" s="802"/>
      <c r="C20" s="166"/>
      <c r="D20" s="166"/>
      <c r="E20" s="2">
        <v>402</v>
      </c>
      <c r="F20" s="1" t="s">
        <v>361</v>
      </c>
      <c r="G20" s="4">
        <v>10380000</v>
      </c>
      <c r="H20" s="4">
        <v>880000</v>
      </c>
      <c r="I20" s="4">
        <v>0</v>
      </c>
      <c r="J20" s="4">
        <v>0</v>
      </c>
      <c r="K20" s="4">
        <v>94320000</v>
      </c>
      <c r="L20" s="4">
        <v>94320000</v>
      </c>
      <c r="M20" s="4">
        <v>0</v>
      </c>
      <c r="N20" s="4">
        <v>0</v>
      </c>
      <c r="O20" s="4">
        <v>0</v>
      </c>
      <c r="P20" s="4">
        <v>0</v>
      </c>
      <c r="Q20" s="4">
        <v>104700000</v>
      </c>
      <c r="R20" s="4">
        <v>95200000</v>
      </c>
    </row>
    <row r="21" spans="2:18">
      <c r="B21" s="802"/>
      <c r="C21" s="162"/>
      <c r="D21" s="162">
        <v>42</v>
      </c>
      <c r="E21" s="99"/>
      <c r="F21" s="99" t="s">
        <v>394</v>
      </c>
      <c r="G21" s="103">
        <f>SUM(G22:G27)</f>
        <v>0</v>
      </c>
      <c r="H21" s="103">
        <f t="shared" ref="H21:R21" si="5">SUM(H22:H27)</f>
        <v>0</v>
      </c>
      <c r="I21" s="103">
        <f t="shared" si="5"/>
        <v>0</v>
      </c>
      <c r="J21" s="103">
        <f t="shared" si="5"/>
        <v>0</v>
      </c>
      <c r="K21" s="103">
        <f t="shared" si="5"/>
        <v>208320000</v>
      </c>
      <c r="L21" s="103">
        <f t="shared" si="5"/>
        <v>215919000</v>
      </c>
      <c r="M21" s="103">
        <f t="shared" si="5"/>
        <v>44740000</v>
      </c>
      <c r="N21" s="103">
        <f t="shared" si="5"/>
        <v>44827000</v>
      </c>
      <c r="O21" s="103">
        <f t="shared" si="5"/>
        <v>0</v>
      </c>
      <c r="P21" s="103">
        <f t="shared" si="5"/>
        <v>0</v>
      </c>
      <c r="Q21" s="103">
        <f t="shared" si="5"/>
        <v>253060000</v>
      </c>
      <c r="R21" s="103">
        <f t="shared" si="5"/>
        <v>260746000</v>
      </c>
    </row>
    <row r="22" spans="2:18">
      <c r="B22" s="802"/>
      <c r="C22" s="166"/>
      <c r="D22" s="166"/>
      <c r="E22" s="2">
        <v>420</v>
      </c>
      <c r="F22" s="1" t="s">
        <v>400</v>
      </c>
      <c r="G22" s="4">
        <v>0</v>
      </c>
      <c r="H22" s="4">
        <v>0</v>
      </c>
      <c r="I22" s="4">
        <v>0</v>
      </c>
      <c r="J22" s="4">
        <v>0</v>
      </c>
      <c r="K22" s="4">
        <v>5000000</v>
      </c>
      <c r="L22" s="4">
        <v>5000000</v>
      </c>
      <c r="M22" s="4">
        <v>20000</v>
      </c>
      <c r="N22" s="4">
        <v>20000</v>
      </c>
      <c r="O22" s="4">
        <v>0</v>
      </c>
      <c r="P22" s="4">
        <v>0</v>
      </c>
      <c r="Q22" s="4">
        <v>5020000</v>
      </c>
      <c r="R22" s="4">
        <v>5020000</v>
      </c>
    </row>
    <row r="23" spans="2:18" ht="30">
      <c r="B23" s="802"/>
      <c r="C23" s="166"/>
      <c r="D23" s="166"/>
      <c r="E23" s="2">
        <v>421</v>
      </c>
      <c r="F23" s="14" t="s">
        <v>401</v>
      </c>
      <c r="G23" s="4">
        <v>0</v>
      </c>
      <c r="H23" s="4">
        <v>0</v>
      </c>
      <c r="I23" s="4">
        <v>0</v>
      </c>
      <c r="J23" s="4">
        <v>0</v>
      </c>
      <c r="K23" s="4">
        <v>65470000</v>
      </c>
      <c r="L23" s="4">
        <v>65356000</v>
      </c>
      <c r="M23" s="4">
        <v>350000</v>
      </c>
      <c r="N23" s="4">
        <v>350000</v>
      </c>
      <c r="O23" s="4">
        <v>0</v>
      </c>
      <c r="P23" s="4">
        <v>0</v>
      </c>
      <c r="Q23" s="4">
        <v>65820000</v>
      </c>
      <c r="R23" s="4">
        <v>65706000</v>
      </c>
    </row>
    <row r="24" spans="2:18">
      <c r="B24" s="802"/>
      <c r="C24" s="166"/>
      <c r="D24" s="166"/>
      <c r="E24" s="2">
        <v>423</v>
      </c>
      <c r="F24" s="1" t="s">
        <v>402</v>
      </c>
      <c r="G24" s="4">
        <v>0</v>
      </c>
      <c r="H24" s="4">
        <v>0</v>
      </c>
      <c r="I24" s="4">
        <v>0</v>
      </c>
      <c r="J24" s="4">
        <v>0</v>
      </c>
      <c r="K24" s="4">
        <v>10050000</v>
      </c>
      <c r="L24" s="4">
        <v>10050000</v>
      </c>
      <c r="M24" s="4">
        <v>270000</v>
      </c>
      <c r="N24" s="4">
        <v>192000</v>
      </c>
      <c r="O24" s="4">
        <v>0</v>
      </c>
      <c r="P24" s="4">
        <v>0</v>
      </c>
      <c r="Q24" s="4">
        <v>10320000</v>
      </c>
      <c r="R24" s="4">
        <v>10242000</v>
      </c>
    </row>
    <row r="25" spans="2:18">
      <c r="B25" s="802"/>
      <c r="C25" s="166"/>
      <c r="D25" s="166"/>
      <c r="E25" s="2">
        <v>424</v>
      </c>
      <c r="F25" s="1" t="s">
        <v>403</v>
      </c>
      <c r="G25" s="4">
        <v>0</v>
      </c>
      <c r="H25" s="4">
        <v>0</v>
      </c>
      <c r="I25" s="4">
        <v>0</v>
      </c>
      <c r="J25" s="4">
        <v>0</v>
      </c>
      <c r="K25" s="4">
        <v>48000000</v>
      </c>
      <c r="L25" s="4">
        <v>53400000</v>
      </c>
      <c r="M25" s="4">
        <v>190000</v>
      </c>
      <c r="N25" s="4">
        <v>167000</v>
      </c>
      <c r="O25" s="4">
        <v>0</v>
      </c>
      <c r="P25" s="4">
        <v>0</v>
      </c>
      <c r="Q25" s="4">
        <v>48190000</v>
      </c>
      <c r="R25" s="4">
        <v>53567000</v>
      </c>
    </row>
    <row r="26" spans="2:18">
      <c r="B26" s="802"/>
      <c r="C26" s="166"/>
      <c r="D26" s="166"/>
      <c r="E26" s="2">
        <v>425</v>
      </c>
      <c r="F26" s="1" t="s">
        <v>404</v>
      </c>
      <c r="G26" s="4">
        <v>0</v>
      </c>
      <c r="H26" s="4">
        <v>0</v>
      </c>
      <c r="I26" s="4">
        <v>0</v>
      </c>
      <c r="J26" s="4">
        <v>0</v>
      </c>
      <c r="K26" s="4">
        <v>71000000</v>
      </c>
      <c r="L26" s="4">
        <v>75513000</v>
      </c>
      <c r="M26" s="4">
        <v>39270000</v>
      </c>
      <c r="N26" s="4">
        <v>38108000</v>
      </c>
      <c r="O26" s="4">
        <v>0</v>
      </c>
      <c r="P26" s="4">
        <v>0</v>
      </c>
      <c r="Q26" s="4">
        <v>110270000</v>
      </c>
      <c r="R26" s="4">
        <v>113621000</v>
      </c>
    </row>
    <row r="27" spans="2:18">
      <c r="B27" s="802"/>
      <c r="C27" s="166"/>
      <c r="D27" s="166"/>
      <c r="E27" s="2">
        <v>426</v>
      </c>
      <c r="F27" s="1" t="s">
        <v>405</v>
      </c>
      <c r="G27" s="4">
        <v>0</v>
      </c>
      <c r="H27" s="4">
        <v>0</v>
      </c>
      <c r="I27" s="4">
        <v>0</v>
      </c>
      <c r="J27" s="4">
        <v>0</v>
      </c>
      <c r="K27" s="4">
        <v>8800000</v>
      </c>
      <c r="L27" s="4">
        <v>6600000</v>
      </c>
      <c r="M27" s="4">
        <v>4640000</v>
      </c>
      <c r="N27" s="4">
        <v>5990000</v>
      </c>
      <c r="O27" s="4">
        <v>0</v>
      </c>
      <c r="P27" s="4">
        <v>0</v>
      </c>
      <c r="Q27" s="4">
        <v>13440000</v>
      </c>
      <c r="R27" s="4">
        <v>12590000</v>
      </c>
    </row>
    <row r="28" spans="2:18">
      <c r="B28" s="802"/>
      <c r="C28" s="162"/>
      <c r="D28" s="162">
        <v>45</v>
      </c>
      <c r="E28" s="99"/>
      <c r="F28" s="99" t="s">
        <v>395</v>
      </c>
      <c r="G28" s="103">
        <f>SUM(G29)</f>
        <v>0</v>
      </c>
      <c r="H28" s="103">
        <f t="shared" ref="H28:R28" si="6">SUM(H29)</f>
        <v>0</v>
      </c>
      <c r="I28" s="103">
        <f t="shared" si="6"/>
        <v>0</v>
      </c>
      <c r="J28" s="103">
        <f t="shared" si="6"/>
        <v>0</v>
      </c>
      <c r="K28" s="103">
        <f t="shared" si="6"/>
        <v>7210000</v>
      </c>
      <c r="L28" s="103">
        <f t="shared" si="6"/>
        <v>3610000</v>
      </c>
      <c r="M28" s="103">
        <f t="shared" si="6"/>
        <v>0</v>
      </c>
      <c r="N28" s="103">
        <f t="shared" si="6"/>
        <v>0</v>
      </c>
      <c r="O28" s="103">
        <f t="shared" si="6"/>
        <v>0</v>
      </c>
      <c r="P28" s="103">
        <f t="shared" si="6"/>
        <v>0</v>
      </c>
      <c r="Q28" s="103">
        <f t="shared" si="6"/>
        <v>7210000</v>
      </c>
      <c r="R28" s="103">
        <f t="shared" si="6"/>
        <v>3610000</v>
      </c>
    </row>
    <row r="29" spans="2:18">
      <c r="B29" s="802"/>
      <c r="C29" s="166"/>
      <c r="D29" s="166"/>
      <c r="E29" s="2">
        <v>451</v>
      </c>
      <c r="F29" s="1" t="s">
        <v>410</v>
      </c>
      <c r="G29" s="4">
        <v>0</v>
      </c>
      <c r="H29" s="4">
        <v>0</v>
      </c>
      <c r="I29" s="4">
        <v>0</v>
      </c>
      <c r="J29" s="4">
        <v>0</v>
      </c>
      <c r="K29" s="4">
        <v>7210000</v>
      </c>
      <c r="L29" s="4">
        <v>3610000</v>
      </c>
      <c r="M29" s="4">
        <v>0</v>
      </c>
      <c r="N29" s="4">
        <v>0</v>
      </c>
      <c r="O29" s="4">
        <v>0</v>
      </c>
      <c r="P29" s="4">
        <v>0</v>
      </c>
      <c r="Q29" s="4">
        <v>7210000</v>
      </c>
      <c r="R29" s="4">
        <v>3610000</v>
      </c>
    </row>
    <row r="30" spans="2:18">
      <c r="B30" s="802"/>
      <c r="C30" s="162"/>
      <c r="D30" s="162">
        <v>46</v>
      </c>
      <c r="E30" s="99"/>
      <c r="F30" s="99" t="s">
        <v>396</v>
      </c>
      <c r="G30" s="103">
        <f>SUM(G31:G32)</f>
        <v>0</v>
      </c>
      <c r="H30" s="103">
        <f t="shared" ref="H30:R30" si="7">SUM(H31:H32)</f>
        <v>0</v>
      </c>
      <c r="I30" s="103">
        <f t="shared" si="7"/>
        <v>0</v>
      </c>
      <c r="J30" s="103">
        <f t="shared" si="7"/>
        <v>0</v>
      </c>
      <c r="K30" s="103">
        <f t="shared" si="7"/>
        <v>980000</v>
      </c>
      <c r="L30" s="103">
        <f t="shared" si="7"/>
        <v>2281000</v>
      </c>
      <c r="M30" s="103">
        <f t="shared" si="7"/>
        <v>0</v>
      </c>
      <c r="N30" s="103">
        <f t="shared" si="7"/>
        <v>0</v>
      </c>
      <c r="O30" s="103">
        <f t="shared" si="7"/>
        <v>0</v>
      </c>
      <c r="P30" s="103">
        <f t="shared" si="7"/>
        <v>0</v>
      </c>
      <c r="Q30" s="103">
        <f t="shared" si="7"/>
        <v>980000</v>
      </c>
      <c r="R30" s="103">
        <f t="shared" si="7"/>
        <v>2281000</v>
      </c>
    </row>
    <row r="31" spans="2:18">
      <c r="B31" s="802"/>
      <c r="C31" s="166"/>
      <c r="D31" s="166"/>
      <c r="E31" s="2">
        <v>464</v>
      </c>
      <c r="F31" s="1" t="s">
        <v>423</v>
      </c>
      <c r="G31" s="4">
        <v>0</v>
      </c>
      <c r="H31" s="4">
        <v>0</v>
      </c>
      <c r="I31" s="4">
        <v>0</v>
      </c>
      <c r="J31" s="4">
        <v>0</v>
      </c>
      <c r="K31" s="4">
        <v>980000</v>
      </c>
      <c r="L31" s="4">
        <v>1580000</v>
      </c>
      <c r="M31" s="4">
        <v>0</v>
      </c>
      <c r="N31" s="4">
        <v>0</v>
      </c>
      <c r="O31" s="4">
        <v>0</v>
      </c>
      <c r="P31" s="4">
        <v>0</v>
      </c>
      <c r="Q31" s="4">
        <v>980000</v>
      </c>
      <c r="R31" s="4">
        <v>1580000</v>
      </c>
    </row>
    <row r="32" spans="2:18">
      <c r="B32" s="802"/>
      <c r="C32" s="166"/>
      <c r="D32" s="166"/>
      <c r="E32" s="2">
        <v>465</v>
      </c>
      <c r="F32" s="1" t="s">
        <v>424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701000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701000</v>
      </c>
    </row>
    <row r="33" spans="2:18">
      <c r="B33" s="802"/>
      <c r="C33" s="162"/>
      <c r="D33" s="162">
        <v>48</v>
      </c>
      <c r="E33" s="99"/>
      <c r="F33" s="99" t="s">
        <v>430</v>
      </c>
      <c r="G33" s="103">
        <f>SUM(G34:G38)</f>
        <v>0</v>
      </c>
      <c r="H33" s="103">
        <f t="shared" ref="H33:R33" si="8">SUM(H34:H38)</f>
        <v>0</v>
      </c>
      <c r="I33" s="103">
        <f t="shared" si="8"/>
        <v>0</v>
      </c>
      <c r="J33" s="103">
        <f t="shared" si="8"/>
        <v>0</v>
      </c>
      <c r="K33" s="103">
        <f t="shared" si="8"/>
        <v>32800000</v>
      </c>
      <c r="L33" s="103">
        <f t="shared" si="8"/>
        <v>27500000</v>
      </c>
      <c r="M33" s="103">
        <f t="shared" si="8"/>
        <v>83890000</v>
      </c>
      <c r="N33" s="103">
        <f t="shared" si="8"/>
        <v>83803000</v>
      </c>
      <c r="O33" s="103">
        <f t="shared" si="8"/>
        <v>0</v>
      </c>
      <c r="P33" s="103">
        <f t="shared" si="8"/>
        <v>16500000</v>
      </c>
      <c r="Q33" s="103">
        <f t="shared" si="8"/>
        <v>116690000</v>
      </c>
      <c r="R33" s="103">
        <f t="shared" si="8"/>
        <v>127803000</v>
      </c>
    </row>
    <row r="34" spans="2:18">
      <c r="B34" s="802"/>
      <c r="C34" s="166"/>
      <c r="D34" s="166"/>
      <c r="E34" s="2">
        <v>480</v>
      </c>
      <c r="F34" s="1" t="s">
        <v>431</v>
      </c>
      <c r="G34" s="4">
        <v>0</v>
      </c>
      <c r="H34" s="4">
        <v>0</v>
      </c>
      <c r="I34" s="4">
        <v>0</v>
      </c>
      <c r="J34" s="4">
        <v>0</v>
      </c>
      <c r="K34" s="4">
        <v>8500000</v>
      </c>
      <c r="L34" s="4">
        <v>7700000</v>
      </c>
      <c r="M34" s="4">
        <v>45850000</v>
      </c>
      <c r="N34" s="4">
        <v>47769000</v>
      </c>
      <c r="O34" s="4">
        <v>0</v>
      </c>
      <c r="P34" s="4">
        <v>0</v>
      </c>
      <c r="Q34" s="4">
        <v>54350000</v>
      </c>
      <c r="R34" s="4">
        <v>55469000</v>
      </c>
    </row>
    <row r="35" spans="2:18">
      <c r="B35" s="802"/>
      <c r="C35" s="166"/>
      <c r="D35" s="166"/>
      <c r="E35" s="2">
        <v>481</v>
      </c>
      <c r="F35" s="1" t="s">
        <v>432</v>
      </c>
      <c r="G35" s="4">
        <v>0</v>
      </c>
      <c r="H35" s="4">
        <v>0</v>
      </c>
      <c r="I35" s="4">
        <v>0</v>
      </c>
      <c r="J35" s="4">
        <v>0</v>
      </c>
      <c r="K35" s="4">
        <v>5000000</v>
      </c>
      <c r="L35" s="4">
        <v>2500000</v>
      </c>
      <c r="M35" s="4">
        <v>0</v>
      </c>
      <c r="N35" s="4">
        <v>0</v>
      </c>
      <c r="O35" s="4">
        <v>0</v>
      </c>
      <c r="P35" s="4">
        <v>0</v>
      </c>
      <c r="Q35" s="4">
        <v>5000000</v>
      </c>
      <c r="R35" s="4">
        <v>2500000</v>
      </c>
    </row>
    <row r="36" spans="2:18">
      <c r="B36" s="802"/>
      <c r="C36" s="166"/>
      <c r="D36" s="166"/>
      <c r="E36" s="2">
        <v>483</v>
      </c>
      <c r="F36" s="1" t="s">
        <v>434</v>
      </c>
      <c r="G36" s="4">
        <v>0</v>
      </c>
      <c r="H36" s="4">
        <v>0</v>
      </c>
      <c r="I36" s="4">
        <v>0</v>
      </c>
      <c r="J36" s="4">
        <v>0</v>
      </c>
      <c r="K36" s="4">
        <v>300000</v>
      </c>
      <c r="L36" s="4">
        <v>300000</v>
      </c>
      <c r="M36" s="4">
        <v>0</v>
      </c>
      <c r="N36" s="4">
        <v>0</v>
      </c>
      <c r="O36" s="4">
        <v>0</v>
      </c>
      <c r="P36" s="4">
        <v>0</v>
      </c>
      <c r="Q36" s="4">
        <v>300000</v>
      </c>
      <c r="R36" s="4">
        <v>300000</v>
      </c>
    </row>
    <row r="37" spans="2:18">
      <c r="B37" s="802"/>
      <c r="C37" s="166"/>
      <c r="D37" s="166"/>
      <c r="E37" s="2">
        <v>485</v>
      </c>
      <c r="F37" s="1" t="s">
        <v>436</v>
      </c>
      <c r="G37" s="4">
        <v>0</v>
      </c>
      <c r="H37" s="4">
        <v>0</v>
      </c>
      <c r="I37" s="4">
        <v>0</v>
      </c>
      <c r="J37" s="4">
        <v>0</v>
      </c>
      <c r="K37" s="4">
        <v>18000000</v>
      </c>
      <c r="L37" s="4">
        <v>16000000</v>
      </c>
      <c r="M37" s="4">
        <v>38040000</v>
      </c>
      <c r="N37" s="4">
        <v>36034000</v>
      </c>
      <c r="O37" s="4">
        <v>0</v>
      </c>
      <c r="P37" s="4">
        <v>16500000</v>
      </c>
      <c r="Q37" s="4">
        <v>56040000</v>
      </c>
      <c r="R37" s="4">
        <v>68534000</v>
      </c>
    </row>
    <row r="38" spans="2:18">
      <c r="B38" s="802"/>
      <c r="C38" s="166"/>
      <c r="D38" s="166"/>
      <c r="E38" s="2">
        <v>486</v>
      </c>
      <c r="F38" s="1" t="s">
        <v>437</v>
      </c>
      <c r="G38" s="4">
        <v>0</v>
      </c>
      <c r="H38" s="4">
        <v>0</v>
      </c>
      <c r="I38" s="4">
        <v>0</v>
      </c>
      <c r="J38" s="4">
        <v>0</v>
      </c>
      <c r="K38" s="4">
        <v>1000000</v>
      </c>
      <c r="L38" s="4">
        <v>1000000</v>
      </c>
      <c r="M38" s="4">
        <v>0</v>
      </c>
      <c r="N38" s="4">
        <v>0</v>
      </c>
      <c r="O38" s="4">
        <v>0</v>
      </c>
      <c r="P38" s="4">
        <v>0</v>
      </c>
      <c r="Q38" s="4">
        <v>1000000</v>
      </c>
      <c r="R38" s="4">
        <v>1000000</v>
      </c>
    </row>
    <row r="39" spans="2:18">
      <c r="B39" s="802"/>
      <c r="C39" s="162"/>
      <c r="D39" s="162">
        <v>49</v>
      </c>
      <c r="E39" s="99"/>
      <c r="F39" s="99" t="s">
        <v>440</v>
      </c>
      <c r="G39" s="103">
        <f>SUM(G40)</f>
        <v>0</v>
      </c>
      <c r="H39" s="103">
        <f t="shared" ref="H39:R39" si="9">SUM(H40)</f>
        <v>0</v>
      </c>
      <c r="I39" s="103">
        <f t="shared" si="9"/>
        <v>0</v>
      </c>
      <c r="J39" s="103">
        <f t="shared" si="9"/>
        <v>0</v>
      </c>
      <c r="K39" s="103">
        <f t="shared" si="9"/>
        <v>49800000</v>
      </c>
      <c r="L39" s="103">
        <f t="shared" si="9"/>
        <v>49800000</v>
      </c>
      <c r="M39" s="103">
        <f t="shared" si="9"/>
        <v>0</v>
      </c>
      <c r="N39" s="103">
        <f t="shared" si="9"/>
        <v>0</v>
      </c>
      <c r="O39" s="103">
        <f t="shared" si="9"/>
        <v>0</v>
      </c>
      <c r="P39" s="103">
        <f t="shared" si="9"/>
        <v>0</v>
      </c>
      <c r="Q39" s="103">
        <f t="shared" si="9"/>
        <v>49800000</v>
      </c>
      <c r="R39" s="103">
        <f t="shared" si="9"/>
        <v>49800000</v>
      </c>
    </row>
    <row r="40" spans="2:18" ht="30">
      <c r="B40" s="802"/>
      <c r="C40" s="166"/>
      <c r="D40" s="166"/>
      <c r="E40" s="2">
        <v>491</v>
      </c>
      <c r="F40" s="14" t="s">
        <v>441</v>
      </c>
      <c r="G40" s="4">
        <v>0</v>
      </c>
      <c r="H40" s="4">
        <v>0</v>
      </c>
      <c r="I40" s="4">
        <v>0</v>
      </c>
      <c r="J40" s="4">
        <v>0</v>
      </c>
      <c r="K40" s="4">
        <v>49800000</v>
      </c>
      <c r="L40" s="4">
        <v>49800000</v>
      </c>
      <c r="M40" s="4">
        <v>0</v>
      </c>
      <c r="N40" s="4">
        <v>0</v>
      </c>
      <c r="O40" s="4">
        <v>0</v>
      </c>
      <c r="P40" s="4">
        <v>0</v>
      </c>
      <c r="Q40" s="4">
        <v>49800000</v>
      </c>
      <c r="R40" s="4">
        <v>49800000</v>
      </c>
    </row>
    <row r="41" spans="2:18">
      <c r="B41" s="802"/>
      <c r="C41" s="666">
        <v>1</v>
      </c>
      <c r="D41" s="666"/>
      <c r="E41" s="670"/>
      <c r="F41" s="670" t="s">
        <v>1653</v>
      </c>
      <c r="G41" s="102">
        <f>SUM(G42)</f>
        <v>26380000</v>
      </c>
      <c r="H41" s="102">
        <f t="shared" ref="H41:R41" si="10">SUM(H42)</f>
        <v>22980000</v>
      </c>
      <c r="I41" s="102">
        <f t="shared" si="10"/>
        <v>0</v>
      </c>
      <c r="J41" s="102">
        <f t="shared" si="10"/>
        <v>0</v>
      </c>
      <c r="K41" s="102">
        <f t="shared" si="10"/>
        <v>13000000</v>
      </c>
      <c r="L41" s="102">
        <f t="shared" si="10"/>
        <v>13000000</v>
      </c>
      <c r="M41" s="102">
        <f t="shared" si="10"/>
        <v>0</v>
      </c>
      <c r="N41" s="102">
        <f t="shared" si="10"/>
        <v>0</v>
      </c>
      <c r="O41" s="102">
        <f t="shared" si="10"/>
        <v>0</v>
      </c>
      <c r="P41" s="102">
        <f t="shared" si="10"/>
        <v>0</v>
      </c>
      <c r="Q41" s="102">
        <f t="shared" si="10"/>
        <v>39380000</v>
      </c>
      <c r="R41" s="102">
        <f t="shared" si="10"/>
        <v>35980000</v>
      </c>
    </row>
    <row r="42" spans="2:18">
      <c r="B42" s="802"/>
      <c r="C42" s="150"/>
      <c r="D42" s="150">
        <v>10</v>
      </c>
      <c r="E42" s="33"/>
      <c r="F42" s="33" t="s">
        <v>974</v>
      </c>
      <c r="G42" s="34">
        <f>SUM(G43+G46+G49)</f>
        <v>26380000</v>
      </c>
      <c r="H42" s="34">
        <f t="shared" ref="H42:R42" si="11">SUM(H43+H46+H49)</f>
        <v>22980000</v>
      </c>
      <c r="I42" s="34">
        <f t="shared" si="11"/>
        <v>0</v>
      </c>
      <c r="J42" s="34">
        <f t="shared" si="11"/>
        <v>0</v>
      </c>
      <c r="K42" s="34">
        <f t="shared" si="11"/>
        <v>13000000</v>
      </c>
      <c r="L42" s="34">
        <f t="shared" si="11"/>
        <v>13000000</v>
      </c>
      <c r="M42" s="34">
        <f t="shared" si="11"/>
        <v>0</v>
      </c>
      <c r="N42" s="34">
        <f t="shared" si="11"/>
        <v>0</v>
      </c>
      <c r="O42" s="34">
        <f t="shared" si="11"/>
        <v>0</v>
      </c>
      <c r="P42" s="34">
        <f t="shared" si="11"/>
        <v>0</v>
      </c>
      <c r="Q42" s="34">
        <f t="shared" si="11"/>
        <v>39380000</v>
      </c>
      <c r="R42" s="34">
        <f t="shared" si="11"/>
        <v>35980000</v>
      </c>
    </row>
    <row r="43" spans="2:18">
      <c r="B43" s="802"/>
      <c r="C43" s="162"/>
      <c r="D43" s="162">
        <v>40</v>
      </c>
      <c r="E43" s="99"/>
      <c r="F43" s="99" t="s">
        <v>391</v>
      </c>
      <c r="G43" s="103">
        <f>SUM(G44:G45)</f>
        <v>26380000</v>
      </c>
      <c r="H43" s="103">
        <f t="shared" ref="H43:R43" si="12">SUM(H44:H45)</f>
        <v>22980000</v>
      </c>
      <c r="I43" s="103">
        <f t="shared" si="12"/>
        <v>0</v>
      </c>
      <c r="J43" s="103">
        <f t="shared" si="12"/>
        <v>0</v>
      </c>
      <c r="K43" s="103">
        <f t="shared" si="12"/>
        <v>0</v>
      </c>
      <c r="L43" s="103">
        <f t="shared" si="12"/>
        <v>0</v>
      </c>
      <c r="M43" s="103">
        <f t="shared" si="12"/>
        <v>0</v>
      </c>
      <c r="N43" s="103">
        <f t="shared" si="12"/>
        <v>0</v>
      </c>
      <c r="O43" s="103">
        <f t="shared" si="12"/>
        <v>0</v>
      </c>
      <c r="P43" s="103">
        <f t="shared" si="12"/>
        <v>0</v>
      </c>
      <c r="Q43" s="103">
        <f t="shared" si="12"/>
        <v>26380000</v>
      </c>
      <c r="R43" s="103">
        <f t="shared" si="12"/>
        <v>22980000</v>
      </c>
    </row>
    <row r="44" spans="2:18">
      <c r="B44" s="802"/>
      <c r="C44" s="166"/>
      <c r="D44" s="166"/>
      <c r="E44" s="2">
        <v>401</v>
      </c>
      <c r="F44" s="1" t="s">
        <v>399</v>
      </c>
      <c r="G44" s="4">
        <v>24000000</v>
      </c>
      <c r="H44" s="4">
        <v>22600000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24000000</v>
      </c>
      <c r="R44" s="4">
        <v>22600000</v>
      </c>
    </row>
    <row r="45" spans="2:18">
      <c r="B45" s="802"/>
      <c r="C45" s="166"/>
      <c r="D45" s="166"/>
      <c r="E45" s="2">
        <v>402</v>
      </c>
      <c r="F45" s="1" t="s">
        <v>361</v>
      </c>
      <c r="G45" s="4">
        <v>2380000</v>
      </c>
      <c r="H45" s="4">
        <v>380000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2380000</v>
      </c>
      <c r="R45" s="4">
        <v>380000</v>
      </c>
    </row>
    <row r="46" spans="2:18">
      <c r="B46" s="802"/>
      <c r="C46" s="162"/>
      <c r="D46" s="162">
        <v>42</v>
      </c>
      <c r="E46" s="99"/>
      <c r="F46" s="99" t="s">
        <v>394</v>
      </c>
      <c r="G46" s="103">
        <f>SUM(G47:G48)</f>
        <v>0</v>
      </c>
      <c r="H46" s="103">
        <f t="shared" ref="H46:R46" si="13">SUM(H47:H48)</f>
        <v>0</v>
      </c>
      <c r="I46" s="103">
        <f t="shared" si="13"/>
        <v>0</v>
      </c>
      <c r="J46" s="103">
        <f t="shared" si="13"/>
        <v>0</v>
      </c>
      <c r="K46" s="103">
        <f t="shared" si="13"/>
        <v>13000000</v>
      </c>
      <c r="L46" s="103">
        <f t="shared" si="13"/>
        <v>12986000</v>
      </c>
      <c r="M46" s="103">
        <f t="shared" si="13"/>
        <v>0</v>
      </c>
      <c r="N46" s="103">
        <f t="shared" si="13"/>
        <v>0</v>
      </c>
      <c r="O46" s="103">
        <f t="shared" si="13"/>
        <v>0</v>
      </c>
      <c r="P46" s="103">
        <f t="shared" si="13"/>
        <v>0</v>
      </c>
      <c r="Q46" s="103">
        <f t="shared" si="13"/>
        <v>13000000</v>
      </c>
      <c r="R46" s="103">
        <f t="shared" si="13"/>
        <v>12986000</v>
      </c>
    </row>
    <row r="47" spans="2:18">
      <c r="B47" s="802"/>
      <c r="C47" s="166"/>
      <c r="D47" s="166"/>
      <c r="E47" s="2">
        <v>420</v>
      </c>
      <c r="F47" s="1" t="s">
        <v>400</v>
      </c>
      <c r="G47" s="4">
        <v>0</v>
      </c>
      <c r="H47" s="4">
        <v>0</v>
      </c>
      <c r="I47" s="4">
        <v>0</v>
      </c>
      <c r="J47" s="4">
        <v>0</v>
      </c>
      <c r="K47" s="4">
        <v>1000000</v>
      </c>
      <c r="L47" s="4">
        <v>1000000</v>
      </c>
      <c r="M47" s="4">
        <v>0</v>
      </c>
      <c r="N47" s="4">
        <v>0</v>
      </c>
      <c r="O47" s="4">
        <v>0</v>
      </c>
      <c r="P47" s="4">
        <v>0</v>
      </c>
      <c r="Q47" s="4">
        <v>1000000</v>
      </c>
      <c r="R47" s="4">
        <v>1000000</v>
      </c>
    </row>
    <row r="48" spans="2:18" ht="30">
      <c r="B48" s="802"/>
      <c r="C48" s="166"/>
      <c r="D48" s="166"/>
      <c r="E48" s="2">
        <v>421</v>
      </c>
      <c r="F48" s="14" t="s">
        <v>401</v>
      </c>
      <c r="G48" s="4">
        <v>0</v>
      </c>
      <c r="H48" s="4">
        <v>0</v>
      </c>
      <c r="I48" s="4">
        <v>0</v>
      </c>
      <c r="J48" s="4">
        <v>0</v>
      </c>
      <c r="K48" s="4">
        <v>12000000</v>
      </c>
      <c r="L48" s="4">
        <v>11986000</v>
      </c>
      <c r="M48" s="4">
        <v>0</v>
      </c>
      <c r="N48" s="4">
        <v>0</v>
      </c>
      <c r="O48" s="4">
        <v>0</v>
      </c>
      <c r="P48" s="4">
        <v>0</v>
      </c>
      <c r="Q48" s="4">
        <v>12000000</v>
      </c>
      <c r="R48" s="4">
        <v>11986000</v>
      </c>
    </row>
    <row r="49" spans="2:18">
      <c r="B49" s="802"/>
      <c r="C49" s="162"/>
      <c r="D49" s="162">
        <v>46</v>
      </c>
      <c r="E49" s="99"/>
      <c r="F49" s="99" t="s">
        <v>396</v>
      </c>
      <c r="G49" s="103">
        <f>SUM(G50)</f>
        <v>0</v>
      </c>
      <c r="H49" s="103">
        <f t="shared" ref="H49:R49" si="14">SUM(H50)</f>
        <v>0</v>
      </c>
      <c r="I49" s="103">
        <f t="shared" si="14"/>
        <v>0</v>
      </c>
      <c r="J49" s="103">
        <f t="shared" si="14"/>
        <v>0</v>
      </c>
      <c r="K49" s="103">
        <f t="shared" si="14"/>
        <v>0</v>
      </c>
      <c r="L49" s="103">
        <f t="shared" si="14"/>
        <v>14000</v>
      </c>
      <c r="M49" s="103">
        <f t="shared" si="14"/>
        <v>0</v>
      </c>
      <c r="N49" s="103">
        <f t="shared" si="14"/>
        <v>0</v>
      </c>
      <c r="O49" s="103">
        <f t="shared" si="14"/>
        <v>0</v>
      </c>
      <c r="P49" s="103">
        <f t="shared" si="14"/>
        <v>0</v>
      </c>
      <c r="Q49" s="103">
        <f t="shared" si="14"/>
        <v>0</v>
      </c>
      <c r="R49" s="103">
        <f t="shared" si="14"/>
        <v>14000</v>
      </c>
    </row>
    <row r="50" spans="2:18">
      <c r="B50" s="802"/>
      <c r="C50" s="166"/>
      <c r="D50" s="166"/>
      <c r="E50" s="2">
        <v>465</v>
      </c>
      <c r="F50" s="1" t="s">
        <v>424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14000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14000</v>
      </c>
    </row>
    <row r="51" spans="2:18">
      <c r="B51" s="802"/>
      <c r="C51" s="666">
        <v>2</v>
      </c>
      <c r="D51" s="666"/>
      <c r="E51" s="158"/>
      <c r="F51" s="670" t="s">
        <v>1654</v>
      </c>
      <c r="G51" s="102">
        <f>SUM(G52+G69+G76+G82)</f>
        <v>200000000</v>
      </c>
      <c r="H51" s="102">
        <f t="shared" ref="H51:R51" si="15">SUM(H52+H69+H76+H82)</f>
        <v>203400000</v>
      </c>
      <c r="I51" s="102">
        <f t="shared" si="15"/>
        <v>0</v>
      </c>
      <c r="J51" s="102">
        <f t="shared" si="15"/>
        <v>0</v>
      </c>
      <c r="K51" s="102">
        <f t="shared" si="15"/>
        <v>345300000</v>
      </c>
      <c r="L51" s="102">
        <f t="shared" si="15"/>
        <v>348900000</v>
      </c>
      <c r="M51" s="102">
        <f t="shared" si="15"/>
        <v>0</v>
      </c>
      <c r="N51" s="102">
        <f t="shared" si="15"/>
        <v>0</v>
      </c>
      <c r="O51" s="102">
        <f t="shared" si="15"/>
        <v>0</v>
      </c>
      <c r="P51" s="102">
        <f t="shared" si="15"/>
        <v>16500000</v>
      </c>
      <c r="Q51" s="102">
        <f t="shared" si="15"/>
        <v>545300000</v>
      </c>
      <c r="R51" s="102">
        <f t="shared" si="15"/>
        <v>568800000</v>
      </c>
    </row>
    <row r="52" spans="2:18">
      <c r="B52" s="802"/>
      <c r="C52" s="208"/>
      <c r="D52" s="321">
        <v>20</v>
      </c>
      <c r="E52" s="33"/>
      <c r="F52" s="33" t="s">
        <v>1580</v>
      </c>
      <c r="G52" s="34">
        <f>SUM(G53+G56+G63+G66)</f>
        <v>200000000</v>
      </c>
      <c r="H52" s="34">
        <f t="shared" ref="H52:R52" si="16">SUM(H53+H56+H63+H66)</f>
        <v>203400000</v>
      </c>
      <c r="I52" s="34">
        <f t="shared" si="16"/>
        <v>0</v>
      </c>
      <c r="J52" s="34">
        <f t="shared" si="16"/>
        <v>0</v>
      </c>
      <c r="K52" s="34">
        <f t="shared" si="16"/>
        <v>282950000</v>
      </c>
      <c r="L52" s="34">
        <f t="shared" si="16"/>
        <v>286550000</v>
      </c>
      <c r="M52" s="34">
        <f t="shared" si="16"/>
        <v>0</v>
      </c>
      <c r="N52" s="34">
        <f t="shared" si="16"/>
        <v>0</v>
      </c>
      <c r="O52" s="34">
        <f t="shared" si="16"/>
        <v>0</v>
      </c>
      <c r="P52" s="34">
        <f t="shared" si="16"/>
        <v>0</v>
      </c>
      <c r="Q52" s="34">
        <f t="shared" si="16"/>
        <v>482950000</v>
      </c>
      <c r="R52" s="34">
        <f t="shared" si="16"/>
        <v>489950000</v>
      </c>
    </row>
    <row r="53" spans="2:18">
      <c r="B53" s="802"/>
      <c r="C53" s="162"/>
      <c r="D53" s="162">
        <v>40</v>
      </c>
      <c r="E53" s="99"/>
      <c r="F53" s="99" t="s">
        <v>391</v>
      </c>
      <c r="G53" s="103">
        <f>SUM(G54:G55)</f>
        <v>200000000</v>
      </c>
      <c r="H53" s="103">
        <f t="shared" ref="H53:R53" si="17">SUM(H54:H55)</f>
        <v>203400000</v>
      </c>
      <c r="I53" s="103">
        <f t="shared" si="17"/>
        <v>0</v>
      </c>
      <c r="J53" s="103">
        <f t="shared" si="17"/>
        <v>0</v>
      </c>
      <c r="K53" s="103">
        <f t="shared" si="17"/>
        <v>116400000</v>
      </c>
      <c r="L53" s="103">
        <f t="shared" si="17"/>
        <v>116400000</v>
      </c>
      <c r="M53" s="103">
        <f t="shared" si="17"/>
        <v>0</v>
      </c>
      <c r="N53" s="103">
        <f t="shared" si="17"/>
        <v>0</v>
      </c>
      <c r="O53" s="103">
        <f t="shared" si="17"/>
        <v>0</v>
      </c>
      <c r="P53" s="103">
        <f t="shared" si="17"/>
        <v>0</v>
      </c>
      <c r="Q53" s="103">
        <f t="shared" si="17"/>
        <v>316400000</v>
      </c>
      <c r="R53" s="103">
        <f t="shared" si="17"/>
        <v>319800000</v>
      </c>
    </row>
    <row r="54" spans="2:18">
      <c r="B54" s="802"/>
      <c r="C54" s="166"/>
      <c r="D54" s="166"/>
      <c r="E54" s="2">
        <v>401</v>
      </c>
      <c r="F54" s="1" t="s">
        <v>399</v>
      </c>
      <c r="G54" s="4">
        <v>192000000</v>
      </c>
      <c r="H54" s="4">
        <v>202900000</v>
      </c>
      <c r="I54" s="4">
        <v>0</v>
      </c>
      <c r="J54" s="4">
        <v>0</v>
      </c>
      <c r="K54" s="4">
        <v>22080000</v>
      </c>
      <c r="L54" s="4">
        <v>22080000</v>
      </c>
      <c r="M54" s="4">
        <v>0</v>
      </c>
      <c r="N54" s="4">
        <v>0</v>
      </c>
      <c r="O54" s="4">
        <v>0</v>
      </c>
      <c r="P54" s="4">
        <v>0</v>
      </c>
      <c r="Q54" s="4">
        <v>214080000</v>
      </c>
      <c r="R54" s="4">
        <v>224980000</v>
      </c>
    </row>
    <row r="55" spans="2:18">
      <c r="B55" s="802"/>
      <c r="C55" s="166"/>
      <c r="D55" s="166"/>
      <c r="E55" s="2">
        <v>402</v>
      </c>
      <c r="F55" s="1" t="s">
        <v>361</v>
      </c>
      <c r="G55" s="4">
        <v>8000000</v>
      </c>
      <c r="H55" s="4">
        <v>500000</v>
      </c>
      <c r="I55" s="4">
        <v>0</v>
      </c>
      <c r="J55" s="4">
        <v>0</v>
      </c>
      <c r="K55" s="4">
        <v>94320000</v>
      </c>
      <c r="L55" s="4">
        <v>94320000</v>
      </c>
      <c r="M55" s="4">
        <v>0</v>
      </c>
      <c r="N55" s="4">
        <v>0</v>
      </c>
      <c r="O55" s="4">
        <v>0</v>
      </c>
      <c r="P55" s="4">
        <v>0</v>
      </c>
      <c r="Q55" s="4">
        <v>102320000</v>
      </c>
      <c r="R55" s="4">
        <v>94820000</v>
      </c>
    </row>
    <row r="56" spans="2:18">
      <c r="B56" s="802"/>
      <c r="C56" s="162"/>
      <c r="D56" s="162">
        <v>42</v>
      </c>
      <c r="E56" s="99"/>
      <c r="F56" s="99" t="s">
        <v>394</v>
      </c>
      <c r="G56" s="103">
        <f>SUM(G57:G62)</f>
        <v>0</v>
      </c>
      <c r="H56" s="103">
        <f t="shared" ref="H56:R56" si="18">SUM(H57:H62)</f>
        <v>0</v>
      </c>
      <c r="I56" s="103">
        <f t="shared" si="18"/>
        <v>0</v>
      </c>
      <c r="J56" s="103">
        <f t="shared" si="18"/>
        <v>0</v>
      </c>
      <c r="K56" s="103">
        <f t="shared" si="18"/>
        <v>160270000</v>
      </c>
      <c r="L56" s="103">
        <f t="shared" si="18"/>
        <v>165083000</v>
      </c>
      <c r="M56" s="103">
        <f t="shared" si="18"/>
        <v>0</v>
      </c>
      <c r="N56" s="103">
        <f t="shared" si="18"/>
        <v>0</v>
      </c>
      <c r="O56" s="103">
        <f t="shared" si="18"/>
        <v>0</v>
      </c>
      <c r="P56" s="103">
        <f t="shared" si="18"/>
        <v>0</v>
      </c>
      <c r="Q56" s="103">
        <f t="shared" si="18"/>
        <v>160270000</v>
      </c>
      <c r="R56" s="103">
        <f t="shared" si="18"/>
        <v>165083000</v>
      </c>
    </row>
    <row r="57" spans="2:18">
      <c r="B57" s="802"/>
      <c r="C57" s="166"/>
      <c r="D57" s="166"/>
      <c r="E57" s="2">
        <v>420</v>
      </c>
      <c r="F57" s="1" t="s">
        <v>400</v>
      </c>
      <c r="G57" s="4">
        <v>0</v>
      </c>
      <c r="H57" s="4">
        <v>0</v>
      </c>
      <c r="I57" s="4">
        <v>0</v>
      </c>
      <c r="J57" s="4">
        <v>0</v>
      </c>
      <c r="K57" s="4">
        <v>3800000</v>
      </c>
      <c r="L57" s="4">
        <v>3800000</v>
      </c>
      <c r="M57" s="4">
        <v>0</v>
      </c>
      <c r="N57" s="4">
        <v>0</v>
      </c>
      <c r="O57" s="4">
        <v>0</v>
      </c>
      <c r="P57" s="4">
        <v>0</v>
      </c>
      <c r="Q57" s="4">
        <v>3800000</v>
      </c>
      <c r="R57" s="4">
        <v>3800000</v>
      </c>
    </row>
    <row r="58" spans="2:18" ht="30">
      <c r="B58" s="802"/>
      <c r="C58" s="166"/>
      <c r="D58" s="166"/>
      <c r="E58" s="2">
        <v>421</v>
      </c>
      <c r="F58" s="14" t="s">
        <v>401</v>
      </c>
      <c r="G58" s="4">
        <v>0</v>
      </c>
      <c r="H58" s="4">
        <v>0</v>
      </c>
      <c r="I58" s="4">
        <v>0</v>
      </c>
      <c r="J58" s="4">
        <v>0</v>
      </c>
      <c r="K58" s="4">
        <v>40470000</v>
      </c>
      <c r="L58" s="4">
        <v>42970000</v>
      </c>
      <c r="M58" s="4">
        <v>0</v>
      </c>
      <c r="N58" s="4">
        <v>0</v>
      </c>
      <c r="O58" s="4">
        <v>0</v>
      </c>
      <c r="P58" s="4">
        <v>0</v>
      </c>
      <c r="Q58" s="4">
        <v>40470000</v>
      </c>
      <c r="R58" s="4">
        <v>42970000</v>
      </c>
    </row>
    <row r="59" spans="2:18">
      <c r="B59" s="802"/>
      <c r="C59" s="166"/>
      <c r="D59" s="166"/>
      <c r="E59" s="2">
        <v>423</v>
      </c>
      <c r="F59" s="1" t="s">
        <v>402</v>
      </c>
      <c r="G59" s="4">
        <v>0</v>
      </c>
      <c r="H59" s="4">
        <v>0</v>
      </c>
      <c r="I59" s="4">
        <v>0</v>
      </c>
      <c r="J59" s="4">
        <v>0</v>
      </c>
      <c r="K59" s="4">
        <v>10000000</v>
      </c>
      <c r="L59" s="4">
        <v>10000000</v>
      </c>
      <c r="M59" s="4">
        <v>0</v>
      </c>
      <c r="N59" s="4">
        <v>0</v>
      </c>
      <c r="O59" s="4">
        <v>0</v>
      </c>
      <c r="P59" s="4">
        <v>0</v>
      </c>
      <c r="Q59" s="4">
        <v>10000000</v>
      </c>
      <c r="R59" s="4">
        <v>10000000</v>
      </c>
    </row>
    <row r="60" spans="2:18">
      <c r="B60" s="802"/>
      <c r="C60" s="166"/>
      <c r="D60" s="166"/>
      <c r="E60" s="2">
        <v>424</v>
      </c>
      <c r="F60" s="1" t="s">
        <v>403</v>
      </c>
      <c r="G60" s="4">
        <v>0</v>
      </c>
      <c r="H60" s="4">
        <v>0</v>
      </c>
      <c r="I60" s="4">
        <v>0</v>
      </c>
      <c r="J60" s="4">
        <v>0</v>
      </c>
      <c r="K60" s="4">
        <v>28000000</v>
      </c>
      <c r="L60" s="4">
        <v>28000000</v>
      </c>
      <c r="M60" s="4">
        <v>0</v>
      </c>
      <c r="N60" s="4">
        <v>0</v>
      </c>
      <c r="O60" s="4">
        <v>0</v>
      </c>
      <c r="P60" s="4">
        <v>0</v>
      </c>
      <c r="Q60" s="4">
        <v>28000000</v>
      </c>
      <c r="R60" s="4">
        <v>28000000</v>
      </c>
    </row>
    <row r="61" spans="2:18">
      <c r="B61" s="802"/>
      <c r="C61" s="166"/>
      <c r="D61" s="166"/>
      <c r="E61" s="2">
        <v>425</v>
      </c>
      <c r="F61" s="1" t="s">
        <v>404</v>
      </c>
      <c r="G61" s="4">
        <v>0</v>
      </c>
      <c r="H61" s="4">
        <v>0</v>
      </c>
      <c r="I61" s="4">
        <v>0</v>
      </c>
      <c r="J61" s="4">
        <v>0</v>
      </c>
      <c r="K61" s="4">
        <v>70000000</v>
      </c>
      <c r="L61" s="4">
        <v>74513000</v>
      </c>
      <c r="M61" s="4">
        <v>0</v>
      </c>
      <c r="N61" s="4">
        <v>0</v>
      </c>
      <c r="O61" s="4">
        <v>0</v>
      </c>
      <c r="P61" s="4">
        <v>0</v>
      </c>
      <c r="Q61" s="4">
        <v>70000000</v>
      </c>
      <c r="R61" s="4">
        <v>74513000</v>
      </c>
    </row>
    <row r="62" spans="2:18">
      <c r="B62" s="802"/>
      <c r="C62" s="166"/>
      <c r="D62" s="166"/>
      <c r="E62" s="2">
        <v>426</v>
      </c>
      <c r="F62" s="1" t="s">
        <v>405</v>
      </c>
      <c r="G62" s="4">
        <v>0</v>
      </c>
      <c r="H62" s="4">
        <v>0</v>
      </c>
      <c r="I62" s="4">
        <v>0</v>
      </c>
      <c r="J62" s="4">
        <v>0</v>
      </c>
      <c r="K62" s="4">
        <v>8000000</v>
      </c>
      <c r="L62" s="4">
        <v>5800000</v>
      </c>
      <c r="M62" s="4">
        <v>0</v>
      </c>
      <c r="N62" s="4">
        <v>0</v>
      </c>
      <c r="O62" s="4">
        <v>0</v>
      </c>
      <c r="P62" s="4">
        <v>0</v>
      </c>
      <c r="Q62" s="4">
        <v>8000000</v>
      </c>
      <c r="R62" s="4">
        <v>5800000</v>
      </c>
    </row>
    <row r="63" spans="2:18">
      <c r="B63" s="802"/>
      <c r="C63" s="162"/>
      <c r="D63" s="162">
        <v>46</v>
      </c>
      <c r="E63" s="99"/>
      <c r="F63" s="99" t="s">
        <v>396</v>
      </c>
      <c r="G63" s="103">
        <f>SUM(G64:G65)</f>
        <v>0</v>
      </c>
      <c r="H63" s="103">
        <f t="shared" ref="H63:R63" si="19">SUM(H64:H65)</f>
        <v>0</v>
      </c>
      <c r="I63" s="103">
        <f t="shared" si="19"/>
        <v>0</v>
      </c>
      <c r="J63" s="103">
        <f t="shared" si="19"/>
        <v>0</v>
      </c>
      <c r="K63" s="103">
        <f t="shared" si="19"/>
        <v>980000</v>
      </c>
      <c r="L63" s="103">
        <f t="shared" si="19"/>
        <v>2267000</v>
      </c>
      <c r="M63" s="103">
        <f t="shared" si="19"/>
        <v>0</v>
      </c>
      <c r="N63" s="103">
        <f t="shared" si="19"/>
        <v>0</v>
      </c>
      <c r="O63" s="103">
        <f t="shared" si="19"/>
        <v>0</v>
      </c>
      <c r="P63" s="103">
        <f t="shared" si="19"/>
        <v>0</v>
      </c>
      <c r="Q63" s="103">
        <f t="shared" si="19"/>
        <v>980000</v>
      </c>
      <c r="R63" s="103">
        <f t="shared" si="19"/>
        <v>2267000</v>
      </c>
    </row>
    <row r="64" spans="2:18">
      <c r="B64" s="802"/>
      <c r="C64" s="166"/>
      <c r="D64" s="166"/>
      <c r="E64" s="2">
        <v>464</v>
      </c>
      <c r="F64" s="1" t="s">
        <v>423</v>
      </c>
      <c r="G64" s="4">
        <v>0</v>
      </c>
      <c r="H64" s="4">
        <v>0</v>
      </c>
      <c r="I64" s="4">
        <v>0</v>
      </c>
      <c r="J64" s="4">
        <v>0</v>
      </c>
      <c r="K64" s="4">
        <v>980000</v>
      </c>
      <c r="L64" s="4">
        <v>1580000</v>
      </c>
      <c r="M64" s="4">
        <v>0</v>
      </c>
      <c r="N64" s="4">
        <v>0</v>
      </c>
      <c r="O64" s="4">
        <v>0</v>
      </c>
      <c r="P64" s="4">
        <v>0</v>
      </c>
      <c r="Q64" s="4">
        <v>980000</v>
      </c>
      <c r="R64" s="4">
        <v>1580000</v>
      </c>
    </row>
    <row r="65" spans="2:18">
      <c r="B65" s="802"/>
      <c r="C65" s="166"/>
      <c r="D65" s="166"/>
      <c r="E65" s="2">
        <v>465</v>
      </c>
      <c r="F65" s="1" t="s">
        <v>424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687000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687000</v>
      </c>
    </row>
    <row r="66" spans="2:18">
      <c r="B66" s="802"/>
      <c r="C66" s="162"/>
      <c r="D66" s="162">
        <v>48</v>
      </c>
      <c r="E66" s="99"/>
      <c r="F66" s="99" t="s">
        <v>430</v>
      </c>
      <c r="G66" s="103">
        <f>SUM(G67:G68)</f>
        <v>0</v>
      </c>
      <c r="H66" s="103">
        <f t="shared" ref="H66:R66" si="20">SUM(H67:H68)</f>
        <v>0</v>
      </c>
      <c r="I66" s="103">
        <f t="shared" si="20"/>
        <v>0</v>
      </c>
      <c r="J66" s="103">
        <f t="shared" si="20"/>
        <v>0</v>
      </c>
      <c r="K66" s="103">
        <f t="shared" si="20"/>
        <v>5300000</v>
      </c>
      <c r="L66" s="103">
        <f t="shared" si="20"/>
        <v>2800000</v>
      </c>
      <c r="M66" s="103">
        <f t="shared" si="20"/>
        <v>0</v>
      </c>
      <c r="N66" s="103">
        <f t="shared" si="20"/>
        <v>0</v>
      </c>
      <c r="O66" s="103">
        <f t="shared" si="20"/>
        <v>0</v>
      </c>
      <c r="P66" s="103">
        <f t="shared" si="20"/>
        <v>0</v>
      </c>
      <c r="Q66" s="103">
        <f t="shared" si="20"/>
        <v>5300000</v>
      </c>
      <c r="R66" s="103">
        <f t="shared" si="20"/>
        <v>2800000</v>
      </c>
    </row>
    <row r="67" spans="2:18">
      <c r="B67" s="802"/>
      <c r="C67" s="166"/>
      <c r="D67" s="166"/>
      <c r="E67" s="2">
        <v>481</v>
      </c>
      <c r="F67" s="1" t="s">
        <v>432</v>
      </c>
      <c r="G67" s="4">
        <v>0</v>
      </c>
      <c r="H67" s="4">
        <v>0</v>
      </c>
      <c r="I67" s="4">
        <v>0</v>
      </c>
      <c r="J67" s="4">
        <v>0</v>
      </c>
      <c r="K67" s="4">
        <v>5000000</v>
      </c>
      <c r="L67" s="4">
        <v>2500000</v>
      </c>
      <c r="M67" s="4">
        <v>0</v>
      </c>
      <c r="N67" s="4">
        <v>0</v>
      </c>
      <c r="O67" s="4">
        <v>0</v>
      </c>
      <c r="P67" s="4">
        <v>0</v>
      </c>
      <c r="Q67" s="4">
        <v>5000000</v>
      </c>
      <c r="R67" s="4">
        <v>2500000</v>
      </c>
    </row>
    <row r="68" spans="2:18">
      <c r="B68" s="802"/>
      <c r="C68" s="166"/>
      <c r="D68" s="166"/>
      <c r="E68" s="2">
        <v>483</v>
      </c>
      <c r="F68" s="1" t="s">
        <v>434</v>
      </c>
      <c r="G68" s="4">
        <v>0</v>
      </c>
      <c r="H68" s="4">
        <v>0</v>
      </c>
      <c r="I68" s="4">
        <v>0</v>
      </c>
      <c r="J68" s="4">
        <v>0</v>
      </c>
      <c r="K68" s="4">
        <v>300000</v>
      </c>
      <c r="L68" s="4">
        <v>300000</v>
      </c>
      <c r="M68" s="4">
        <v>0</v>
      </c>
      <c r="N68" s="4">
        <v>0</v>
      </c>
      <c r="O68" s="4">
        <v>0</v>
      </c>
      <c r="P68" s="4">
        <v>0</v>
      </c>
      <c r="Q68" s="4">
        <v>300000</v>
      </c>
      <c r="R68" s="4">
        <v>300000</v>
      </c>
    </row>
    <row r="69" spans="2:18" ht="30">
      <c r="B69" s="802"/>
      <c r="C69" s="208"/>
      <c r="D69" s="150">
        <v>22</v>
      </c>
      <c r="E69" s="33"/>
      <c r="F69" s="36" t="s">
        <v>1581</v>
      </c>
      <c r="G69" s="34">
        <f>SUM(G70+G73)</f>
        <v>0</v>
      </c>
      <c r="H69" s="34">
        <v>0</v>
      </c>
      <c r="I69" s="34">
        <v>0</v>
      </c>
      <c r="J69" s="34">
        <v>0</v>
      </c>
      <c r="K69" s="34">
        <f>SUM(K70+K73)</f>
        <v>8000000</v>
      </c>
      <c r="L69" s="34">
        <f>SUM(L70+L73)</f>
        <v>8000000</v>
      </c>
      <c r="M69" s="34">
        <f t="shared" ref="M69:R69" si="21">SUM(M70+M73)</f>
        <v>0</v>
      </c>
      <c r="N69" s="34">
        <f t="shared" si="21"/>
        <v>0</v>
      </c>
      <c r="O69" s="34">
        <f t="shared" si="21"/>
        <v>0</v>
      </c>
      <c r="P69" s="34">
        <f t="shared" si="21"/>
        <v>0</v>
      </c>
      <c r="Q69" s="34">
        <f t="shared" si="21"/>
        <v>8000000</v>
      </c>
      <c r="R69" s="34">
        <f t="shared" si="21"/>
        <v>8000000</v>
      </c>
    </row>
    <row r="70" spans="2:18">
      <c r="B70" s="802"/>
      <c r="C70" s="162"/>
      <c r="D70" s="162">
        <v>42</v>
      </c>
      <c r="E70" s="99"/>
      <c r="F70" s="99" t="s">
        <v>394</v>
      </c>
      <c r="G70" s="103">
        <f>SUM(G71:G72)</f>
        <v>0</v>
      </c>
      <c r="H70" s="103">
        <f t="shared" ref="H70:R70" si="22">SUM(H71:H72)</f>
        <v>0</v>
      </c>
      <c r="I70" s="103">
        <f t="shared" si="22"/>
        <v>0</v>
      </c>
      <c r="J70" s="103">
        <f t="shared" si="22"/>
        <v>0</v>
      </c>
      <c r="K70" s="103">
        <f t="shared" si="22"/>
        <v>2500000</v>
      </c>
      <c r="L70" s="103">
        <f t="shared" si="22"/>
        <v>2500000</v>
      </c>
      <c r="M70" s="103">
        <f t="shared" si="22"/>
        <v>0</v>
      </c>
      <c r="N70" s="103">
        <f t="shared" si="22"/>
        <v>0</v>
      </c>
      <c r="O70" s="103">
        <f t="shared" si="22"/>
        <v>0</v>
      </c>
      <c r="P70" s="103">
        <f t="shared" si="22"/>
        <v>0</v>
      </c>
      <c r="Q70" s="103">
        <f t="shared" si="22"/>
        <v>2500000</v>
      </c>
      <c r="R70" s="103">
        <f t="shared" si="22"/>
        <v>2500000</v>
      </c>
    </row>
    <row r="71" spans="2:18">
      <c r="B71" s="802"/>
      <c r="C71" s="166"/>
      <c r="D71" s="166"/>
      <c r="E71" s="2">
        <v>424</v>
      </c>
      <c r="F71" s="1" t="s">
        <v>403</v>
      </c>
      <c r="G71" s="4">
        <v>0</v>
      </c>
      <c r="H71" s="4">
        <v>0</v>
      </c>
      <c r="I71" s="4">
        <v>0</v>
      </c>
      <c r="J71" s="4">
        <v>0</v>
      </c>
      <c r="K71" s="4">
        <v>2000000</v>
      </c>
      <c r="L71" s="4">
        <v>2000000</v>
      </c>
      <c r="M71" s="4">
        <v>0</v>
      </c>
      <c r="N71" s="4">
        <v>0</v>
      </c>
      <c r="O71" s="4">
        <v>0</v>
      </c>
      <c r="P71" s="4">
        <v>0</v>
      </c>
      <c r="Q71" s="4">
        <v>2000000</v>
      </c>
      <c r="R71" s="4">
        <v>2000000</v>
      </c>
    </row>
    <row r="72" spans="2:18">
      <c r="B72" s="802"/>
      <c r="C72" s="166"/>
      <c r="D72" s="166"/>
      <c r="E72" s="2">
        <v>425</v>
      </c>
      <c r="F72" s="1" t="s">
        <v>404</v>
      </c>
      <c r="G72" s="4">
        <v>0</v>
      </c>
      <c r="H72" s="4">
        <v>0</v>
      </c>
      <c r="I72" s="4">
        <v>0</v>
      </c>
      <c r="J72" s="4">
        <v>0</v>
      </c>
      <c r="K72" s="4">
        <v>500000</v>
      </c>
      <c r="L72" s="4">
        <v>500000</v>
      </c>
      <c r="M72" s="4">
        <v>0</v>
      </c>
      <c r="N72" s="4">
        <v>0</v>
      </c>
      <c r="O72" s="4">
        <v>0</v>
      </c>
      <c r="P72" s="4">
        <v>0</v>
      </c>
      <c r="Q72" s="4">
        <v>500000</v>
      </c>
      <c r="R72" s="4">
        <v>500000</v>
      </c>
    </row>
    <row r="73" spans="2:18">
      <c r="B73" s="802"/>
      <c r="C73" s="162"/>
      <c r="D73" s="162">
        <v>48</v>
      </c>
      <c r="E73" s="99"/>
      <c r="F73" s="99" t="s">
        <v>430</v>
      </c>
      <c r="G73" s="103">
        <f>SUM(G74:G75)</f>
        <v>0</v>
      </c>
      <c r="H73" s="103">
        <f t="shared" ref="H73:R73" si="23">SUM(H74:H75)</f>
        <v>0</v>
      </c>
      <c r="I73" s="103">
        <f t="shared" si="23"/>
        <v>0</v>
      </c>
      <c r="J73" s="103">
        <f t="shared" si="23"/>
        <v>0</v>
      </c>
      <c r="K73" s="103">
        <f t="shared" si="23"/>
        <v>5500000</v>
      </c>
      <c r="L73" s="103">
        <f t="shared" si="23"/>
        <v>5500000</v>
      </c>
      <c r="M73" s="103">
        <f t="shared" si="23"/>
        <v>0</v>
      </c>
      <c r="N73" s="103">
        <f t="shared" si="23"/>
        <v>0</v>
      </c>
      <c r="O73" s="103">
        <f t="shared" si="23"/>
        <v>0</v>
      </c>
      <c r="P73" s="103">
        <f t="shared" si="23"/>
        <v>0</v>
      </c>
      <c r="Q73" s="103">
        <f t="shared" si="23"/>
        <v>5500000</v>
      </c>
      <c r="R73" s="103">
        <f t="shared" si="23"/>
        <v>5500000</v>
      </c>
    </row>
    <row r="74" spans="2:18">
      <c r="B74" s="802"/>
      <c r="C74" s="166"/>
      <c r="D74" s="166"/>
      <c r="E74" s="2">
        <v>480</v>
      </c>
      <c r="F74" s="1" t="s">
        <v>431</v>
      </c>
      <c r="G74" s="4">
        <v>0</v>
      </c>
      <c r="H74" s="4">
        <v>0</v>
      </c>
      <c r="I74" s="4">
        <v>0</v>
      </c>
      <c r="J74" s="4">
        <v>0</v>
      </c>
      <c r="K74" s="4">
        <v>4500000</v>
      </c>
      <c r="L74" s="4">
        <v>4500000</v>
      </c>
      <c r="M74" s="4">
        <v>0</v>
      </c>
      <c r="N74" s="4">
        <v>0</v>
      </c>
      <c r="O74" s="4">
        <v>0</v>
      </c>
      <c r="P74" s="4">
        <v>0</v>
      </c>
      <c r="Q74" s="4">
        <v>4500000</v>
      </c>
      <c r="R74" s="4">
        <v>4500000</v>
      </c>
    </row>
    <row r="75" spans="2:18">
      <c r="B75" s="802"/>
      <c r="C75" s="166"/>
      <c r="D75" s="166"/>
      <c r="E75" s="2">
        <v>486</v>
      </c>
      <c r="F75" s="1" t="s">
        <v>437</v>
      </c>
      <c r="G75" s="4">
        <v>0</v>
      </c>
      <c r="H75" s="4">
        <v>0</v>
      </c>
      <c r="I75" s="4">
        <v>0</v>
      </c>
      <c r="J75" s="4">
        <v>0</v>
      </c>
      <c r="K75" s="4">
        <v>1000000</v>
      </c>
      <c r="L75" s="4">
        <v>1000000</v>
      </c>
      <c r="M75" s="4">
        <v>0</v>
      </c>
      <c r="N75" s="4">
        <v>0</v>
      </c>
      <c r="O75" s="4">
        <v>0</v>
      </c>
      <c r="P75" s="4">
        <v>0</v>
      </c>
      <c r="Q75" s="4">
        <v>1000000</v>
      </c>
      <c r="R75" s="4">
        <v>1000000</v>
      </c>
    </row>
    <row r="76" spans="2:18">
      <c r="B76" s="802"/>
      <c r="C76" s="208"/>
      <c r="D76" s="321">
        <v>23</v>
      </c>
      <c r="E76" s="33"/>
      <c r="F76" s="33" t="s">
        <v>1655</v>
      </c>
      <c r="G76" s="34">
        <v>0</v>
      </c>
      <c r="H76" s="34">
        <v>0</v>
      </c>
      <c r="I76" s="34">
        <v>0</v>
      </c>
      <c r="J76" s="34">
        <v>0</v>
      </c>
      <c r="K76" s="34">
        <f>SUM(K77)</f>
        <v>1350000</v>
      </c>
      <c r="L76" s="34">
        <f>SUM(L77)</f>
        <v>1350000</v>
      </c>
      <c r="M76" s="34">
        <f t="shared" ref="M76:R76" si="24">SUM(M77)</f>
        <v>0</v>
      </c>
      <c r="N76" s="34">
        <f t="shared" si="24"/>
        <v>0</v>
      </c>
      <c r="O76" s="34">
        <f t="shared" si="24"/>
        <v>0</v>
      </c>
      <c r="P76" s="34">
        <f t="shared" si="24"/>
        <v>0</v>
      </c>
      <c r="Q76" s="34">
        <f t="shared" si="24"/>
        <v>1350000</v>
      </c>
      <c r="R76" s="34">
        <f t="shared" si="24"/>
        <v>1350000</v>
      </c>
    </row>
    <row r="77" spans="2:18">
      <c r="B77" s="802"/>
      <c r="C77" s="162"/>
      <c r="D77" s="162">
        <v>42</v>
      </c>
      <c r="E77" s="99"/>
      <c r="F77" s="99" t="s">
        <v>394</v>
      </c>
      <c r="G77" s="103">
        <v>0</v>
      </c>
      <c r="H77" s="103">
        <v>0</v>
      </c>
      <c r="I77" s="103">
        <v>0</v>
      </c>
      <c r="J77" s="103">
        <v>0</v>
      </c>
      <c r="K77" s="103">
        <f>SUM(K78:K81)</f>
        <v>1350000</v>
      </c>
      <c r="L77" s="103">
        <f>SUM(L78:L81)</f>
        <v>1350000</v>
      </c>
      <c r="M77" s="103">
        <f t="shared" ref="M77:R77" si="25">SUM(M78:M81)</f>
        <v>0</v>
      </c>
      <c r="N77" s="103">
        <f t="shared" si="25"/>
        <v>0</v>
      </c>
      <c r="O77" s="103">
        <f t="shared" si="25"/>
        <v>0</v>
      </c>
      <c r="P77" s="103">
        <f t="shared" si="25"/>
        <v>0</v>
      </c>
      <c r="Q77" s="103">
        <f t="shared" si="25"/>
        <v>1350000</v>
      </c>
      <c r="R77" s="103">
        <f t="shared" si="25"/>
        <v>1350000</v>
      </c>
    </row>
    <row r="78" spans="2:18">
      <c r="B78" s="802"/>
      <c r="C78" s="166"/>
      <c r="D78" s="166"/>
      <c r="E78" s="2">
        <v>420</v>
      </c>
      <c r="F78" s="1" t="s">
        <v>400</v>
      </c>
      <c r="G78" s="4">
        <v>0</v>
      </c>
      <c r="H78" s="4">
        <v>0</v>
      </c>
      <c r="I78" s="4">
        <v>0</v>
      </c>
      <c r="J78" s="4">
        <v>0</v>
      </c>
      <c r="K78" s="4">
        <v>200000</v>
      </c>
      <c r="L78" s="4">
        <v>200000</v>
      </c>
      <c r="M78" s="4">
        <v>0</v>
      </c>
      <c r="N78" s="4">
        <v>0</v>
      </c>
      <c r="O78" s="4">
        <v>0</v>
      </c>
      <c r="P78" s="4">
        <v>0</v>
      </c>
      <c r="Q78" s="4">
        <v>200000</v>
      </c>
      <c r="R78" s="4">
        <v>200000</v>
      </c>
    </row>
    <row r="79" spans="2:18">
      <c r="B79" s="802"/>
      <c r="C79" s="166"/>
      <c r="D79" s="166"/>
      <c r="E79" s="2">
        <v>423</v>
      </c>
      <c r="F79" s="1" t="s">
        <v>402</v>
      </c>
      <c r="G79" s="4">
        <v>0</v>
      </c>
      <c r="H79" s="4">
        <v>0</v>
      </c>
      <c r="I79" s="4">
        <v>0</v>
      </c>
      <c r="J79" s="4">
        <v>0</v>
      </c>
      <c r="K79" s="4">
        <v>50000</v>
      </c>
      <c r="L79" s="4">
        <v>50000</v>
      </c>
      <c r="M79" s="4">
        <v>0</v>
      </c>
      <c r="N79" s="4">
        <v>0</v>
      </c>
      <c r="O79" s="4">
        <v>0</v>
      </c>
      <c r="P79" s="4">
        <v>0</v>
      </c>
      <c r="Q79" s="4">
        <v>50000</v>
      </c>
      <c r="R79" s="4">
        <v>50000</v>
      </c>
    </row>
    <row r="80" spans="2:18">
      <c r="B80" s="802"/>
      <c r="C80" s="166"/>
      <c r="D80" s="166"/>
      <c r="E80" s="2">
        <v>425</v>
      </c>
      <c r="F80" s="1" t="s">
        <v>404</v>
      </c>
      <c r="G80" s="4">
        <v>0</v>
      </c>
      <c r="H80" s="4">
        <v>0</v>
      </c>
      <c r="I80" s="4">
        <v>0</v>
      </c>
      <c r="J80" s="4">
        <v>0</v>
      </c>
      <c r="K80" s="4">
        <v>500000</v>
      </c>
      <c r="L80" s="4">
        <v>500000</v>
      </c>
      <c r="M80" s="4">
        <v>0</v>
      </c>
      <c r="N80" s="4">
        <v>0</v>
      </c>
      <c r="O80" s="4">
        <v>0</v>
      </c>
      <c r="P80" s="4">
        <v>0</v>
      </c>
      <c r="Q80" s="4">
        <v>500000</v>
      </c>
      <c r="R80" s="4">
        <v>500000</v>
      </c>
    </row>
    <row r="81" spans="2:21">
      <c r="B81" s="802"/>
      <c r="C81" s="166"/>
      <c r="D81" s="166"/>
      <c r="E81" s="2">
        <v>426</v>
      </c>
      <c r="F81" s="1" t="s">
        <v>405</v>
      </c>
      <c r="G81" s="4">
        <v>0</v>
      </c>
      <c r="H81" s="4">
        <v>0</v>
      </c>
      <c r="I81" s="4">
        <v>0</v>
      </c>
      <c r="J81" s="4">
        <v>0</v>
      </c>
      <c r="K81" s="4">
        <v>600000</v>
      </c>
      <c r="L81" s="4">
        <v>600000</v>
      </c>
      <c r="M81" s="4">
        <v>0</v>
      </c>
      <c r="N81" s="4">
        <v>0</v>
      </c>
      <c r="O81" s="4">
        <v>0</v>
      </c>
      <c r="P81" s="4">
        <v>0</v>
      </c>
      <c r="Q81" s="4">
        <v>600000</v>
      </c>
      <c r="R81" s="4">
        <v>600000</v>
      </c>
    </row>
    <row r="82" spans="2:21" ht="30">
      <c r="B82" s="802"/>
      <c r="C82" s="208"/>
      <c r="D82" s="269" t="s">
        <v>1771</v>
      </c>
      <c r="E82" s="33" t="s">
        <v>1705</v>
      </c>
      <c r="F82" s="36" t="s">
        <v>1656</v>
      </c>
      <c r="G82" s="34">
        <v>0</v>
      </c>
      <c r="H82" s="34">
        <v>0</v>
      </c>
      <c r="I82" s="34">
        <v>0</v>
      </c>
      <c r="J82" s="34">
        <v>0</v>
      </c>
      <c r="K82" s="34">
        <f>SUM(K83+K86)</f>
        <v>53000000</v>
      </c>
      <c r="L82" s="34">
        <f t="shared" ref="L82:R82" si="26">SUM(L83+L86)</f>
        <v>53000000</v>
      </c>
      <c r="M82" s="34">
        <f t="shared" si="26"/>
        <v>0</v>
      </c>
      <c r="N82" s="34">
        <f t="shared" si="26"/>
        <v>0</v>
      </c>
      <c r="O82" s="34">
        <f t="shared" si="26"/>
        <v>0</v>
      </c>
      <c r="P82" s="34">
        <f t="shared" si="26"/>
        <v>16500000</v>
      </c>
      <c r="Q82" s="34">
        <f t="shared" si="26"/>
        <v>53000000</v>
      </c>
      <c r="R82" s="34">
        <f t="shared" si="26"/>
        <v>69500000</v>
      </c>
    </row>
    <row r="83" spans="2:21">
      <c r="B83" s="802"/>
      <c r="C83" s="162"/>
      <c r="D83" s="162">
        <v>42</v>
      </c>
      <c r="E83" s="99"/>
      <c r="F83" s="99" t="s">
        <v>394</v>
      </c>
      <c r="G83" s="103">
        <v>0</v>
      </c>
      <c r="H83" s="103">
        <v>0</v>
      </c>
      <c r="I83" s="103">
        <v>0</v>
      </c>
      <c r="J83" s="103">
        <v>0</v>
      </c>
      <c r="K83" s="103">
        <f>SUM(K84:K85)</f>
        <v>31000000</v>
      </c>
      <c r="L83" s="103">
        <f t="shared" ref="L83:R83" si="27">SUM(L84:L85)</f>
        <v>33800000</v>
      </c>
      <c r="M83" s="103">
        <f t="shared" si="27"/>
        <v>0</v>
      </c>
      <c r="N83" s="103">
        <f t="shared" si="27"/>
        <v>0</v>
      </c>
      <c r="O83" s="103">
        <f t="shared" si="27"/>
        <v>0</v>
      </c>
      <c r="P83" s="103">
        <f t="shared" si="27"/>
        <v>0</v>
      </c>
      <c r="Q83" s="103">
        <f t="shared" si="27"/>
        <v>31000000</v>
      </c>
      <c r="R83" s="103">
        <f t="shared" si="27"/>
        <v>33800000</v>
      </c>
    </row>
    <row r="84" spans="2:21" ht="30">
      <c r="B84" s="802"/>
      <c r="C84" s="166"/>
      <c r="D84" s="166"/>
      <c r="E84" s="2">
        <v>421</v>
      </c>
      <c r="F84" s="14" t="s">
        <v>401</v>
      </c>
      <c r="G84" s="4">
        <v>0</v>
      </c>
      <c r="H84" s="4">
        <v>0</v>
      </c>
      <c r="I84" s="4">
        <v>0</v>
      </c>
      <c r="J84" s="4">
        <v>0</v>
      </c>
      <c r="K84" s="4">
        <v>13000000</v>
      </c>
      <c r="L84" s="4">
        <v>10400000</v>
      </c>
      <c r="M84" s="4">
        <v>0</v>
      </c>
      <c r="N84" s="4">
        <v>0</v>
      </c>
      <c r="O84" s="4">
        <v>0</v>
      </c>
      <c r="P84" s="4">
        <v>0</v>
      </c>
      <c r="Q84" s="4">
        <v>13000000</v>
      </c>
      <c r="R84" s="4">
        <v>10400000</v>
      </c>
    </row>
    <row r="85" spans="2:21">
      <c r="B85" s="802"/>
      <c r="C85" s="166"/>
      <c r="D85" s="166"/>
      <c r="E85" s="2">
        <v>424</v>
      </c>
      <c r="F85" s="1" t="s">
        <v>403</v>
      </c>
      <c r="G85" s="4">
        <v>0</v>
      </c>
      <c r="H85" s="4">
        <v>0</v>
      </c>
      <c r="I85" s="4">
        <v>0</v>
      </c>
      <c r="J85" s="4">
        <v>0</v>
      </c>
      <c r="K85" s="4">
        <v>18000000</v>
      </c>
      <c r="L85" s="4">
        <v>23400000</v>
      </c>
      <c r="M85" s="4">
        <v>0</v>
      </c>
      <c r="N85" s="4">
        <v>0</v>
      </c>
      <c r="O85" s="4">
        <v>0</v>
      </c>
      <c r="P85" s="4">
        <v>0</v>
      </c>
      <c r="Q85" s="4">
        <v>18000000</v>
      </c>
      <c r="R85" s="4">
        <v>23400000</v>
      </c>
    </row>
    <row r="86" spans="2:21">
      <c r="B86" s="802"/>
      <c r="C86" s="162"/>
      <c r="D86" s="162">
        <v>48</v>
      </c>
      <c r="E86" s="99"/>
      <c r="F86" s="99" t="s">
        <v>430</v>
      </c>
      <c r="G86" s="103">
        <v>0</v>
      </c>
      <c r="H86" s="103">
        <v>0</v>
      </c>
      <c r="I86" s="103">
        <v>0</v>
      </c>
      <c r="J86" s="103">
        <v>0</v>
      </c>
      <c r="K86" s="103">
        <f>SUM(K87:K88)</f>
        <v>22000000</v>
      </c>
      <c r="L86" s="103">
        <f t="shared" ref="L86:R86" si="28">SUM(L87:L88)</f>
        <v>19200000</v>
      </c>
      <c r="M86" s="103">
        <f t="shared" si="28"/>
        <v>0</v>
      </c>
      <c r="N86" s="103">
        <f t="shared" si="28"/>
        <v>0</v>
      </c>
      <c r="O86" s="103">
        <f t="shared" si="28"/>
        <v>0</v>
      </c>
      <c r="P86" s="103">
        <f t="shared" si="28"/>
        <v>16500000</v>
      </c>
      <c r="Q86" s="103">
        <f t="shared" si="28"/>
        <v>22000000</v>
      </c>
      <c r="R86" s="103">
        <f t="shared" si="28"/>
        <v>35700000</v>
      </c>
    </row>
    <row r="87" spans="2:21">
      <c r="B87" s="802"/>
      <c r="C87" s="166"/>
      <c r="D87" s="166"/>
      <c r="E87" s="2">
        <v>480</v>
      </c>
      <c r="F87" s="1" t="s">
        <v>431</v>
      </c>
      <c r="G87" s="4">
        <v>0</v>
      </c>
      <c r="H87" s="4">
        <v>0</v>
      </c>
      <c r="I87" s="4">
        <v>0</v>
      </c>
      <c r="J87" s="4">
        <v>0</v>
      </c>
      <c r="K87" s="4">
        <v>4000000</v>
      </c>
      <c r="L87" s="4">
        <v>3200000</v>
      </c>
      <c r="M87" s="4">
        <v>0</v>
      </c>
      <c r="N87" s="4">
        <v>0</v>
      </c>
      <c r="O87" s="4">
        <v>0</v>
      </c>
      <c r="P87" s="4">
        <v>0</v>
      </c>
      <c r="Q87" s="4">
        <v>4000000</v>
      </c>
      <c r="R87" s="4">
        <v>3200000</v>
      </c>
    </row>
    <row r="88" spans="2:21">
      <c r="B88" s="802"/>
      <c r="C88" s="166"/>
      <c r="D88" s="166"/>
      <c r="E88" s="2">
        <v>485</v>
      </c>
      <c r="F88" s="1" t="s">
        <v>436</v>
      </c>
      <c r="G88" s="4">
        <v>0</v>
      </c>
      <c r="H88" s="4">
        <v>0</v>
      </c>
      <c r="I88" s="4">
        <v>0</v>
      </c>
      <c r="J88" s="4">
        <v>0</v>
      </c>
      <c r="K88" s="4">
        <v>18000000</v>
      </c>
      <c r="L88" s="4">
        <v>16000000</v>
      </c>
      <c r="M88" s="4">
        <v>0</v>
      </c>
      <c r="N88" s="4">
        <v>0</v>
      </c>
      <c r="O88" s="4">
        <v>0</v>
      </c>
      <c r="P88" s="4">
        <v>16500000</v>
      </c>
      <c r="Q88" s="4">
        <v>18000000</v>
      </c>
      <c r="R88" s="4">
        <v>32500000</v>
      </c>
    </row>
    <row r="89" spans="2:21" ht="41.25" customHeight="1">
      <c r="B89" s="802"/>
      <c r="C89" s="667">
        <v>3</v>
      </c>
      <c r="D89" s="667"/>
      <c r="E89" s="670"/>
      <c r="F89" s="668" t="s">
        <v>1657</v>
      </c>
      <c r="G89" s="102">
        <v>0</v>
      </c>
      <c r="H89" s="102">
        <v>0</v>
      </c>
      <c r="I89" s="102">
        <v>0</v>
      </c>
      <c r="J89" s="102">
        <v>0</v>
      </c>
      <c r="K89" s="102">
        <f>SUM(K90)</f>
        <v>57010000</v>
      </c>
      <c r="L89" s="102">
        <f t="shared" ref="L89:R89" si="29">SUM(L90)</f>
        <v>53410000</v>
      </c>
      <c r="M89" s="102">
        <f t="shared" si="29"/>
        <v>128630000</v>
      </c>
      <c r="N89" s="102">
        <f t="shared" si="29"/>
        <v>128630000</v>
      </c>
      <c r="O89" s="102">
        <f t="shared" si="29"/>
        <v>0</v>
      </c>
      <c r="P89" s="102">
        <f t="shared" si="29"/>
        <v>0</v>
      </c>
      <c r="Q89" s="102">
        <f t="shared" si="29"/>
        <v>185640000</v>
      </c>
      <c r="R89" s="102">
        <f t="shared" si="29"/>
        <v>182040000</v>
      </c>
      <c r="S89" s="32"/>
      <c r="T89" s="32"/>
      <c r="U89" s="32"/>
    </row>
    <row r="90" spans="2:21" ht="29.25" customHeight="1">
      <c r="B90" s="802"/>
      <c r="C90" s="150"/>
      <c r="D90" s="150" t="s">
        <v>1253</v>
      </c>
      <c r="E90" s="33" t="s">
        <v>862</v>
      </c>
      <c r="F90" s="36" t="s">
        <v>815</v>
      </c>
      <c r="G90" s="34">
        <v>0</v>
      </c>
      <c r="H90" s="34">
        <v>0</v>
      </c>
      <c r="I90" s="34">
        <v>0</v>
      </c>
      <c r="J90" s="34">
        <v>0</v>
      </c>
      <c r="K90" s="34">
        <f>SUM(K91+K98+K100+K103)</f>
        <v>57010000</v>
      </c>
      <c r="L90" s="34">
        <f t="shared" ref="L90:R90" si="30">SUM(L91+L98+L100+L103)</f>
        <v>53410000</v>
      </c>
      <c r="M90" s="34">
        <f t="shared" si="30"/>
        <v>128630000</v>
      </c>
      <c r="N90" s="34">
        <f t="shared" si="30"/>
        <v>128630000</v>
      </c>
      <c r="O90" s="34">
        <f t="shared" si="30"/>
        <v>0</v>
      </c>
      <c r="P90" s="34">
        <f t="shared" si="30"/>
        <v>0</v>
      </c>
      <c r="Q90" s="34">
        <f t="shared" si="30"/>
        <v>185640000</v>
      </c>
      <c r="R90" s="34">
        <f t="shared" si="30"/>
        <v>182040000</v>
      </c>
      <c r="S90" s="32"/>
      <c r="T90" s="32"/>
      <c r="U90" s="32"/>
    </row>
    <row r="91" spans="2:21" ht="15" customHeight="1">
      <c r="B91" s="802"/>
      <c r="C91" s="162"/>
      <c r="D91" s="162">
        <v>42</v>
      </c>
      <c r="E91" s="99"/>
      <c r="F91" s="99" t="s">
        <v>394</v>
      </c>
      <c r="G91" s="103">
        <v>0</v>
      </c>
      <c r="H91" s="103">
        <v>0</v>
      </c>
      <c r="I91" s="103">
        <v>0</v>
      </c>
      <c r="J91" s="103">
        <v>0</v>
      </c>
      <c r="K91" s="103">
        <v>0</v>
      </c>
      <c r="L91" s="103">
        <v>0</v>
      </c>
      <c r="M91" s="103">
        <f>SUM(M92:M97)</f>
        <v>44740000</v>
      </c>
      <c r="N91" s="103">
        <f t="shared" ref="N91:R91" si="31">SUM(N92:N97)</f>
        <v>44827000</v>
      </c>
      <c r="O91" s="103">
        <f t="shared" si="31"/>
        <v>0</v>
      </c>
      <c r="P91" s="103">
        <f t="shared" si="31"/>
        <v>0</v>
      </c>
      <c r="Q91" s="103">
        <f t="shared" si="31"/>
        <v>44740000</v>
      </c>
      <c r="R91" s="103">
        <f t="shared" si="31"/>
        <v>44827000</v>
      </c>
      <c r="S91" s="32"/>
      <c r="T91" s="32"/>
      <c r="U91" s="32"/>
    </row>
    <row r="92" spans="2:21">
      <c r="B92" s="802"/>
      <c r="C92" s="166"/>
      <c r="D92" s="166"/>
      <c r="E92" s="2">
        <v>420</v>
      </c>
      <c r="F92" s="1" t="s">
        <v>965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20000</v>
      </c>
      <c r="N92" s="4">
        <v>20000</v>
      </c>
      <c r="O92" s="4">
        <v>0</v>
      </c>
      <c r="P92" s="4">
        <v>0</v>
      </c>
      <c r="Q92" s="4">
        <v>20000</v>
      </c>
      <c r="R92" s="4">
        <v>20000</v>
      </c>
      <c r="S92" s="32"/>
      <c r="T92" s="32"/>
      <c r="U92" s="32"/>
    </row>
    <row r="93" spans="2:21" ht="30">
      <c r="B93" s="802"/>
      <c r="C93" s="166"/>
      <c r="D93" s="166"/>
      <c r="E93" s="671">
        <v>421</v>
      </c>
      <c r="F93" s="14" t="s">
        <v>1279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350000</v>
      </c>
      <c r="N93" s="4">
        <v>350000</v>
      </c>
      <c r="O93" s="4">
        <v>0</v>
      </c>
      <c r="P93" s="4">
        <v>0</v>
      </c>
      <c r="Q93" s="4">
        <v>350000</v>
      </c>
      <c r="R93" s="4">
        <v>350000</v>
      </c>
      <c r="S93" s="32"/>
      <c r="T93" s="32"/>
      <c r="U93" s="32"/>
    </row>
    <row r="94" spans="2:21">
      <c r="B94" s="802"/>
      <c r="C94" s="166"/>
      <c r="D94" s="166"/>
      <c r="E94" s="2">
        <v>423</v>
      </c>
      <c r="F94" s="1" t="s">
        <v>402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270000</v>
      </c>
      <c r="N94" s="4">
        <v>192000</v>
      </c>
      <c r="O94" s="4">
        <v>0</v>
      </c>
      <c r="P94" s="4">
        <v>0</v>
      </c>
      <c r="Q94" s="4">
        <v>270000</v>
      </c>
      <c r="R94" s="4">
        <v>192000</v>
      </c>
      <c r="S94" s="32"/>
      <c r="T94" s="32"/>
      <c r="U94" s="32"/>
    </row>
    <row r="95" spans="2:21">
      <c r="B95" s="802"/>
      <c r="C95" s="166"/>
      <c r="D95" s="166"/>
      <c r="E95" s="671">
        <v>424</v>
      </c>
      <c r="F95" s="1" t="s">
        <v>1352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190000</v>
      </c>
      <c r="N95" s="4">
        <v>167000</v>
      </c>
      <c r="O95" s="4">
        <v>0</v>
      </c>
      <c r="P95" s="4">
        <v>0</v>
      </c>
      <c r="Q95" s="4">
        <v>190000</v>
      </c>
      <c r="R95" s="4">
        <v>167000</v>
      </c>
      <c r="S95" s="32"/>
      <c r="T95" s="32"/>
      <c r="U95" s="32"/>
    </row>
    <row r="96" spans="2:21">
      <c r="B96" s="802"/>
      <c r="C96" s="166"/>
      <c r="D96" s="166"/>
      <c r="E96" s="2">
        <v>425</v>
      </c>
      <c r="F96" s="1" t="s">
        <v>404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39270000</v>
      </c>
      <c r="N96" s="4">
        <v>38108000</v>
      </c>
      <c r="O96" s="4">
        <v>0</v>
      </c>
      <c r="P96" s="4">
        <v>0</v>
      </c>
      <c r="Q96" s="4">
        <v>39270000</v>
      </c>
      <c r="R96" s="4">
        <v>38108000</v>
      </c>
      <c r="S96" s="32"/>
      <c r="T96" s="32"/>
      <c r="U96" s="32"/>
    </row>
    <row r="97" spans="2:21">
      <c r="B97" s="802"/>
      <c r="C97" s="166"/>
      <c r="D97" s="166"/>
      <c r="E97" s="2">
        <v>426</v>
      </c>
      <c r="F97" s="1" t="s">
        <v>950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4640000</v>
      </c>
      <c r="N97" s="4">
        <v>5990000</v>
      </c>
      <c r="O97" s="4">
        <v>0</v>
      </c>
      <c r="P97" s="4">
        <v>0</v>
      </c>
      <c r="Q97" s="4">
        <v>4640000</v>
      </c>
      <c r="R97" s="4">
        <v>5990000</v>
      </c>
      <c r="S97" s="32"/>
      <c r="T97" s="32"/>
      <c r="U97" s="32"/>
    </row>
    <row r="98" spans="2:21">
      <c r="B98" s="802"/>
      <c r="C98" s="162"/>
      <c r="D98" s="162">
        <v>45</v>
      </c>
      <c r="E98" s="99"/>
      <c r="F98" s="99" t="s">
        <v>395</v>
      </c>
      <c r="G98" s="103">
        <v>0</v>
      </c>
      <c r="H98" s="103">
        <v>0</v>
      </c>
      <c r="I98" s="103">
        <v>0</v>
      </c>
      <c r="J98" s="103">
        <v>0</v>
      </c>
      <c r="K98" s="103">
        <f>SUM(K99)</f>
        <v>7210000</v>
      </c>
      <c r="L98" s="103">
        <f t="shared" ref="L98:R98" si="32">SUM(L99)</f>
        <v>3610000</v>
      </c>
      <c r="M98" s="103">
        <f t="shared" si="32"/>
        <v>0</v>
      </c>
      <c r="N98" s="103">
        <f t="shared" si="32"/>
        <v>0</v>
      </c>
      <c r="O98" s="103">
        <f t="shared" si="32"/>
        <v>0</v>
      </c>
      <c r="P98" s="103">
        <f t="shared" si="32"/>
        <v>0</v>
      </c>
      <c r="Q98" s="103">
        <f t="shared" si="32"/>
        <v>7210000</v>
      </c>
      <c r="R98" s="103">
        <f t="shared" si="32"/>
        <v>3610000</v>
      </c>
      <c r="S98" s="32"/>
      <c r="T98" s="32"/>
      <c r="U98" s="32"/>
    </row>
    <row r="99" spans="2:21">
      <c r="B99" s="802"/>
      <c r="C99" s="166"/>
      <c r="D99" s="166"/>
      <c r="E99" s="671">
        <v>451</v>
      </c>
      <c r="F99" s="1" t="s">
        <v>1658</v>
      </c>
      <c r="G99" s="4">
        <v>0</v>
      </c>
      <c r="H99" s="4">
        <v>0</v>
      </c>
      <c r="I99" s="4">
        <v>0</v>
      </c>
      <c r="J99" s="4">
        <v>0</v>
      </c>
      <c r="K99" s="4">
        <v>7210000</v>
      </c>
      <c r="L99" s="4">
        <v>3610000</v>
      </c>
      <c r="M99" s="4">
        <v>0</v>
      </c>
      <c r="N99" s="4">
        <v>0</v>
      </c>
      <c r="O99" s="4">
        <v>0</v>
      </c>
      <c r="P99" s="4">
        <v>0</v>
      </c>
      <c r="Q99" s="4">
        <v>7210000</v>
      </c>
      <c r="R99" s="4">
        <v>3610000</v>
      </c>
      <c r="S99" s="32"/>
      <c r="T99" s="32"/>
      <c r="U99" s="32"/>
    </row>
    <row r="100" spans="2:21">
      <c r="B100" s="802"/>
      <c r="C100" s="162"/>
      <c r="D100" s="162">
        <v>48</v>
      </c>
      <c r="E100" s="99"/>
      <c r="F100" s="99" t="s">
        <v>430</v>
      </c>
      <c r="G100" s="103">
        <v>0</v>
      </c>
      <c r="H100" s="103">
        <v>0</v>
      </c>
      <c r="I100" s="103">
        <v>0</v>
      </c>
      <c r="J100" s="103">
        <v>0</v>
      </c>
      <c r="K100" s="103">
        <v>0</v>
      </c>
      <c r="L100" s="103">
        <v>0</v>
      </c>
      <c r="M100" s="103">
        <f>SUM(M101:M102)</f>
        <v>83890000</v>
      </c>
      <c r="N100" s="103">
        <f t="shared" ref="N100:R100" si="33">SUM(N101:N102)</f>
        <v>83803000</v>
      </c>
      <c r="O100" s="103">
        <f t="shared" si="33"/>
        <v>0</v>
      </c>
      <c r="P100" s="103">
        <f t="shared" si="33"/>
        <v>0</v>
      </c>
      <c r="Q100" s="103">
        <f t="shared" si="33"/>
        <v>83890000</v>
      </c>
      <c r="R100" s="103">
        <f t="shared" si="33"/>
        <v>83803000</v>
      </c>
      <c r="S100" s="32"/>
      <c r="T100" s="32"/>
      <c r="U100" s="32"/>
    </row>
    <row r="101" spans="2:21">
      <c r="B101" s="802"/>
      <c r="C101" s="166"/>
      <c r="D101" s="166"/>
      <c r="E101" s="671">
        <v>480</v>
      </c>
      <c r="F101" s="1" t="s">
        <v>1659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45850000</v>
      </c>
      <c r="N101" s="4">
        <v>47769000</v>
      </c>
      <c r="O101" s="4">
        <v>0</v>
      </c>
      <c r="P101" s="4">
        <v>0</v>
      </c>
      <c r="Q101" s="4">
        <v>45850000</v>
      </c>
      <c r="R101" s="4">
        <v>47769000</v>
      </c>
      <c r="S101" s="32"/>
      <c r="T101" s="32"/>
      <c r="U101" s="32"/>
    </row>
    <row r="102" spans="2:21">
      <c r="B102" s="802"/>
      <c r="C102" s="166"/>
      <c r="D102" s="166"/>
      <c r="E102" s="671">
        <v>485</v>
      </c>
      <c r="F102" s="1" t="s">
        <v>1053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38040000</v>
      </c>
      <c r="N102" s="4">
        <v>36034000</v>
      </c>
      <c r="O102" s="4">
        <v>0</v>
      </c>
      <c r="P102" s="4">
        <v>0</v>
      </c>
      <c r="Q102" s="4">
        <v>38040000</v>
      </c>
      <c r="R102" s="4">
        <v>36034000</v>
      </c>
      <c r="S102" s="32"/>
      <c r="T102" s="32"/>
      <c r="U102" s="32"/>
    </row>
    <row r="103" spans="2:21">
      <c r="B103" s="802"/>
      <c r="C103" s="162"/>
      <c r="D103" s="162">
        <v>49</v>
      </c>
      <c r="E103" s="99"/>
      <c r="F103" s="99" t="s">
        <v>1660</v>
      </c>
      <c r="G103" s="103">
        <v>0</v>
      </c>
      <c r="H103" s="103">
        <v>0</v>
      </c>
      <c r="I103" s="103">
        <v>0</v>
      </c>
      <c r="J103" s="103">
        <v>0</v>
      </c>
      <c r="K103" s="103">
        <f>SUM(K104)</f>
        <v>49800000</v>
      </c>
      <c r="L103" s="103">
        <f t="shared" ref="L103:R103" si="34">SUM(L104)</f>
        <v>49800000</v>
      </c>
      <c r="M103" s="103">
        <f t="shared" si="34"/>
        <v>0</v>
      </c>
      <c r="N103" s="103">
        <f t="shared" si="34"/>
        <v>0</v>
      </c>
      <c r="O103" s="103">
        <f t="shared" si="34"/>
        <v>0</v>
      </c>
      <c r="P103" s="103">
        <f t="shared" si="34"/>
        <v>0</v>
      </c>
      <c r="Q103" s="103">
        <f t="shared" si="34"/>
        <v>49800000</v>
      </c>
      <c r="R103" s="103">
        <f t="shared" si="34"/>
        <v>49800000</v>
      </c>
      <c r="S103" s="32"/>
      <c r="T103" s="32"/>
      <c r="U103" s="32"/>
    </row>
    <row r="104" spans="2:21" ht="30">
      <c r="B104" s="802"/>
      <c r="C104" s="166"/>
      <c r="D104" s="166"/>
      <c r="E104" s="671">
        <v>491</v>
      </c>
      <c r="F104" s="14" t="s">
        <v>1661</v>
      </c>
      <c r="G104" s="4">
        <v>0</v>
      </c>
      <c r="H104" s="4">
        <v>0</v>
      </c>
      <c r="I104" s="4">
        <v>0</v>
      </c>
      <c r="J104" s="4">
        <v>0</v>
      </c>
      <c r="K104" s="4">
        <v>49800000</v>
      </c>
      <c r="L104" s="4">
        <v>49800000</v>
      </c>
      <c r="M104" s="4">
        <v>0</v>
      </c>
      <c r="N104" s="4">
        <v>0</v>
      </c>
      <c r="O104" s="4">
        <v>0</v>
      </c>
      <c r="P104" s="4">
        <v>0</v>
      </c>
      <c r="Q104" s="4">
        <v>49800000</v>
      </c>
      <c r="R104" s="4">
        <v>49800000</v>
      </c>
      <c r="S104" s="32"/>
      <c r="T104" s="32"/>
      <c r="U104" s="32"/>
    </row>
    <row r="105" spans="2:21" ht="21" customHeight="1">
      <c r="B105" s="802"/>
      <c r="C105" s="666" t="s">
        <v>1204</v>
      </c>
      <c r="D105" s="666" t="s">
        <v>862</v>
      </c>
      <c r="E105" s="670"/>
      <c r="F105" s="670" t="s">
        <v>1662</v>
      </c>
      <c r="G105" s="102">
        <v>0</v>
      </c>
      <c r="H105" s="102">
        <v>0</v>
      </c>
      <c r="I105" s="102">
        <v>0</v>
      </c>
      <c r="J105" s="102">
        <v>0</v>
      </c>
      <c r="K105" s="102">
        <f>SUM(K106)</f>
        <v>200000</v>
      </c>
      <c r="L105" s="102">
        <f t="shared" ref="L105:R105" si="35">SUM(L106)</f>
        <v>200000</v>
      </c>
      <c r="M105" s="102">
        <f t="shared" si="35"/>
        <v>0</v>
      </c>
      <c r="N105" s="102">
        <f t="shared" si="35"/>
        <v>0</v>
      </c>
      <c r="O105" s="102">
        <f t="shared" si="35"/>
        <v>0</v>
      </c>
      <c r="P105" s="102">
        <f t="shared" si="35"/>
        <v>0</v>
      </c>
      <c r="Q105" s="102">
        <f t="shared" si="35"/>
        <v>200000</v>
      </c>
      <c r="R105" s="102">
        <f t="shared" si="35"/>
        <v>200000</v>
      </c>
      <c r="S105" s="32"/>
      <c r="T105" s="32"/>
      <c r="U105" s="32"/>
    </row>
    <row r="106" spans="2:21">
      <c r="B106" s="802"/>
      <c r="C106" s="150"/>
      <c r="D106" s="150" t="s">
        <v>1302</v>
      </c>
      <c r="E106" s="33"/>
      <c r="F106" s="33" t="s">
        <v>670</v>
      </c>
      <c r="G106" s="34">
        <v>0</v>
      </c>
      <c r="H106" s="34">
        <v>0</v>
      </c>
      <c r="I106" s="34">
        <v>0</v>
      </c>
      <c r="J106" s="34">
        <v>0</v>
      </c>
      <c r="K106" s="34">
        <f>SUM(K107)</f>
        <v>200000</v>
      </c>
      <c r="L106" s="34">
        <f t="shared" ref="L106:R106" si="36">SUM(L107)</f>
        <v>200000</v>
      </c>
      <c r="M106" s="34">
        <f t="shared" si="36"/>
        <v>0</v>
      </c>
      <c r="N106" s="34">
        <f t="shared" si="36"/>
        <v>0</v>
      </c>
      <c r="O106" s="34">
        <f t="shared" si="36"/>
        <v>0</v>
      </c>
      <c r="P106" s="34">
        <f t="shared" si="36"/>
        <v>0</v>
      </c>
      <c r="Q106" s="34">
        <f t="shared" si="36"/>
        <v>200000</v>
      </c>
      <c r="R106" s="34">
        <f t="shared" si="36"/>
        <v>200000</v>
      </c>
      <c r="S106" s="32"/>
      <c r="T106" s="32"/>
      <c r="U106" s="32"/>
    </row>
    <row r="107" spans="2:21">
      <c r="B107" s="802"/>
      <c r="C107" s="162"/>
      <c r="D107" s="162">
        <v>42</v>
      </c>
      <c r="E107" s="99"/>
      <c r="F107" s="99" t="s">
        <v>394</v>
      </c>
      <c r="G107" s="103">
        <v>0</v>
      </c>
      <c r="H107" s="103">
        <v>0</v>
      </c>
      <c r="I107" s="103">
        <v>0</v>
      </c>
      <c r="J107" s="103">
        <v>0</v>
      </c>
      <c r="K107" s="103">
        <f>SUM(K108)</f>
        <v>200000</v>
      </c>
      <c r="L107" s="103">
        <f t="shared" ref="L107:R107" si="37">SUM(L108)</f>
        <v>200000</v>
      </c>
      <c r="M107" s="103">
        <f t="shared" si="37"/>
        <v>0</v>
      </c>
      <c r="N107" s="103">
        <f t="shared" si="37"/>
        <v>0</v>
      </c>
      <c r="O107" s="103">
        <f t="shared" si="37"/>
        <v>0</v>
      </c>
      <c r="P107" s="103">
        <f t="shared" si="37"/>
        <v>0</v>
      </c>
      <c r="Q107" s="103">
        <f t="shared" si="37"/>
        <v>200000</v>
      </c>
      <c r="R107" s="103">
        <f t="shared" si="37"/>
        <v>200000</v>
      </c>
      <c r="S107" s="32"/>
      <c r="T107" s="32"/>
      <c r="U107" s="32"/>
    </row>
    <row r="108" spans="2:21" ht="15.75" thickBot="1">
      <c r="B108" s="802"/>
      <c r="C108" s="166"/>
      <c r="D108" s="166"/>
      <c r="E108" s="2">
        <v>426</v>
      </c>
      <c r="F108" s="1" t="s">
        <v>1068</v>
      </c>
      <c r="G108" s="4">
        <v>0</v>
      </c>
      <c r="H108" s="4">
        <v>0</v>
      </c>
      <c r="I108" s="4">
        <v>0</v>
      </c>
      <c r="J108" s="4">
        <v>0</v>
      </c>
      <c r="K108" s="4">
        <v>200000</v>
      </c>
      <c r="L108" s="4">
        <v>200000</v>
      </c>
      <c r="M108" s="4">
        <v>0</v>
      </c>
      <c r="N108" s="4">
        <v>0</v>
      </c>
      <c r="O108" s="4">
        <v>0</v>
      </c>
      <c r="P108" s="4">
        <v>0</v>
      </c>
      <c r="Q108" s="4">
        <v>200000</v>
      </c>
      <c r="R108" s="4">
        <v>200000</v>
      </c>
      <c r="S108" s="32"/>
      <c r="T108" s="32"/>
      <c r="U108" s="32"/>
    </row>
    <row r="109" spans="2:21" ht="15.75" thickBot="1">
      <c r="B109" s="802"/>
      <c r="C109" s="800" t="s">
        <v>604</v>
      </c>
      <c r="D109" s="801"/>
      <c r="E109" s="766" t="s">
        <v>507</v>
      </c>
      <c r="F109" s="801"/>
      <c r="G109" s="193">
        <f>SUM(G105+G89+G51+G41)</f>
        <v>226380000</v>
      </c>
      <c r="H109" s="193">
        <f t="shared" ref="H109:R109" si="38">SUM(H105+H89+H51+H41)</f>
        <v>226380000</v>
      </c>
      <c r="I109" s="193">
        <f t="shared" si="38"/>
        <v>0</v>
      </c>
      <c r="J109" s="193">
        <f t="shared" si="38"/>
        <v>0</v>
      </c>
      <c r="K109" s="193">
        <f t="shared" si="38"/>
        <v>415510000</v>
      </c>
      <c r="L109" s="193">
        <f t="shared" si="38"/>
        <v>415510000</v>
      </c>
      <c r="M109" s="193">
        <f t="shared" si="38"/>
        <v>128630000</v>
      </c>
      <c r="N109" s="193">
        <f t="shared" si="38"/>
        <v>128630000</v>
      </c>
      <c r="O109" s="193">
        <f t="shared" si="38"/>
        <v>0</v>
      </c>
      <c r="P109" s="193">
        <f t="shared" si="38"/>
        <v>16500000</v>
      </c>
      <c r="Q109" s="193">
        <f t="shared" si="38"/>
        <v>770520000</v>
      </c>
      <c r="R109" s="193">
        <f t="shared" si="38"/>
        <v>787020000</v>
      </c>
      <c r="S109" s="32"/>
      <c r="T109" s="32"/>
      <c r="U109" s="32"/>
    </row>
    <row r="110" spans="2:21"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2:21"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</sheetData>
  <mergeCells count="15">
    <mergeCell ref="C109:D109"/>
    <mergeCell ref="E109:F109"/>
    <mergeCell ref="B7:B10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B2:AA69"/>
  <sheetViews>
    <sheetView workbookViewId="0">
      <selection activeCell="D2" sqref="D2"/>
    </sheetView>
  </sheetViews>
  <sheetFormatPr defaultRowHeight="15"/>
  <cols>
    <col min="2" max="2" width="10.28515625" customWidth="1"/>
    <col min="3" max="3" width="14.140625" customWidth="1"/>
    <col min="4" max="4" width="15.85546875" customWidth="1"/>
    <col min="5" max="5" width="23.140625" customWidth="1"/>
    <col min="6" max="6" width="45" customWidth="1"/>
    <col min="7" max="18" width="19" customWidth="1"/>
  </cols>
  <sheetData>
    <row r="2" spans="2:19" ht="15" customHeight="1">
      <c r="B2" s="603" t="s">
        <v>1506</v>
      </c>
      <c r="C2" s="641"/>
      <c r="D2" s="641"/>
      <c r="E2" s="604"/>
    </row>
    <row r="3" spans="2:19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489"/>
    </row>
    <row r="4" spans="2:19" ht="29.2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  <c r="S4" s="489"/>
    </row>
    <row r="5" spans="2:19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  <c r="S5" s="489"/>
    </row>
    <row r="6" spans="2:19">
      <c r="B6" s="554">
        <v>22001</v>
      </c>
      <c r="C6" s="786" t="s">
        <v>1506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489"/>
    </row>
    <row r="7" spans="2:19">
      <c r="B7" s="822"/>
      <c r="C7" s="150">
        <v>1</v>
      </c>
      <c r="D7" s="33"/>
      <c r="E7" s="33"/>
      <c r="F7" s="33" t="s">
        <v>820</v>
      </c>
      <c r="G7" s="34">
        <f>SUM(G8)</f>
        <v>1535000</v>
      </c>
      <c r="H7" s="34">
        <f t="shared" ref="H7:R7" si="0">SUM(H8)</f>
        <v>1266000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1535000</v>
      </c>
      <c r="R7" s="34">
        <f t="shared" si="0"/>
        <v>1266000</v>
      </c>
    </row>
    <row r="8" spans="2:19">
      <c r="B8" s="822"/>
      <c r="C8" s="283"/>
      <c r="D8" s="226">
        <v>10</v>
      </c>
      <c r="E8" s="281"/>
      <c r="F8" s="281" t="s">
        <v>820</v>
      </c>
      <c r="G8" s="282">
        <v>1535000</v>
      </c>
      <c r="H8" s="282">
        <v>1266000</v>
      </c>
      <c r="I8" s="282">
        <v>0</v>
      </c>
      <c r="J8" s="282">
        <v>0</v>
      </c>
      <c r="K8" s="282">
        <v>0</v>
      </c>
      <c r="L8" s="282">
        <v>0</v>
      </c>
      <c r="M8" s="282">
        <v>0</v>
      </c>
      <c r="N8" s="282">
        <v>0</v>
      </c>
      <c r="O8" s="282">
        <v>0</v>
      </c>
      <c r="P8" s="282">
        <v>0</v>
      </c>
      <c r="Q8" s="282">
        <v>1535000</v>
      </c>
      <c r="R8" s="35">
        <v>1266000</v>
      </c>
    </row>
    <row r="9" spans="2:19">
      <c r="B9" s="822"/>
      <c r="C9" s="150">
        <v>2</v>
      </c>
      <c r="D9" s="33"/>
      <c r="E9" s="36"/>
      <c r="F9" s="33" t="s">
        <v>1663</v>
      </c>
      <c r="G9" s="34">
        <f>SUM(G10)</f>
        <v>160703000</v>
      </c>
      <c r="H9" s="34">
        <f t="shared" ref="H9:R9" si="1">SUM(H10)</f>
        <v>173380000</v>
      </c>
      <c r="I9" s="34">
        <f t="shared" si="1"/>
        <v>2000000</v>
      </c>
      <c r="J9" s="34">
        <f t="shared" si="1"/>
        <v>2000000</v>
      </c>
      <c r="K9" s="34">
        <f t="shared" si="1"/>
        <v>3000000</v>
      </c>
      <c r="L9" s="34">
        <f t="shared" si="1"/>
        <v>3000000</v>
      </c>
      <c r="M9" s="34">
        <f t="shared" si="1"/>
        <v>0</v>
      </c>
      <c r="N9" s="34">
        <f t="shared" si="1"/>
        <v>0</v>
      </c>
      <c r="O9" s="34">
        <f t="shared" si="1"/>
        <v>6718000</v>
      </c>
      <c r="P9" s="34">
        <f t="shared" si="1"/>
        <v>9054000</v>
      </c>
      <c r="Q9" s="34">
        <f t="shared" si="1"/>
        <v>172421000</v>
      </c>
      <c r="R9" s="34">
        <f t="shared" si="1"/>
        <v>187434000</v>
      </c>
    </row>
    <row r="10" spans="2:19">
      <c r="B10" s="822"/>
      <c r="C10" s="283"/>
      <c r="D10" s="226">
        <v>20</v>
      </c>
      <c r="E10" s="318"/>
      <c r="F10" s="281" t="s">
        <v>1663</v>
      </c>
      <c r="G10" s="282">
        <v>160703000</v>
      </c>
      <c r="H10" s="282">
        <v>173380000</v>
      </c>
      <c r="I10" s="282">
        <v>2000000</v>
      </c>
      <c r="J10" s="282">
        <v>2000000</v>
      </c>
      <c r="K10" s="282">
        <v>3000000</v>
      </c>
      <c r="L10" s="282">
        <v>3000000</v>
      </c>
      <c r="M10" s="282">
        <v>0</v>
      </c>
      <c r="N10" s="282">
        <v>0</v>
      </c>
      <c r="O10" s="282">
        <v>6718000</v>
      </c>
      <c r="P10" s="282">
        <v>9054000</v>
      </c>
      <c r="Q10" s="282">
        <v>172421000</v>
      </c>
      <c r="R10" s="35">
        <v>187434000</v>
      </c>
    </row>
    <row r="11" spans="2:19">
      <c r="B11" s="822"/>
      <c r="C11" s="150" t="s">
        <v>643</v>
      </c>
      <c r="D11" s="33"/>
      <c r="E11" s="33"/>
      <c r="F11" s="33" t="s">
        <v>672</v>
      </c>
      <c r="G11" s="34">
        <f>SUM(G12)</f>
        <v>3025000</v>
      </c>
      <c r="H11" s="34">
        <f t="shared" ref="H11:R11" si="2">SUM(H12)</f>
        <v>3025000</v>
      </c>
      <c r="I11" s="34">
        <f t="shared" si="2"/>
        <v>0</v>
      </c>
      <c r="J11" s="34">
        <f t="shared" si="2"/>
        <v>0</v>
      </c>
      <c r="K11" s="34">
        <f t="shared" si="2"/>
        <v>0</v>
      </c>
      <c r="L11" s="34">
        <f t="shared" si="2"/>
        <v>0</v>
      </c>
      <c r="M11" s="34">
        <f t="shared" si="2"/>
        <v>0</v>
      </c>
      <c r="N11" s="34">
        <f t="shared" si="2"/>
        <v>0</v>
      </c>
      <c r="O11" s="34">
        <f t="shared" si="2"/>
        <v>28235000</v>
      </c>
      <c r="P11" s="34">
        <f t="shared" si="2"/>
        <v>28235000</v>
      </c>
      <c r="Q11" s="34">
        <f t="shared" si="2"/>
        <v>31260000</v>
      </c>
      <c r="R11" s="34">
        <f t="shared" si="2"/>
        <v>31260000</v>
      </c>
    </row>
    <row r="12" spans="2:19" ht="30">
      <c r="B12" s="822"/>
      <c r="C12" s="283"/>
      <c r="D12" s="226" t="s">
        <v>644</v>
      </c>
      <c r="E12" s="281"/>
      <c r="F12" s="390" t="s">
        <v>673</v>
      </c>
      <c r="G12" s="282">
        <v>3025000</v>
      </c>
      <c r="H12" s="282">
        <v>3025000</v>
      </c>
      <c r="I12" s="282">
        <v>0</v>
      </c>
      <c r="J12" s="282">
        <v>0</v>
      </c>
      <c r="K12" s="282">
        <v>0</v>
      </c>
      <c r="L12" s="282">
        <v>0</v>
      </c>
      <c r="M12" s="282">
        <v>0</v>
      </c>
      <c r="N12" s="282">
        <v>0</v>
      </c>
      <c r="O12" s="282">
        <v>28235000</v>
      </c>
      <c r="P12" s="282">
        <v>28235000</v>
      </c>
      <c r="Q12" s="282">
        <v>31260000</v>
      </c>
      <c r="R12" s="35">
        <v>31260000</v>
      </c>
    </row>
    <row r="13" spans="2:19">
      <c r="B13" s="822"/>
      <c r="C13" s="162"/>
      <c r="D13" s="162">
        <v>40</v>
      </c>
      <c r="E13" s="99"/>
      <c r="F13" s="99" t="s">
        <v>391</v>
      </c>
      <c r="G13" s="573">
        <f>SUM(G14:G16)</f>
        <v>124950000</v>
      </c>
      <c r="H13" s="573">
        <f t="shared" ref="H13:R13" si="3">SUM(H14:H16)</f>
        <v>128050000</v>
      </c>
      <c r="I13" s="573">
        <f t="shared" si="3"/>
        <v>0</v>
      </c>
      <c r="J13" s="573">
        <f t="shared" si="3"/>
        <v>0</v>
      </c>
      <c r="K13" s="573">
        <f t="shared" si="3"/>
        <v>0</v>
      </c>
      <c r="L13" s="573">
        <f t="shared" si="3"/>
        <v>0</v>
      </c>
      <c r="M13" s="573">
        <f t="shared" si="3"/>
        <v>0</v>
      </c>
      <c r="N13" s="573">
        <f t="shared" si="3"/>
        <v>0</v>
      </c>
      <c r="O13" s="573">
        <f t="shared" si="3"/>
        <v>0</v>
      </c>
      <c r="P13" s="573">
        <f t="shared" si="3"/>
        <v>0</v>
      </c>
      <c r="Q13" s="573">
        <f t="shared" si="3"/>
        <v>124950000</v>
      </c>
      <c r="R13" s="573">
        <f t="shared" si="3"/>
        <v>128050000</v>
      </c>
    </row>
    <row r="14" spans="2:19">
      <c r="B14" s="822"/>
      <c r="C14" s="324"/>
      <c r="D14" s="324"/>
      <c r="E14" s="226">
        <v>401</v>
      </c>
      <c r="F14" s="281" t="s">
        <v>399</v>
      </c>
      <c r="G14" s="327">
        <v>90491000</v>
      </c>
      <c r="H14" s="327">
        <v>92780000</v>
      </c>
      <c r="I14" s="327">
        <v>0</v>
      </c>
      <c r="J14" s="327">
        <v>0</v>
      </c>
      <c r="K14" s="327">
        <v>0</v>
      </c>
      <c r="L14" s="327">
        <v>0</v>
      </c>
      <c r="M14" s="327">
        <v>0</v>
      </c>
      <c r="N14" s="327">
        <v>0</v>
      </c>
      <c r="O14" s="327">
        <v>0</v>
      </c>
      <c r="P14" s="327">
        <v>0</v>
      </c>
      <c r="Q14" s="327">
        <v>90491000</v>
      </c>
      <c r="R14" s="327">
        <v>92780000</v>
      </c>
    </row>
    <row r="15" spans="2:19">
      <c r="B15" s="822"/>
      <c r="C15" s="324"/>
      <c r="D15" s="324"/>
      <c r="E15" s="226">
        <v>402</v>
      </c>
      <c r="F15" s="281" t="s">
        <v>361</v>
      </c>
      <c r="G15" s="327">
        <v>33469000</v>
      </c>
      <c r="H15" s="327">
        <v>34549000</v>
      </c>
      <c r="I15" s="327">
        <v>0</v>
      </c>
      <c r="J15" s="327">
        <v>0</v>
      </c>
      <c r="K15" s="327">
        <v>0</v>
      </c>
      <c r="L15" s="327">
        <v>0</v>
      </c>
      <c r="M15" s="327">
        <v>0</v>
      </c>
      <c r="N15" s="327">
        <v>0</v>
      </c>
      <c r="O15" s="327">
        <v>0</v>
      </c>
      <c r="P15" s="327">
        <v>0</v>
      </c>
      <c r="Q15" s="327">
        <v>33469000</v>
      </c>
      <c r="R15" s="327">
        <v>34549000</v>
      </c>
    </row>
    <row r="16" spans="2:19">
      <c r="B16" s="822"/>
      <c r="C16" s="324"/>
      <c r="D16" s="324"/>
      <c r="E16" s="226">
        <v>404</v>
      </c>
      <c r="F16" s="281" t="s">
        <v>392</v>
      </c>
      <c r="G16" s="327">
        <v>990000</v>
      </c>
      <c r="H16" s="327">
        <v>721000</v>
      </c>
      <c r="I16" s="327">
        <v>0</v>
      </c>
      <c r="J16" s="327">
        <v>0</v>
      </c>
      <c r="K16" s="327">
        <v>0</v>
      </c>
      <c r="L16" s="327">
        <v>0</v>
      </c>
      <c r="M16" s="327">
        <v>0</v>
      </c>
      <c r="N16" s="327">
        <v>0</v>
      </c>
      <c r="O16" s="327">
        <v>0</v>
      </c>
      <c r="P16" s="327">
        <v>0</v>
      </c>
      <c r="Q16" s="327">
        <v>990000</v>
      </c>
      <c r="R16" s="327">
        <v>721000</v>
      </c>
    </row>
    <row r="17" spans="2:27">
      <c r="B17" s="822"/>
      <c r="C17" s="162"/>
      <c r="D17" s="162">
        <v>42</v>
      </c>
      <c r="E17" s="99"/>
      <c r="F17" s="99" t="s">
        <v>394</v>
      </c>
      <c r="G17" s="573">
        <f>SUM(G18:G23)</f>
        <v>35753000</v>
      </c>
      <c r="H17" s="573">
        <f t="shared" ref="H17:R17" si="4">SUM(H18:H23)</f>
        <v>39061000</v>
      </c>
      <c r="I17" s="573">
        <f t="shared" si="4"/>
        <v>1700000</v>
      </c>
      <c r="J17" s="573">
        <f t="shared" si="4"/>
        <v>1700000</v>
      </c>
      <c r="K17" s="573">
        <f t="shared" si="4"/>
        <v>2700000</v>
      </c>
      <c r="L17" s="573">
        <f t="shared" si="4"/>
        <v>2700000</v>
      </c>
      <c r="M17" s="573">
        <f t="shared" si="4"/>
        <v>0</v>
      </c>
      <c r="N17" s="573">
        <f t="shared" si="4"/>
        <v>0</v>
      </c>
      <c r="O17" s="573">
        <f t="shared" si="4"/>
        <v>33480000</v>
      </c>
      <c r="P17" s="573">
        <f t="shared" si="4"/>
        <v>35696000</v>
      </c>
      <c r="Q17" s="573">
        <f t="shared" si="4"/>
        <v>73633000</v>
      </c>
      <c r="R17" s="573">
        <f t="shared" si="4"/>
        <v>79157000</v>
      </c>
    </row>
    <row r="18" spans="2:27">
      <c r="B18" s="822"/>
      <c r="C18" s="324"/>
      <c r="D18" s="324"/>
      <c r="E18" s="226">
        <v>420</v>
      </c>
      <c r="F18" s="390" t="s">
        <v>400</v>
      </c>
      <c r="G18" s="327">
        <v>280000</v>
      </c>
      <c r="H18" s="327">
        <v>280000</v>
      </c>
      <c r="I18" s="327">
        <v>300000</v>
      </c>
      <c r="J18" s="327">
        <v>300000</v>
      </c>
      <c r="K18" s="327">
        <v>800000</v>
      </c>
      <c r="L18" s="327">
        <v>800000</v>
      </c>
      <c r="M18" s="327">
        <v>0</v>
      </c>
      <c r="N18" s="327">
        <v>0</v>
      </c>
      <c r="O18" s="327">
        <v>10500000</v>
      </c>
      <c r="P18" s="327">
        <v>10828000</v>
      </c>
      <c r="Q18" s="327">
        <v>11880000</v>
      </c>
      <c r="R18" s="327">
        <v>12208000</v>
      </c>
    </row>
    <row r="19" spans="2:27" ht="30">
      <c r="B19" s="822"/>
      <c r="C19" s="324"/>
      <c r="D19" s="324"/>
      <c r="E19" s="226">
        <v>421</v>
      </c>
      <c r="F19" s="572" t="s">
        <v>401</v>
      </c>
      <c r="G19" s="327">
        <v>17643000</v>
      </c>
      <c r="H19" s="327">
        <v>17643000</v>
      </c>
      <c r="I19" s="327">
        <v>250000</v>
      </c>
      <c r="J19" s="327">
        <v>250000</v>
      </c>
      <c r="K19" s="327">
        <v>400000</v>
      </c>
      <c r="L19" s="327">
        <v>400000</v>
      </c>
      <c r="M19" s="327">
        <v>0</v>
      </c>
      <c r="N19" s="327">
        <v>0</v>
      </c>
      <c r="O19" s="327">
        <v>845000</v>
      </c>
      <c r="P19" s="327">
        <v>950000</v>
      </c>
      <c r="Q19" s="327">
        <v>19138000</v>
      </c>
      <c r="R19" s="327">
        <v>19243000</v>
      </c>
    </row>
    <row r="20" spans="2:27">
      <c r="B20" s="822"/>
      <c r="C20" s="324"/>
      <c r="D20" s="324"/>
      <c r="E20" s="226">
        <v>423</v>
      </c>
      <c r="F20" s="281" t="s">
        <v>402</v>
      </c>
      <c r="G20" s="327">
        <v>759000</v>
      </c>
      <c r="H20" s="327">
        <v>759000</v>
      </c>
      <c r="I20" s="327">
        <v>150000</v>
      </c>
      <c r="J20" s="327">
        <v>150000</v>
      </c>
      <c r="K20" s="327">
        <v>100000</v>
      </c>
      <c r="L20" s="327">
        <v>100000</v>
      </c>
      <c r="M20" s="327">
        <v>0</v>
      </c>
      <c r="N20" s="327">
        <v>0</v>
      </c>
      <c r="O20" s="327">
        <v>700000</v>
      </c>
      <c r="P20" s="327">
        <v>795000</v>
      </c>
      <c r="Q20" s="327">
        <v>1709000</v>
      </c>
      <c r="R20" s="327">
        <v>1804000</v>
      </c>
    </row>
    <row r="21" spans="2:27">
      <c r="B21" s="822"/>
      <c r="C21" s="324"/>
      <c r="D21" s="324"/>
      <c r="E21" s="226">
        <v>424</v>
      </c>
      <c r="F21" s="281" t="s">
        <v>403</v>
      </c>
      <c r="G21" s="327">
        <v>666000</v>
      </c>
      <c r="H21" s="327">
        <v>666000</v>
      </c>
      <c r="I21" s="327">
        <v>700000</v>
      </c>
      <c r="J21" s="327">
        <v>700000</v>
      </c>
      <c r="K21" s="327">
        <v>300000</v>
      </c>
      <c r="L21" s="327">
        <v>300000</v>
      </c>
      <c r="M21" s="327">
        <v>0</v>
      </c>
      <c r="N21" s="327">
        <v>0</v>
      </c>
      <c r="O21" s="327">
        <v>1250000</v>
      </c>
      <c r="P21" s="327">
        <v>1250000</v>
      </c>
      <c r="Q21" s="327">
        <v>2916000</v>
      </c>
      <c r="R21" s="327">
        <v>2916000</v>
      </c>
    </row>
    <row r="22" spans="2:27">
      <c r="B22" s="822"/>
      <c r="C22" s="324"/>
      <c r="D22" s="324"/>
      <c r="E22" s="226">
        <v>425</v>
      </c>
      <c r="F22" s="281" t="s">
        <v>404</v>
      </c>
      <c r="G22" s="327">
        <v>16013000</v>
      </c>
      <c r="H22" s="327">
        <v>19141000</v>
      </c>
      <c r="I22" s="327">
        <v>200000</v>
      </c>
      <c r="J22" s="327">
        <v>200000</v>
      </c>
      <c r="K22" s="327">
        <v>1000000</v>
      </c>
      <c r="L22" s="327">
        <v>1000000</v>
      </c>
      <c r="M22" s="327">
        <v>0</v>
      </c>
      <c r="N22" s="327">
        <v>0</v>
      </c>
      <c r="O22" s="327">
        <v>19815000</v>
      </c>
      <c r="P22" s="327">
        <v>21440000</v>
      </c>
      <c r="Q22" s="327">
        <v>37028000</v>
      </c>
      <c r="R22" s="327">
        <v>41781000</v>
      </c>
    </row>
    <row r="23" spans="2:27">
      <c r="B23" s="822"/>
      <c r="C23" s="324"/>
      <c r="D23" s="324"/>
      <c r="E23" s="226">
        <v>426</v>
      </c>
      <c r="F23" s="281" t="s">
        <v>405</v>
      </c>
      <c r="G23" s="327">
        <v>392000</v>
      </c>
      <c r="H23" s="327">
        <v>572000</v>
      </c>
      <c r="I23" s="327">
        <v>100000</v>
      </c>
      <c r="J23" s="327">
        <v>100000</v>
      </c>
      <c r="K23" s="327">
        <v>100000</v>
      </c>
      <c r="L23" s="327">
        <v>100000</v>
      </c>
      <c r="M23" s="327">
        <v>0</v>
      </c>
      <c r="N23" s="327">
        <v>0</v>
      </c>
      <c r="O23" s="327">
        <v>370000</v>
      </c>
      <c r="P23" s="327">
        <v>433000</v>
      </c>
      <c r="Q23" s="327">
        <v>962000</v>
      </c>
      <c r="R23" s="327">
        <v>1205000</v>
      </c>
    </row>
    <row r="24" spans="2:27">
      <c r="B24" s="822"/>
      <c r="C24" s="162"/>
      <c r="D24" s="162">
        <v>46</v>
      </c>
      <c r="E24" s="99"/>
      <c r="F24" s="99" t="s">
        <v>396</v>
      </c>
      <c r="G24" s="573">
        <f>SUM(G25)</f>
        <v>50000</v>
      </c>
      <c r="H24" s="573">
        <f t="shared" ref="H24:R24" si="5">SUM(H25)</f>
        <v>50000</v>
      </c>
      <c r="I24" s="573">
        <f t="shared" si="5"/>
        <v>0</v>
      </c>
      <c r="J24" s="573">
        <f t="shared" si="5"/>
        <v>0</v>
      </c>
      <c r="K24" s="573">
        <f t="shared" si="5"/>
        <v>0</v>
      </c>
      <c r="L24" s="573">
        <f t="shared" si="5"/>
        <v>0</v>
      </c>
      <c r="M24" s="573">
        <f t="shared" si="5"/>
        <v>0</v>
      </c>
      <c r="N24" s="573">
        <f t="shared" si="5"/>
        <v>0</v>
      </c>
      <c r="O24" s="573">
        <f t="shared" si="5"/>
        <v>0</v>
      </c>
      <c r="P24" s="573">
        <f t="shared" si="5"/>
        <v>0</v>
      </c>
      <c r="Q24" s="573">
        <f t="shared" si="5"/>
        <v>50000</v>
      </c>
      <c r="R24" s="573">
        <f t="shared" si="5"/>
        <v>50000</v>
      </c>
    </row>
    <row r="25" spans="2:27">
      <c r="B25" s="822"/>
      <c r="C25" s="324"/>
      <c r="D25" s="324"/>
      <c r="E25" s="226">
        <v>464</v>
      </c>
      <c r="F25" s="281" t="s">
        <v>423</v>
      </c>
      <c r="G25" s="327">
        <v>50000</v>
      </c>
      <c r="H25" s="327">
        <v>50000</v>
      </c>
      <c r="I25" s="327">
        <v>0</v>
      </c>
      <c r="J25" s="327">
        <v>0</v>
      </c>
      <c r="K25" s="327">
        <v>0</v>
      </c>
      <c r="L25" s="327">
        <v>0</v>
      </c>
      <c r="M25" s="327">
        <v>0</v>
      </c>
      <c r="N25" s="327">
        <v>0</v>
      </c>
      <c r="O25" s="327">
        <v>0</v>
      </c>
      <c r="P25" s="327">
        <v>0</v>
      </c>
      <c r="Q25" s="327">
        <v>50000</v>
      </c>
      <c r="R25" s="327">
        <v>50000</v>
      </c>
    </row>
    <row r="26" spans="2:27">
      <c r="B26" s="822"/>
      <c r="C26" s="162"/>
      <c r="D26" s="162">
        <v>48</v>
      </c>
      <c r="E26" s="99"/>
      <c r="F26" s="99" t="s">
        <v>430</v>
      </c>
      <c r="G26" s="573">
        <f>SUM(G27:G28)</f>
        <v>4510000</v>
      </c>
      <c r="H26" s="573">
        <f t="shared" ref="H26:R26" si="6">SUM(H27:H28)</f>
        <v>10510000</v>
      </c>
      <c r="I26" s="573">
        <f t="shared" si="6"/>
        <v>300000</v>
      </c>
      <c r="J26" s="573">
        <f t="shared" si="6"/>
        <v>300000</v>
      </c>
      <c r="K26" s="573">
        <f t="shared" si="6"/>
        <v>300000</v>
      </c>
      <c r="L26" s="573">
        <f t="shared" si="6"/>
        <v>300000</v>
      </c>
      <c r="M26" s="573">
        <f t="shared" si="6"/>
        <v>0</v>
      </c>
      <c r="N26" s="573">
        <f t="shared" si="6"/>
        <v>0</v>
      </c>
      <c r="O26" s="573">
        <f t="shared" si="6"/>
        <v>1473000</v>
      </c>
      <c r="P26" s="573">
        <f t="shared" si="6"/>
        <v>1593000</v>
      </c>
      <c r="Q26" s="573">
        <f t="shared" si="6"/>
        <v>6583000</v>
      </c>
      <c r="R26" s="573">
        <f t="shared" si="6"/>
        <v>12703000</v>
      </c>
    </row>
    <row r="27" spans="2:27">
      <c r="B27" s="822"/>
      <c r="C27" s="324"/>
      <c r="D27" s="324"/>
      <c r="E27" s="226">
        <v>480</v>
      </c>
      <c r="F27" s="281" t="s">
        <v>431</v>
      </c>
      <c r="G27" s="327">
        <v>283000</v>
      </c>
      <c r="H27" s="327">
        <v>283000</v>
      </c>
      <c r="I27" s="327">
        <v>0</v>
      </c>
      <c r="J27" s="327">
        <v>0</v>
      </c>
      <c r="K27" s="327">
        <v>200000</v>
      </c>
      <c r="L27" s="327">
        <v>200000</v>
      </c>
      <c r="M27" s="327">
        <v>0</v>
      </c>
      <c r="N27" s="327">
        <v>0</v>
      </c>
      <c r="O27" s="327">
        <v>580000</v>
      </c>
      <c r="P27" s="327">
        <v>580000</v>
      </c>
      <c r="Q27" s="327">
        <v>1063000</v>
      </c>
      <c r="R27" s="327">
        <v>1063000</v>
      </c>
      <c r="U27" s="365"/>
      <c r="V27" s="365"/>
      <c r="W27" s="365"/>
      <c r="X27" s="365"/>
      <c r="Y27" s="365"/>
      <c r="Z27" s="365"/>
      <c r="AA27" s="365"/>
    </row>
    <row r="28" spans="2:27">
      <c r="B28" s="822"/>
      <c r="C28" s="324"/>
      <c r="D28" s="324"/>
      <c r="E28" s="571">
        <v>485</v>
      </c>
      <c r="F28" s="281" t="s">
        <v>436</v>
      </c>
      <c r="G28" s="327">
        <v>4227000</v>
      </c>
      <c r="H28" s="327">
        <v>10227000</v>
      </c>
      <c r="I28" s="327">
        <v>300000</v>
      </c>
      <c r="J28" s="327">
        <v>300000</v>
      </c>
      <c r="K28" s="327">
        <v>100000</v>
      </c>
      <c r="L28" s="327">
        <v>100000</v>
      </c>
      <c r="M28" s="327">
        <v>0</v>
      </c>
      <c r="N28" s="327">
        <v>0</v>
      </c>
      <c r="O28" s="327">
        <v>893000</v>
      </c>
      <c r="P28" s="327">
        <v>1013000</v>
      </c>
      <c r="Q28" s="327">
        <v>5520000</v>
      </c>
      <c r="R28" s="327">
        <v>11640000</v>
      </c>
      <c r="U28" s="365"/>
      <c r="V28" s="365"/>
      <c r="W28" s="365"/>
      <c r="X28" s="365"/>
      <c r="Y28" s="365"/>
      <c r="Z28" s="365"/>
      <c r="AA28" s="365"/>
    </row>
    <row r="29" spans="2:27">
      <c r="B29" s="822"/>
      <c r="C29" s="666">
        <v>1</v>
      </c>
      <c r="D29" s="666"/>
      <c r="E29" s="670"/>
      <c r="F29" s="670" t="s">
        <v>1772</v>
      </c>
      <c r="G29" s="102">
        <f>SUM(G30)</f>
        <v>1535000</v>
      </c>
      <c r="H29" s="102">
        <f t="shared" ref="H29:R29" si="7">SUM(H30)</f>
        <v>1266000</v>
      </c>
      <c r="I29" s="102">
        <f t="shared" si="7"/>
        <v>0</v>
      </c>
      <c r="J29" s="102">
        <f t="shared" si="7"/>
        <v>0</v>
      </c>
      <c r="K29" s="102">
        <f t="shared" si="7"/>
        <v>0</v>
      </c>
      <c r="L29" s="102">
        <f t="shared" si="7"/>
        <v>0</v>
      </c>
      <c r="M29" s="102">
        <f t="shared" si="7"/>
        <v>0</v>
      </c>
      <c r="N29" s="102">
        <f t="shared" si="7"/>
        <v>0</v>
      </c>
      <c r="O29" s="102">
        <f t="shared" si="7"/>
        <v>0</v>
      </c>
      <c r="P29" s="102">
        <f t="shared" si="7"/>
        <v>0</v>
      </c>
      <c r="Q29" s="102">
        <f t="shared" si="7"/>
        <v>1535000</v>
      </c>
      <c r="R29" s="102">
        <f t="shared" si="7"/>
        <v>1266000</v>
      </c>
      <c r="S29" s="489"/>
      <c r="T29" s="365"/>
      <c r="U29" s="365"/>
      <c r="V29" s="365"/>
      <c r="W29" s="365"/>
      <c r="X29" s="365"/>
      <c r="Y29" s="365"/>
      <c r="Z29" s="365"/>
      <c r="AA29" s="365"/>
    </row>
    <row r="30" spans="2:27">
      <c r="B30" s="822"/>
      <c r="C30" s="150"/>
      <c r="D30" s="150">
        <v>10</v>
      </c>
      <c r="E30" s="33"/>
      <c r="F30" s="33" t="s">
        <v>820</v>
      </c>
      <c r="G30" s="34">
        <f>SUM(G31+G33)</f>
        <v>1535000</v>
      </c>
      <c r="H30" s="34">
        <f t="shared" ref="H30:R30" si="8">SUM(H31+H33)</f>
        <v>1266000</v>
      </c>
      <c r="I30" s="34">
        <f t="shared" si="8"/>
        <v>0</v>
      </c>
      <c r="J30" s="34">
        <f t="shared" si="8"/>
        <v>0</v>
      </c>
      <c r="K30" s="34">
        <f t="shared" si="8"/>
        <v>0</v>
      </c>
      <c r="L30" s="34">
        <f t="shared" si="8"/>
        <v>0</v>
      </c>
      <c r="M30" s="34">
        <f t="shared" si="8"/>
        <v>0</v>
      </c>
      <c r="N30" s="34">
        <f t="shared" si="8"/>
        <v>0</v>
      </c>
      <c r="O30" s="34">
        <f t="shared" si="8"/>
        <v>0</v>
      </c>
      <c r="P30" s="34">
        <f t="shared" si="8"/>
        <v>0</v>
      </c>
      <c r="Q30" s="34">
        <f t="shared" si="8"/>
        <v>1535000</v>
      </c>
      <c r="R30" s="34">
        <f t="shared" si="8"/>
        <v>1266000</v>
      </c>
      <c r="W30" s="365"/>
      <c r="X30" s="365"/>
      <c r="Y30" s="365"/>
      <c r="Z30" s="365"/>
      <c r="AA30" s="365"/>
    </row>
    <row r="31" spans="2:27">
      <c r="B31" s="822"/>
      <c r="C31" s="162"/>
      <c r="D31" s="162">
        <v>40</v>
      </c>
      <c r="E31" s="99"/>
      <c r="F31" s="99" t="s">
        <v>391</v>
      </c>
      <c r="G31" s="103">
        <f>SUM(G32)</f>
        <v>990000</v>
      </c>
      <c r="H31" s="103">
        <f t="shared" ref="H31:R31" si="9">SUM(H32)</f>
        <v>721000</v>
      </c>
      <c r="I31" s="103">
        <f t="shared" si="9"/>
        <v>0</v>
      </c>
      <c r="J31" s="103">
        <f t="shared" si="9"/>
        <v>0</v>
      </c>
      <c r="K31" s="103">
        <f t="shared" si="9"/>
        <v>0</v>
      </c>
      <c r="L31" s="103">
        <f t="shared" si="9"/>
        <v>0</v>
      </c>
      <c r="M31" s="103">
        <f t="shared" si="9"/>
        <v>0</v>
      </c>
      <c r="N31" s="103">
        <f t="shared" si="9"/>
        <v>0</v>
      </c>
      <c r="O31" s="103">
        <f t="shared" si="9"/>
        <v>0</v>
      </c>
      <c r="P31" s="103">
        <f t="shared" si="9"/>
        <v>0</v>
      </c>
      <c r="Q31" s="103">
        <f t="shared" si="9"/>
        <v>990000</v>
      </c>
      <c r="R31" s="103">
        <f t="shared" si="9"/>
        <v>721000</v>
      </c>
      <c r="W31" s="365"/>
      <c r="X31" s="365"/>
      <c r="Y31" s="365"/>
      <c r="Z31" s="365"/>
      <c r="AA31" s="365"/>
    </row>
    <row r="32" spans="2:27">
      <c r="B32" s="822"/>
      <c r="C32" s="166"/>
      <c r="D32" s="166"/>
      <c r="E32" s="2">
        <v>404</v>
      </c>
      <c r="F32" s="1" t="s">
        <v>392</v>
      </c>
      <c r="G32" s="4">
        <v>990000</v>
      </c>
      <c r="H32" s="4">
        <v>721000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990000</v>
      </c>
      <c r="R32" s="4">
        <v>721000</v>
      </c>
      <c r="W32" s="365"/>
      <c r="X32" s="365"/>
      <c r="Y32" s="365"/>
      <c r="Z32" s="365"/>
      <c r="AA32" s="365"/>
    </row>
    <row r="33" spans="2:18">
      <c r="B33" s="822"/>
      <c r="C33" s="162"/>
      <c r="D33" s="162">
        <v>42</v>
      </c>
      <c r="E33" s="99"/>
      <c r="F33" s="314" t="s">
        <v>394</v>
      </c>
      <c r="G33" s="103">
        <f>SUM(G34:G39)</f>
        <v>545000</v>
      </c>
      <c r="H33" s="103">
        <f t="shared" ref="H33:R33" si="10">SUM(H34:H39)</f>
        <v>545000</v>
      </c>
      <c r="I33" s="103">
        <f t="shared" si="10"/>
        <v>0</v>
      </c>
      <c r="J33" s="103">
        <f t="shared" si="10"/>
        <v>0</v>
      </c>
      <c r="K33" s="103">
        <f t="shared" si="10"/>
        <v>0</v>
      </c>
      <c r="L33" s="103">
        <f t="shared" si="10"/>
        <v>0</v>
      </c>
      <c r="M33" s="103">
        <f t="shared" si="10"/>
        <v>0</v>
      </c>
      <c r="N33" s="103">
        <f t="shared" si="10"/>
        <v>0</v>
      </c>
      <c r="O33" s="103">
        <f t="shared" si="10"/>
        <v>0</v>
      </c>
      <c r="P33" s="103">
        <f t="shared" si="10"/>
        <v>0</v>
      </c>
      <c r="Q33" s="103">
        <f t="shared" si="10"/>
        <v>545000</v>
      </c>
      <c r="R33" s="103">
        <f t="shared" si="10"/>
        <v>545000</v>
      </c>
    </row>
    <row r="34" spans="2:18">
      <c r="B34" s="822"/>
      <c r="C34" s="166"/>
      <c r="D34" s="166"/>
      <c r="E34" s="2">
        <v>420</v>
      </c>
      <c r="F34" s="1" t="s">
        <v>400</v>
      </c>
      <c r="G34" s="4">
        <v>50000</v>
      </c>
      <c r="H34" s="4">
        <v>50000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50000</v>
      </c>
      <c r="R34" s="4">
        <v>50000</v>
      </c>
    </row>
    <row r="35" spans="2:18" ht="30">
      <c r="B35" s="822"/>
      <c r="C35" s="166"/>
      <c r="D35" s="166"/>
      <c r="E35" s="2">
        <v>421</v>
      </c>
      <c r="F35" s="14" t="s">
        <v>401</v>
      </c>
      <c r="G35" s="4">
        <v>73000</v>
      </c>
      <c r="H35" s="4">
        <v>73000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73000</v>
      </c>
      <c r="R35" s="4">
        <v>73000</v>
      </c>
    </row>
    <row r="36" spans="2:18">
      <c r="B36" s="822"/>
      <c r="C36" s="166"/>
      <c r="D36" s="166"/>
      <c r="E36" s="2">
        <v>423</v>
      </c>
      <c r="F36" s="1" t="s">
        <v>402</v>
      </c>
      <c r="G36" s="4">
        <v>86000</v>
      </c>
      <c r="H36" s="4">
        <v>86000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86000</v>
      </c>
      <c r="R36" s="4">
        <v>86000</v>
      </c>
    </row>
    <row r="37" spans="2:18">
      <c r="B37" s="822"/>
      <c r="C37" s="166"/>
      <c r="D37" s="166"/>
      <c r="E37" s="2">
        <v>424</v>
      </c>
      <c r="F37" s="1" t="s">
        <v>403</v>
      </c>
      <c r="G37" s="4">
        <v>26000</v>
      </c>
      <c r="H37" s="4">
        <v>26000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26000</v>
      </c>
      <c r="R37" s="4">
        <v>26000</v>
      </c>
    </row>
    <row r="38" spans="2:18">
      <c r="B38" s="822"/>
      <c r="C38" s="166"/>
      <c r="D38" s="166"/>
      <c r="E38" s="2">
        <v>425</v>
      </c>
      <c r="F38" s="1" t="s">
        <v>404</v>
      </c>
      <c r="G38" s="4">
        <v>120000</v>
      </c>
      <c r="H38" s="4">
        <v>120000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120000</v>
      </c>
      <c r="R38" s="4">
        <v>120000</v>
      </c>
    </row>
    <row r="39" spans="2:18">
      <c r="B39" s="822"/>
      <c r="C39" s="166"/>
      <c r="D39" s="166"/>
      <c r="E39" s="2">
        <v>426</v>
      </c>
      <c r="F39" s="1" t="s">
        <v>405</v>
      </c>
      <c r="G39" s="4">
        <v>190000</v>
      </c>
      <c r="H39" s="4">
        <v>190000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190000</v>
      </c>
      <c r="R39" s="4">
        <v>190000</v>
      </c>
    </row>
    <row r="40" spans="2:18">
      <c r="B40" s="822"/>
      <c r="C40" s="666">
        <v>2</v>
      </c>
      <c r="D40" s="666"/>
      <c r="E40" s="670"/>
      <c r="F40" s="670" t="s">
        <v>1663</v>
      </c>
      <c r="G40" s="102">
        <f>SUM(G41)</f>
        <v>160703000</v>
      </c>
      <c r="H40" s="102">
        <f t="shared" ref="H40:R40" si="11">SUM(H41)</f>
        <v>173380000</v>
      </c>
      <c r="I40" s="102">
        <f t="shared" si="11"/>
        <v>2000000</v>
      </c>
      <c r="J40" s="102">
        <f t="shared" si="11"/>
        <v>2000000</v>
      </c>
      <c r="K40" s="102">
        <f t="shared" si="11"/>
        <v>3000000</v>
      </c>
      <c r="L40" s="102">
        <f t="shared" si="11"/>
        <v>3000000</v>
      </c>
      <c r="M40" s="102">
        <f t="shared" si="11"/>
        <v>0</v>
      </c>
      <c r="N40" s="102">
        <f t="shared" si="11"/>
        <v>0</v>
      </c>
      <c r="O40" s="102">
        <f t="shared" si="11"/>
        <v>6718000</v>
      </c>
      <c r="P40" s="102">
        <f t="shared" si="11"/>
        <v>9054000</v>
      </c>
      <c r="Q40" s="102">
        <f t="shared" si="11"/>
        <v>172421000</v>
      </c>
      <c r="R40" s="102">
        <f t="shared" si="11"/>
        <v>187434000</v>
      </c>
    </row>
    <row r="41" spans="2:18">
      <c r="B41" s="822"/>
      <c r="C41" s="150"/>
      <c r="D41" s="150">
        <v>20</v>
      </c>
      <c r="E41" s="33"/>
      <c r="F41" s="33" t="s">
        <v>1663</v>
      </c>
      <c r="G41" s="34">
        <f>SUM(G42+G45+G52+G54)</f>
        <v>160703000</v>
      </c>
      <c r="H41" s="34">
        <f t="shared" ref="H41:R41" si="12">SUM(H42+H45+H52+H54)</f>
        <v>173380000</v>
      </c>
      <c r="I41" s="34">
        <f t="shared" si="12"/>
        <v>2000000</v>
      </c>
      <c r="J41" s="34">
        <f t="shared" si="12"/>
        <v>2000000</v>
      </c>
      <c r="K41" s="34">
        <f t="shared" si="12"/>
        <v>3000000</v>
      </c>
      <c r="L41" s="34">
        <f t="shared" si="12"/>
        <v>3000000</v>
      </c>
      <c r="M41" s="34">
        <f t="shared" si="12"/>
        <v>0</v>
      </c>
      <c r="N41" s="34">
        <f t="shared" si="12"/>
        <v>0</v>
      </c>
      <c r="O41" s="34">
        <f t="shared" si="12"/>
        <v>6718000</v>
      </c>
      <c r="P41" s="34">
        <f t="shared" si="12"/>
        <v>9054000</v>
      </c>
      <c r="Q41" s="34">
        <f t="shared" si="12"/>
        <v>172421000</v>
      </c>
      <c r="R41" s="34">
        <f t="shared" si="12"/>
        <v>187434000</v>
      </c>
    </row>
    <row r="42" spans="2:18">
      <c r="B42" s="822"/>
      <c r="C42" s="162"/>
      <c r="D42" s="162">
        <v>40</v>
      </c>
      <c r="E42" s="99"/>
      <c r="F42" s="99" t="s">
        <v>391</v>
      </c>
      <c r="G42" s="103">
        <f>SUM(G43:G44)</f>
        <v>123960000</v>
      </c>
      <c r="H42" s="103">
        <f t="shared" ref="H42:R42" si="13">SUM(H43:H44)</f>
        <v>127329000</v>
      </c>
      <c r="I42" s="103">
        <f t="shared" si="13"/>
        <v>0</v>
      </c>
      <c r="J42" s="103">
        <f t="shared" si="13"/>
        <v>0</v>
      </c>
      <c r="K42" s="103">
        <f t="shared" si="13"/>
        <v>0</v>
      </c>
      <c r="L42" s="103">
        <f t="shared" si="13"/>
        <v>0</v>
      </c>
      <c r="M42" s="103">
        <f t="shared" si="13"/>
        <v>0</v>
      </c>
      <c r="N42" s="103">
        <f t="shared" si="13"/>
        <v>0</v>
      </c>
      <c r="O42" s="103">
        <f t="shared" si="13"/>
        <v>0</v>
      </c>
      <c r="P42" s="103">
        <f t="shared" si="13"/>
        <v>0</v>
      </c>
      <c r="Q42" s="103">
        <f t="shared" si="13"/>
        <v>123960000</v>
      </c>
      <c r="R42" s="103">
        <f t="shared" si="13"/>
        <v>127329000</v>
      </c>
    </row>
    <row r="43" spans="2:18">
      <c r="B43" s="822"/>
      <c r="C43" s="166"/>
      <c r="D43" s="166"/>
      <c r="E43" s="2">
        <v>401</v>
      </c>
      <c r="F43" s="1" t="s">
        <v>399</v>
      </c>
      <c r="G43" s="4">
        <v>90491000</v>
      </c>
      <c r="H43" s="4">
        <v>92780000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90491000</v>
      </c>
      <c r="R43" s="4">
        <v>92780000</v>
      </c>
    </row>
    <row r="44" spans="2:18">
      <c r="B44" s="822"/>
      <c r="C44" s="166"/>
      <c r="D44" s="166"/>
      <c r="E44" s="2">
        <v>402</v>
      </c>
      <c r="F44" s="1" t="s">
        <v>361</v>
      </c>
      <c r="G44" s="4">
        <v>33469000</v>
      </c>
      <c r="H44" s="4">
        <v>34549000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33469000</v>
      </c>
      <c r="R44" s="4">
        <v>34549000</v>
      </c>
    </row>
    <row r="45" spans="2:18">
      <c r="B45" s="822"/>
      <c r="C45" s="162"/>
      <c r="D45" s="162">
        <v>42</v>
      </c>
      <c r="E45" s="99"/>
      <c r="F45" s="99" t="s">
        <v>394</v>
      </c>
      <c r="G45" s="103">
        <f>SUM(G46:G51)</f>
        <v>32285000</v>
      </c>
      <c r="H45" s="103">
        <f t="shared" ref="H45:R45" si="14">SUM(H46:H51)</f>
        <v>35593000</v>
      </c>
      <c r="I45" s="103">
        <f t="shared" si="14"/>
        <v>1700000</v>
      </c>
      <c r="J45" s="103">
        <f t="shared" si="14"/>
        <v>1700000</v>
      </c>
      <c r="K45" s="103">
        <f t="shared" si="14"/>
        <v>2700000</v>
      </c>
      <c r="L45" s="103">
        <f t="shared" si="14"/>
        <v>2700000</v>
      </c>
      <c r="M45" s="103">
        <f t="shared" si="14"/>
        <v>0</v>
      </c>
      <c r="N45" s="103">
        <f t="shared" si="14"/>
        <v>0</v>
      </c>
      <c r="O45" s="103">
        <f t="shared" si="14"/>
        <v>6390000</v>
      </c>
      <c r="P45" s="103">
        <f t="shared" si="14"/>
        <v>8606000</v>
      </c>
      <c r="Q45" s="103">
        <f t="shared" si="14"/>
        <v>43075000</v>
      </c>
      <c r="R45" s="103">
        <f t="shared" si="14"/>
        <v>48599000</v>
      </c>
    </row>
    <row r="46" spans="2:18">
      <c r="B46" s="822"/>
      <c r="C46" s="166"/>
      <c r="D46" s="166"/>
      <c r="E46" s="2">
        <v>420</v>
      </c>
      <c r="F46" s="1" t="s">
        <v>400</v>
      </c>
      <c r="G46" s="4">
        <v>50000</v>
      </c>
      <c r="H46" s="4">
        <v>50000</v>
      </c>
      <c r="I46" s="4">
        <v>300000</v>
      </c>
      <c r="J46" s="4">
        <v>300000</v>
      </c>
      <c r="K46" s="4">
        <v>800000</v>
      </c>
      <c r="L46" s="4">
        <v>800000</v>
      </c>
      <c r="M46" s="4">
        <v>0</v>
      </c>
      <c r="N46" s="4">
        <v>0</v>
      </c>
      <c r="O46" s="4">
        <v>500000</v>
      </c>
      <c r="P46" s="4">
        <v>828000</v>
      </c>
      <c r="Q46" s="4">
        <v>1650000</v>
      </c>
      <c r="R46" s="4">
        <v>1978000</v>
      </c>
    </row>
    <row r="47" spans="2:18" ht="30">
      <c r="B47" s="822"/>
      <c r="C47" s="166"/>
      <c r="D47" s="166"/>
      <c r="E47" s="2">
        <v>421</v>
      </c>
      <c r="F47" s="14" t="s">
        <v>401</v>
      </c>
      <c r="G47" s="4">
        <v>17427000</v>
      </c>
      <c r="H47" s="4">
        <v>17427000</v>
      </c>
      <c r="I47" s="4">
        <v>250000</v>
      </c>
      <c r="J47" s="4">
        <v>250000</v>
      </c>
      <c r="K47" s="4">
        <v>400000</v>
      </c>
      <c r="L47" s="4">
        <v>400000</v>
      </c>
      <c r="M47" s="4">
        <v>0</v>
      </c>
      <c r="N47" s="4">
        <v>0</v>
      </c>
      <c r="O47" s="4">
        <v>440000</v>
      </c>
      <c r="P47" s="4">
        <v>545000</v>
      </c>
      <c r="Q47" s="4">
        <v>18517000</v>
      </c>
      <c r="R47" s="4">
        <v>18622000</v>
      </c>
    </row>
    <row r="48" spans="2:18">
      <c r="B48" s="822"/>
      <c r="C48" s="166"/>
      <c r="D48" s="166"/>
      <c r="E48" s="2">
        <v>423</v>
      </c>
      <c r="F48" s="1" t="s">
        <v>402</v>
      </c>
      <c r="G48" s="4">
        <v>567000</v>
      </c>
      <c r="H48" s="4">
        <v>567000</v>
      </c>
      <c r="I48" s="4">
        <v>150000</v>
      </c>
      <c r="J48" s="4">
        <v>150000</v>
      </c>
      <c r="K48" s="4">
        <v>100000</v>
      </c>
      <c r="L48" s="4">
        <v>100000</v>
      </c>
      <c r="M48" s="4">
        <v>0</v>
      </c>
      <c r="N48" s="4">
        <v>0</v>
      </c>
      <c r="O48" s="4">
        <v>350000</v>
      </c>
      <c r="P48" s="4">
        <v>445000</v>
      </c>
      <c r="Q48" s="4">
        <v>1167000</v>
      </c>
      <c r="R48" s="4">
        <v>1262000</v>
      </c>
    </row>
    <row r="49" spans="2:18">
      <c r="B49" s="822"/>
      <c r="C49" s="166"/>
      <c r="D49" s="166"/>
      <c r="E49" s="2">
        <v>424</v>
      </c>
      <c r="F49" s="1" t="s">
        <v>403</v>
      </c>
      <c r="G49" s="4">
        <v>609000</v>
      </c>
      <c r="H49" s="4">
        <v>609000</v>
      </c>
      <c r="I49" s="4">
        <v>700000</v>
      </c>
      <c r="J49" s="4">
        <v>700000</v>
      </c>
      <c r="K49" s="4">
        <v>300000</v>
      </c>
      <c r="L49" s="4">
        <v>300000</v>
      </c>
      <c r="M49" s="4">
        <v>0</v>
      </c>
      <c r="N49" s="4">
        <v>0</v>
      </c>
      <c r="O49" s="4">
        <v>1050000</v>
      </c>
      <c r="P49" s="4">
        <v>1050000</v>
      </c>
      <c r="Q49" s="4">
        <v>2659000</v>
      </c>
      <c r="R49" s="4">
        <v>2659000</v>
      </c>
    </row>
    <row r="50" spans="2:18">
      <c r="B50" s="822"/>
      <c r="C50" s="166"/>
      <c r="D50" s="166"/>
      <c r="E50" s="2">
        <v>425</v>
      </c>
      <c r="F50" s="1" t="s">
        <v>404</v>
      </c>
      <c r="G50" s="4">
        <v>13580000</v>
      </c>
      <c r="H50" s="4">
        <v>16708000</v>
      </c>
      <c r="I50" s="4">
        <v>200000</v>
      </c>
      <c r="J50" s="4">
        <v>200000</v>
      </c>
      <c r="K50" s="4">
        <v>1000000</v>
      </c>
      <c r="L50" s="4">
        <v>1000000</v>
      </c>
      <c r="M50" s="4">
        <v>0</v>
      </c>
      <c r="N50" s="4">
        <v>0</v>
      </c>
      <c r="O50" s="4">
        <v>3960000</v>
      </c>
      <c r="P50" s="4">
        <v>5585000</v>
      </c>
      <c r="Q50" s="4">
        <v>18740000</v>
      </c>
      <c r="R50" s="4">
        <v>23493000</v>
      </c>
    </row>
    <row r="51" spans="2:18">
      <c r="B51" s="822"/>
      <c r="C51" s="166"/>
      <c r="D51" s="166"/>
      <c r="E51" s="2">
        <v>426</v>
      </c>
      <c r="F51" s="1" t="s">
        <v>405</v>
      </c>
      <c r="G51" s="4">
        <v>52000</v>
      </c>
      <c r="H51" s="4">
        <v>232000</v>
      </c>
      <c r="I51" s="4">
        <v>100000</v>
      </c>
      <c r="J51" s="4">
        <v>100000</v>
      </c>
      <c r="K51" s="4">
        <v>100000</v>
      </c>
      <c r="L51" s="4">
        <v>100000</v>
      </c>
      <c r="M51" s="4">
        <v>0</v>
      </c>
      <c r="N51" s="4">
        <v>0</v>
      </c>
      <c r="O51" s="4">
        <v>90000</v>
      </c>
      <c r="P51" s="4">
        <v>153000</v>
      </c>
      <c r="Q51" s="4">
        <v>342000</v>
      </c>
      <c r="R51" s="4">
        <v>585000</v>
      </c>
    </row>
    <row r="52" spans="2:18">
      <c r="B52" s="822"/>
      <c r="C52" s="162"/>
      <c r="D52" s="162">
        <v>46</v>
      </c>
      <c r="E52" s="99"/>
      <c r="F52" s="99" t="s">
        <v>396</v>
      </c>
      <c r="G52" s="103">
        <f>SUM(G53)</f>
        <v>50000</v>
      </c>
      <c r="H52" s="103">
        <f t="shared" ref="H52:R52" si="15">SUM(H53)</f>
        <v>50000</v>
      </c>
      <c r="I52" s="103">
        <f t="shared" si="15"/>
        <v>0</v>
      </c>
      <c r="J52" s="103">
        <f t="shared" si="15"/>
        <v>0</v>
      </c>
      <c r="K52" s="103">
        <f t="shared" si="15"/>
        <v>0</v>
      </c>
      <c r="L52" s="103">
        <f t="shared" si="15"/>
        <v>0</v>
      </c>
      <c r="M52" s="103">
        <f t="shared" si="15"/>
        <v>0</v>
      </c>
      <c r="N52" s="103">
        <f t="shared" si="15"/>
        <v>0</v>
      </c>
      <c r="O52" s="103">
        <f t="shared" si="15"/>
        <v>0</v>
      </c>
      <c r="P52" s="103">
        <f t="shared" si="15"/>
        <v>0</v>
      </c>
      <c r="Q52" s="103">
        <f t="shared" si="15"/>
        <v>50000</v>
      </c>
      <c r="R52" s="103">
        <f t="shared" si="15"/>
        <v>50000</v>
      </c>
    </row>
    <row r="53" spans="2:18">
      <c r="B53" s="822"/>
      <c r="C53" s="166"/>
      <c r="D53" s="166"/>
      <c r="E53" s="2">
        <v>464</v>
      </c>
      <c r="F53" s="1" t="s">
        <v>423</v>
      </c>
      <c r="G53" s="4">
        <v>50000</v>
      </c>
      <c r="H53" s="4">
        <v>50000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50000</v>
      </c>
      <c r="R53" s="4">
        <v>50000</v>
      </c>
    </row>
    <row r="54" spans="2:18">
      <c r="B54" s="822"/>
      <c r="C54" s="162"/>
      <c r="D54" s="162">
        <v>48</v>
      </c>
      <c r="E54" s="99"/>
      <c r="F54" s="99" t="s">
        <v>430</v>
      </c>
      <c r="G54" s="103">
        <f>SUM(G55:G56)</f>
        <v>4408000</v>
      </c>
      <c r="H54" s="103">
        <f t="shared" ref="H54:R54" si="16">SUM(H55:H56)</f>
        <v>10408000</v>
      </c>
      <c r="I54" s="103">
        <f t="shared" si="16"/>
        <v>300000</v>
      </c>
      <c r="J54" s="103">
        <f t="shared" si="16"/>
        <v>300000</v>
      </c>
      <c r="K54" s="103">
        <f t="shared" si="16"/>
        <v>300000</v>
      </c>
      <c r="L54" s="103">
        <f t="shared" si="16"/>
        <v>300000</v>
      </c>
      <c r="M54" s="103">
        <f t="shared" si="16"/>
        <v>0</v>
      </c>
      <c r="N54" s="103">
        <f t="shared" si="16"/>
        <v>0</v>
      </c>
      <c r="O54" s="103">
        <f t="shared" si="16"/>
        <v>328000</v>
      </c>
      <c r="P54" s="103">
        <f t="shared" si="16"/>
        <v>448000</v>
      </c>
      <c r="Q54" s="103">
        <f t="shared" si="16"/>
        <v>5336000</v>
      </c>
      <c r="R54" s="103">
        <f t="shared" si="16"/>
        <v>11456000</v>
      </c>
    </row>
    <row r="55" spans="2:18">
      <c r="B55" s="822"/>
      <c r="C55" s="166"/>
      <c r="D55" s="166"/>
      <c r="E55" s="2">
        <v>480</v>
      </c>
      <c r="F55" s="1" t="s">
        <v>431</v>
      </c>
      <c r="G55" s="4">
        <v>181000</v>
      </c>
      <c r="H55" s="4">
        <v>181000</v>
      </c>
      <c r="I55" s="4">
        <v>0</v>
      </c>
      <c r="J55" s="4">
        <v>0</v>
      </c>
      <c r="K55" s="4">
        <v>200000</v>
      </c>
      <c r="L55" s="4">
        <v>200000</v>
      </c>
      <c r="M55" s="4">
        <v>0</v>
      </c>
      <c r="N55" s="4">
        <v>0</v>
      </c>
      <c r="O55" s="4">
        <v>80000</v>
      </c>
      <c r="P55" s="4">
        <v>80000</v>
      </c>
      <c r="Q55" s="4">
        <v>461000</v>
      </c>
      <c r="R55" s="4">
        <v>461000</v>
      </c>
    </row>
    <row r="56" spans="2:18">
      <c r="B56" s="822"/>
      <c r="C56" s="166"/>
      <c r="D56" s="166"/>
      <c r="E56" s="2">
        <v>485</v>
      </c>
      <c r="F56" s="1" t="s">
        <v>436</v>
      </c>
      <c r="G56" s="4">
        <v>4227000</v>
      </c>
      <c r="H56" s="4">
        <v>10227000</v>
      </c>
      <c r="I56" s="4">
        <v>300000</v>
      </c>
      <c r="J56" s="4">
        <v>300000</v>
      </c>
      <c r="K56" s="4">
        <v>100000</v>
      </c>
      <c r="L56" s="4">
        <v>100000</v>
      </c>
      <c r="M56" s="4">
        <v>0</v>
      </c>
      <c r="N56" s="4">
        <v>0</v>
      </c>
      <c r="O56" s="4">
        <v>248000</v>
      </c>
      <c r="P56" s="4">
        <v>368000</v>
      </c>
      <c r="Q56" s="4">
        <v>4875000</v>
      </c>
      <c r="R56" s="4">
        <v>10995000</v>
      </c>
    </row>
    <row r="57" spans="2:18">
      <c r="B57" s="822"/>
      <c r="C57" s="666" t="s">
        <v>643</v>
      </c>
      <c r="D57" s="666"/>
      <c r="E57" s="670"/>
      <c r="F57" s="670" t="s">
        <v>672</v>
      </c>
      <c r="G57" s="102">
        <f>SUM(G58)</f>
        <v>3025000</v>
      </c>
      <c r="H57" s="102">
        <f t="shared" ref="H57:R57" si="17">SUM(H58)</f>
        <v>3025000</v>
      </c>
      <c r="I57" s="102">
        <f t="shared" si="17"/>
        <v>0</v>
      </c>
      <c r="J57" s="102">
        <f t="shared" si="17"/>
        <v>0</v>
      </c>
      <c r="K57" s="102">
        <f t="shared" si="17"/>
        <v>0</v>
      </c>
      <c r="L57" s="102">
        <f t="shared" si="17"/>
        <v>0</v>
      </c>
      <c r="M57" s="102">
        <f t="shared" si="17"/>
        <v>0</v>
      </c>
      <c r="N57" s="102">
        <f t="shared" si="17"/>
        <v>0</v>
      </c>
      <c r="O57" s="102">
        <f t="shared" si="17"/>
        <v>28235000</v>
      </c>
      <c r="P57" s="102">
        <f t="shared" si="17"/>
        <v>28235000</v>
      </c>
      <c r="Q57" s="102">
        <f t="shared" si="17"/>
        <v>31260000</v>
      </c>
      <c r="R57" s="102">
        <f t="shared" si="17"/>
        <v>31260000</v>
      </c>
    </row>
    <row r="58" spans="2:18" ht="30">
      <c r="B58" s="822"/>
      <c r="C58" s="150"/>
      <c r="D58" s="150" t="s">
        <v>1131</v>
      </c>
      <c r="E58" s="33"/>
      <c r="F58" s="36" t="s">
        <v>673</v>
      </c>
      <c r="G58" s="34">
        <f>SUM(G59+G66)</f>
        <v>3025000</v>
      </c>
      <c r="H58" s="34">
        <f t="shared" ref="H58:R58" si="18">SUM(H59+H66)</f>
        <v>3025000</v>
      </c>
      <c r="I58" s="34">
        <f t="shared" si="18"/>
        <v>0</v>
      </c>
      <c r="J58" s="34">
        <f t="shared" si="18"/>
        <v>0</v>
      </c>
      <c r="K58" s="34">
        <f t="shared" si="18"/>
        <v>0</v>
      </c>
      <c r="L58" s="34">
        <f t="shared" si="18"/>
        <v>0</v>
      </c>
      <c r="M58" s="34">
        <f t="shared" si="18"/>
        <v>0</v>
      </c>
      <c r="N58" s="34">
        <f t="shared" si="18"/>
        <v>0</v>
      </c>
      <c r="O58" s="34">
        <f t="shared" si="18"/>
        <v>28235000</v>
      </c>
      <c r="P58" s="34">
        <f t="shared" si="18"/>
        <v>28235000</v>
      </c>
      <c r="Q58" s="34">
        <f t="shared" si="18"/>
        <v>31260000</v>
      </c>
      <c r="R58" s="34">
        <f t="shared" si="18"/>
        <v>31260000</v>
      </c>
    </row>
    <row r="59" spans="2:18">
      <c r="B59" s="822"/>
      <c r="C59" s="162"/>
      <c r="D59" s="162">
        <v>42</v>
      </c>
      <c r="E59" s="99"/>
      <c r="F59" s="99" t="s">
        <v>394</v>
      </c>
      <c r="G59" s="103">
        <f>SUM(G60:G65)</f>
        <v>2923000</v>
      </c>
      <c r="H59" s="103">
        <f t="shared" ref="H59:R59" si="19">SUM(H60:H65)</f>
        <v>2923000</v>
      </c>
      <c r="I59" s="103">
        <f t="shared" si="19"/>
        <v>0</v>
      </c>
      <c r="J59" s="103">
        <f t="shared" si="19"/>
        <v>0</v>
      </c>
      <c r="K59" s="103">
        <f t="shared" si="19"/>
        <v>0</v>
      </c>
      <c r="L59" s="103">
        <f t="shared" si="19"/>
        <v>0</v>
      </c>
      <c r="M59" s="103">
        <f t="shared" si="19"/>
        <v>0</v>
      </c>
      <c r="N59" s="103">
        <f t="shared" si="19"/>
        <v>0</v>
      </c>
      <c r="O59" s="103">
        <f t="shared" si="19"/>
        <v>27090000</v>
      </c>
      <c r="P59" s="103">
        <f t="shared" si="19"/>
        <v>27090000</v>
      </c>
      <c r="Q59" s="103">
        <f t="shared" si="19"/>
        <v>30013000</v>
      </c>
      <c r="R59" s="103">
        <f t="shared" si="19"/>
        <v>30013000</v>
      </c>
    </row>
    <row r="60" spans="2:18">
      <c r="B60" s="822"/>
      <c r="C60" s="166"/>
      <c r="D60" s="166"/>
      <c r="E60" s="2">
        <v>420</v>
      </c>
      <c r="F60" s="1" t="s">
        <v>400</v>
      </c>
      <c r="G60" s="4">
        <v>180000</v>
      </c>
      <c r="H60" s="4">
        <v>180000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10000000</v>
      </c>
      <c r="P60" s="4">
        <v>10000000</v>
      </c>
      <c r="Q60" s="4">
        <v>10180000</v>
      </c>
      <c r="R60" s="4">
        <v>10180000</v>
      </c>
    </row>
    <row r="61" spans="2:18" ht="30">
      <c r="B61" s="822"/>
      <c r="C61" s="166"/>
      <c r="D61" s="166"/>
      <c r="E61" s="2">
        <v>421</v>
      </c>
      <c r="F61" s="14" t="s">
        <v>401</v>
      </c>
      <c r="G61" s="4">
        <v>143000</v>
      </c>
      <c r="H61" s="4">
        <v>143000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405000</v>
      </c>
      <c r="P61" s="4">
        <v>405000</v>
      </c>
      <c r="Q61" s="4">
        <v>548000</v>
      </c>
      <c r="R61" s="4">
        <v>548000</v>
      </c>
    </row>
    <row r="62" spans="2:18">
      <c r="B62" s="822"/>
      <c r="C62" s="166"/>
      <c r="D62" s="166"/>
      <c r="E62" s="2">
        <v>423</v>
      </c>
      <c r="F62" s="1" t="s">
        <v>402</v>
      </c>
      <c r="G62" s="4">
        <v>106000</v>
      </c>
      <c r="H62" s="4">
        <v>106000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350000</v>
      </c>
      <c r="P62" s="4">
        <v>350000</v>
      </c>
      <c r="Q62" s="4">
        <v>456000</v>
      </c>
      <c r="R62" s="4">
        <v>456000</v>
      </c>
    </row>
    <row r="63" spans="2:18">
      <c r="B63" s="822"/>
      <c r="C63" s="166"/>
      <c r="D63" s="166"/>
      <c r="E63" s="2">
        <v>424</v>
      </c>
      <c r="F63" s="1" t="s">
        <v>403</v>
      </c>
      <c r="G63" s="4">
        <v>31000</v>
      </c>
      <c r="H63" s="4">
        <v>31000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200000</v>
      </c>
      <c r="P63" s="4">
        <v>200000</v>
      </c>
      <c r="Q63" s="4">
        <v>231000</v>
      </c>
      <c r="R63" s="4">
        <v>231000</v>
      </c>
    </row>
    <row r="64" spans="2:18">
      <c r="B64" s="822"/>
      <c r="C64" s="166"/>
      <c r="D64" s="166"/>
      <c r="E64" s="2">
        <v>425</v>
      </c>
      <c r="F64" s="1" t="s">
        <v>404</v>
      </c>
      <c r="G64" s="4">
        <v>2313000</v>
      </c>
      <c r="H64" s="4">
        <v>2313000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15855000</v>
      </c>
      <c r="P64" s="4">
        <v>15855000</v>
      </c>
      <c r="Q64" s="4">
        <v>18168000</v>
      </c>
      <c r="R64" s="4">
        <v>18168000</v>
      </c>
    </row>
    <row r="65" spans="2:18">
      <c r="B65" s="822"/>
      <c r="C65" s="166"/>
      <c r="D65" s="166"/>
      <c r="E65" s="2">
        <v>426</v>
      </c>
      <c r="F65" s="1" t="s">
        <v>405</v>
      </c>
      <c r="G65" s="4">
        <v>150000</v>
      </c>
      <c r="H65" s="4">
        <v>150000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280000</v>
      </c>
      <c r="P65" s="4">
        <v>280000</v>
      </c>
      <c r="Q65" s="4">
        <v>430000</v>
      </c>
      <c r="R65" s="4">
        <v>430000</v>
      </c>
    </row>
    <row r="66" spans="2:18">
      <c r="B66" s="822"/>
      <c r="C66" s="162"/>
      <c r="D66" s="162">
        <v>48</v>
      </c>
      <c r="E66" s="99"/>
      <c r="F66" s="99" t="s">
        <v>430</v>
      </c>
      <c r="G66" s="103">
        <f>SUM(G67:G68)</f>
        <v>102000</v>
      </c>
      <c r="H66" s="103">
        <f t="shared" ref="H66:R66" si="20">SUM(H67:H68)</f>
        <v>102000</v>
      </c>
      <c r="I66" s="103">
        <f t="shared" si="20"/>
        <v>0</v>
      </c>
      <c r="J66" s="103">
        <f t="shared" si="20"/>
        <v>0</v>
      </c>
      <c r="K66" s="103">
        <f t="shared" si="20"/>
        <v>0</v>
      </c>
      <c r="L66" s="103">
        <f t="shared" si="20"/>
        <v>0</v>
      </c>
      <c r="M66" s="103">
        <f t="shared" si="20"/>
        <v>0</v>
      </c>
      <c r="N66" s="103">
        <f t="shared" si="20"/>
        <v>0</v>
      </c>
      <c r="O66" s="103">
        <f t="shared" si="20"/>
        <v>1145000</v>
      </c>
      <c r="P66" s="103">
        <f t="shared" si="20"/>
        <v>1145000</v>
      </c>
      <c r="Q66" s="103">
        <f t="shared" si="20"/>
        <v>1247000</v>
      </c>
      <c r="R66" s="103">
        <f t="shared" si="20"/>
        <v>1247000</v>
      </c>
    </row>
    <row r="67" spans="2:18">
      <c r="B67" s="822"/>
      <c r="C67" s="166"/>
      <c r="D67" s="166"/>
      <c r="E67" s="2">
        <v>480</v>
      </c>
      <c r="F67" s="1" t="s">
        <v>431</v>
      </c>
      <c r="G67" s="4">
        <v>102000</v>
      </c>
      <c r="H67" s="4">
        <v>102000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500000</v>
      </c>
      <c r="P67" s="4">
        <v>500000</v>
      </c>
      <c r="Q67" s="4">
        <v>602000</v>
      </c>
      <c r="R67" s="4">
        <v>602000</v>
      </c>
    </row>
    <row r="68" spans="2:18" ht="15.75" thickBot="1">
      <c r="B68" s="822"/>
      <c r="C68" s="166"/>
      <c r="D68" s="166"/>
      <c r="E68" s="2">
        <v>485</v>
      </c>
      <c r="F68" s="1" t="s">
        <v>436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645000</v>
      </c>
      <c r="P68" s="4">
        <v>645000</v>
      </c>
      <c r="Q68" s="4">
        <v>645000</v>
      </c>
      <c r="R68" s="4">
        <v>645000</v>
      </c>
    </row>
    <row r="69" spans="2:18" ht="15.75" thickBot="1">
      <c r="B69" s="822"/>
      <c r="C69" s="800" t="s">
        <v>604</v>
      </c>
      <c r="D69" s="801"/>
      <c r="E69" s="766" t="s">
        <v>1664</v>
      </c>
      <c r="F69" s="801"/>
      <c r="G69" s="193">
        <f>SUM(G57+G40+G29)</f>
        <v>165263000</v>
      </c>
      <c r="H69" s="193">
        <f t="shared" ref="H69:R69" si="21">SUM(H57+H40+H29)</f>
        <v>177671000</v>
      </c>
      <c r="I69" s="193">
        <f t="shared" si="21"/>
        <v>2000000</v>
      </c>
      <c r="J69" s="193">
        <f t="shared" si="21"/>
        <v>2000000</v>
      </c>
      <c r="K69" s="193">
        <f t="shared" si="21"/>
        <v>3000000</v>
      </c>
      <c r="L69" s="193">
        <f t="shared" si="21"/>
        <v>3000000</v>
      </c>
      <c r="M69" s="193">
        <f t="shared" si="21"/>
        <v>0</v>
      </c>
      <c r="N69" s="193">
        <f t="shared" si="21"/>
        <v>0</v>
      </c>
      <c r="O69" s="193">
        <f t="shared" si="21"/>
        <v>34953000</v>
      </c>
      <c r="P69" s="193">
        <f t="shared" si="21"/>
        <v>37289000</v>
      </c>
      <c r="Q69" s="193">
        <f t="shared" si="21"/>
        <v>205216000</v>
      </c>
      <c r="R69" s="193">
        <f t="shared" si="21"/>
        <v>219960000</v>
      </c>
    </row>
  </sheetData>
  <mergeCells count="15">
    <mergeCell ref="C69:D69"/>
    <mergeCell ref="E69:F69"/>
    <mergeCell ref="B7:B69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  <mergeCell ref="Q4:R4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B2:T59"/>
  <sheetViews>
    <sheetView workbookViewId="0">
      <selection activeCell="D2" sqref="D2"/>
    </sheetView>
  </sheetViews>
  <sheetFormatPr defaultRowHeight="15"/>
  <cols>
    <col min="2" max="2" width="11.42578125" customWidth="1"/>
    <col min="3" max="3" width="14.140625" customWidth="1"/>
    <col min="4" max="4" width="14.28515625" customWidth="1"/>
    <col min="5" max="5" width="22.140625" customWidth="1"/>
    <col min="6" max="6" width="43.85546875" customWidth="1"/>
    <col min="7" max="18" width="16.85546875" customWidth="1"/>
  </cols>
  <sheetData>
    <row r="2" spans="2:18">
      <c r="B2" s="603" t="s">
        <v>1507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 ht="15" customHeight="1">
      <c r="B6" s="554">
        <v>24001</v>
      </c>
      <c r="C6" s="786" t="s">
        <v>1507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1</v>
      </c>
      <c r="D7" s="33"/>
      <c r="E7" s="33"/>
      <c r="F7" s="33" t="s">
        <v>820</v>
      </c>
      <c r="G7" s="34">
        <f>SUM(G8)</f>
        <v>25696000</v>
      </c>
      <c r="H7" s="34">
        <f t="shared" ref="H7:R7" si="0">SUM(H8)</f>
        <v>28496000</v>
      </c>
      <c r="I7" s="34">
        <f t="shared" si="0"/>
        <v>8000000</v>
      </c>
      <c r="J7" s="34">
        <f t="shared" si="0"/>
        <v>9240000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33696000</v>
      </c>
      <c r="R7" s="34">
        <f t="shared" si="0"/>
        <v>37736000</v>
      </c>
    </row>
    <row r="8" spans="2:18">
      <c r="B8" s="802"/>
      <c r="C8" s="166"/>
      <c r="D8" s="2">
        <v>10</v>
      </c>
      <c r="E8" s="1"/>
      <c r="F8" s="1" t="s">
        <v>820</v>
      </c>
      <c r="G8" s="4">
        <v>25696000</v>
      </c>
      <c r="H8" s="4">
        <v>28496000</v>
      </c>
      <c r="I8" s="4">
        <v>8000000</v>
      </c>
      <c r="J8" s="4">
        <v>9240000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33696000</v>
      </c>
      <c r="R8" s="4">
        <v>37736000</v>
      </c>
    </row>
    <row r="9" spans="2:18" ht="30">
      <c r="B9" s="802"/>
      <c r="C9" s="150">
        <v>2</v>
      </c>
      <c r="D9" s="33"/>
      <c r="E9" s="36"/>
      <c r="F9" s="36" t="s">
        <v>1665</v>
      </c>
      <c r="G9" s="34">
        <f>SUM(G10)</f>
        <v>89637000</v>
      </c>
      <c r="H9" s="34">
        <f t="shared" ref="H9:R9" si="1">SUM(H10)</f>
        <v>97837000</v>
      </c>
      <c r="I9" s="34">
        <f t="shared" si="1"/>
        <v>0</v>
      </c>
      <c r="J9" s="34">
        <f t="shared" si="1"/>
        <v>0</v>
      </c>
      <c r="K9" s="34">
        <f t="shared" si="1"/>
        <v>0</v>
      </c>
      <c r="L9" s="34">
        <f t="shared" si="1"/>
        <v>0</v>
      </c>
      <c r="M9" s="34">
        <f t="shared" si="1"/>
        <v>0</v>
      </c>
      <c r="N9" s="34">
        <f t="shared" si="1"/>
        <v>0</v>
      </c>
      <c r="O9" s="34">
        <f t="shared" si="1"/>
        <v>0</v>
      </c>
      <c r="P9" s="34">
        <f t="shared" si="1"/>
        <v>0</v>
      </c>
      <c r="Q9" s="34">
        <f t="shared" si="1"/>
        <v>89637000</v>
      </c>
      <c r="R9" s="34">
        <f t="shared" si="1"/>
        <v>97837000</v>
      </c>
    </row>
    <row r="10" spans="2:18" ht="30">
      <c r="B10" s="802"/>
      <c r="C10" s="166"/>
      <c r="D10" s="2">
        <v>20</v>
      </c>
      <c r="E10" s="1"/>
      <c r="F10" s="14" t="s">
        <v>1665</v>
      </c>
      <c r="G10" s="4">
        <v>89637000</v>
      </c>
      <c r="H10" s="4">
        <v>97837000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89637000</v>
      </c>
      <c r="R10" s="4">
        <v>97837000</v>
      </c>
    </row>
    <row r="11" spans="2:18">
      <c r="B11" s="802"/>
      <c r="C11" s="162"/>
      <c r="D11" s="162">
        <v>40</v>
      </c>
      <c r="E11" s="99"/>
      <c r="F11" s="99" t="s">
        <v>391</v>
      </c>
      <c r="G11" s="103">
        <f>SUM(G12:G13)</f>
        <v>100212000</v>
      </c>
      <c r="H11" s="103">
        <f t="shared" ref="H11:R11" si="2">SUM(H12:H13)</f>
        <v>108212000</v>
      </c>
      <c r="I11" s="103">
        <f t="shared" si="2"/>
        <v>0</v>
      </c>
      <c r="J11" s="103">
        <f t="shared" si="2"/>
        <v>0</v>
      </c>
      <c r="K11" s="103">
        <f t="shared" si="2"/>
        <v>0</v>
      </c>
      <c r="L11" s="103">
        <f t="shared" si="2"/>
        <v>0</v>
      </c>
      <c r="M11" s="103">
        <f t="shared" si="2"/>
        <v>0</v>
      </c>
      <c r="N11" s="103">
        <f t="shared" si="2"/>
        <v>0</v>
      </c>
      <c r="O11" s="103">
        <f t="shared" si="2"/>
        <v>0</v>
      </c>
      <c r="P11" s="103">
        <f t="shared" si="2"/>
        <v>0</v>
      </c>
      <c r="Q11" s="103">
        <f t="shared" si="2"/>
        <v>100212000</v>
      </c>
      <c r="R11" s="103">
        <f t="shared" si="2"/>
        <v>108212000</v>
      </c>
    </row>
    <row r="12" spans="2:18">
      <c r="B12" s="802"/>
      <c r="C12" s="166"/>
      <c r="D12" s="166"/>
      <c r="E12" s="2">
        <v>401</v>
      </c>
      <c r="F12" s="1" t="s">
        <v>399</v>
      </c>
      <c r="G12" s="4">
        <v>74042000</v>
      </c>
      <c r="H12" s="4">
        <v>79882000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74042000</v>
      </c>
      <c r="R12" s="4">
        <v>79882000</v>
      </c>
    </row>
    <row r="13" spans="2:18">
      <c r="B13" s="802"/>
      <c r="C13" s="166"/>
      <c r="D13" s="166"/>
      <c r="E13" s="2">
        <v>402</v>
      </c>
      <c r="F13" s="1" t="s">
        <v>361</v>
      </c>
      <c r="G13" s="4">
        <v>26170000</v>
      </c>
      <c r="H13" s="4">
        <v>28330000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26170000</v>
      </c>
      <c r="R13" s="4">
        <v>28330000</v>
      </c>
    </row>
    <row r="14" spans="2:18">
      <c r="B14" s="802"/>
      <c r="C14" s="162"/>
      <c r="D14" s="162">
        <v>42</v>
      </c>
      <c r="E14" s="99"/>
      <c r="F14" s="99" t="s">
        <v>394</v>
      </c>
      <c r="G14" s="103">
        <f>SUM(G15:G20)</f>
        <v>13550000</v>
      </c>
      <c r="H14" s="103">
        <f t="shared" ref="H14:R14" si="3">SUM(H15:H20)</f>
        <v>16550000</v>
      </c>
      <c r="I14" s="103">
        <f t="shared" si="3"/>
        <v>6200000</v>
      </c>
      <c r="J14" s="103">
        <f t="shared" si="3"/>
        <v>7440000</v>
      </c>
      <c r="K14" s="103">
        <f t="shared" si="3"/>
        <v>0</v>
      </c>
      <c r="L14" s="103">
        <f t="shared" si="3"/>
        <v>0</v>
      </c>
      <c r="M14" s="103">
        <f t="shared" si="3"/>
        <v>0</v>
      </c>
      <c r="N14" s="103">
        <f t="shared" si="3"/>
        <v>0</v>
      </c>
      <c r="O14" s="103">
        <f t="shared" si="3"/>
        <v>0</v>
      </c>
      <c r="P14" s="103">
        <f t="shared" si="3"/>
        <v>0</v>
      </c>
      <c r="Q14" s="103">
        <f t="shared" si="3"/>
        <v>19750000</v>
      </c>
      <c r="R14" s="103">
        <f t="shared" si="3"/>
        <v>23990000</v>
      </c>
    </row>
    <row r="15" spans="2:18">
      <c r="B15" s="802"/>
      <c r="C15" s="166"/>
      <c r="D15" s="166"/>
      <c r="E15" s="2">
        <v>420</v>
      </c>
      <c r="F15" s="1" t="s">
        <v>400</v>
      </c>
      <c r="G15" s="4">
        <v>100000</v>
      </c>
      <c r="H15" s="4">
        <v>100000</v>
      </c>
      <c r="I15" s="4">
        <v>900000</v>
      </c>
      <c r="J15" s="4">
        <v>900000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1000000</v>
      </c>
      <c r="R15" s="4">
        <v>1000000</v>
      </c>
    </row>
    <row r="16" spans="2:18" ht="30">
      <c r="B16" s="802"/>
      <c r="C16" s="166"/>
      <c r="D16" s="166"/>
      <c r="E16" s="2">
        <v>421</v>
      </c>
      <c r="F16" s="14" t="s">
        <v>401</v>
      </c>
      <c r="G16" s="4">
        <v>10600000</v>
      </c>
      <c r="H16" s="4">
        <v>14100000</v>
      </c>
      <c r="I16" s="4">
        <v>1000000</v>
      </c>
      <c r="J16" s="4">
        <v>1000000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11600000</v>
      </c>
      <c r="R16" s="4">
        <v>15100000</v>
      </c>
    </row>
    <row r="17" spans="2:20">
      <c r="B17" s="802"/>
      <c r="C17" s="166"/>
      <c r="D17" s="166"/>
      <c r="E17" s="2">
        <v>423</v>
      </c>
      <c r="F17" s="1" t="s">
        <v>402</v>
      </c>
      <c r="G17" s="4">
        <v>300000</v>
      </c>
      <c r="H17" s="4">
        <v>300000</v>
      </c>
      <c r="I17" s="4">
        <v>1800000</v>
      </c>
      <c r="J17" s="4">
        <v>1800000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2100000</v>
      </c>
      <c r="R17" s="4">
        <v>2100000</v>
      </c>
    </row>
    <row r="18" spans="2:20">
      <c r="B18" s="802"/>
      <c r="C18" s="166"/>
      <c r="D18" s="166"/>
      <c r="E18" s="2">
        <v>424</v>
      </c>
      <c r="F18" s="1" t="s">
        <v>403</v>
      </c>
      <c r="G18" s="4">
        <v>1000000</v>
      </c>
      <c r="H18" s="4">
        <v>1000000</v>
      </c>
      <c r="I18" s="4">
        <v>900000</v>
      </c>
      <c r="J18" s="4">
        <v>900000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1900000</v>
      </c>
      <c r="R18" s="4">
        <v>1900000</v>
      </c>
    </row>
    <row r="19" spans="2:20">
      <c r="B19" s="802"/>
      <c r="C19" s="166"/>
      <c r="D19" s="166"/>
      <c r="E19" s="2">
        <v>425</v>
      </c>
      <c r="F19" s="1" t="s">
        <v>404</v>
      </c>
      <c r="G19" s="4">
        <v>1500000</v>
      </c>
      <c r="H19" s="4">
        <v>1000000</v>
      </c>
      <c r="I19" s="4">
        <v>800000</v>
      </c>
      <c r="J19" s="4">
        <v>2040000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2300000</v>
      </c>
      <c r="R19" s="4">
        <v>3040000</v>
      </c>
    </row>
    <row r="20" spans="2:20">
      <c r="B20" s="802"/>
      <c r="C20" s="166"/>
      <c r="D20" s="166"/>
      <c r="E20" s="2">
        <v>426</v>
      </c>
      <c r="F20" s="1" t="s">
        <v>405</v>
      </c>
      <c r="G20" s="4">
        <v>50000</v>
      </c>
      <c r="H20" s="4">
        <v>50000</v>
      </c>
      <c r="I20" s="4">
        <v>800000</v>
      </c>
      <c r="J20" s="4">
        <v>800000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850000</v>
      </c>
      <c r="R20" s="4">
        <v>850000</v>
      </c>
    </row>
    <row r="21" spans="2:20">
      <c r="B21" s="802"/>
      <c r="C21" s="162"/>
      <c r="D21" s="162">
        <v>46</v>
      </c>
      <c r="E21" s="99"/>
      <c r="F21" s="99" t="s">
        <v>396</v>
      </c>
      <c r="G21" s="103">
        <f>SUM(G22)</f>
        <v>271000</v>
      </c>
      <c r="H21" s="103">
        <f t="shared" ref="H21:R21" si="4">SUM(H22)</f>
        <v>271000</v>
      </c>
      <c r="I21" s="103">
        <f t="shared" si="4"/>
        <v>400000</v>
      </c>
      <c r="J21" s="103">
        <f t="shared" si="4"/>
        <v>400000</v>
      </c>
      <c r="K21" s="103">
        <f t="shared" si="4"/>
        <v>0</v>
      </c>
      <c r="L21" s="103">
        <f t="shared" si="4"/>
        <v>0</v>
      </c>
      <c r="M21" s="103">
        <f t="shared" si="4"/>
        <v>0</v>
      </c>
      <c r="N21" s="103">
        <f t="shared" si="4"/>
        <v>0</v>
      </c>
      <c r="O21" s="103">
        <f t="shared" si="4"/>
        <v>0</v>
      </c>
      <c r="P21" s="103">
        <f t="shared" si="4"/>
        <v>0</v>
      </c>
      <c r="Q21" s="103">
        <f t="shared" si="4"/>
        <v>671000</v>
      </c>
      <c r="R21" s="103">
        <f t="shared" si="4"/>
        <v>671000</v>
      </c>
    </row>
    <row r="22" spans="2:20">
      <c r="B22" s="802"/>
      <c r="C22" s="166"/>
      <c r="D22" s="166"/>
      <c r="E22" s="2">
        <v>464</v>
      </c>
      <c r="F22" s="1" t="s">
        <v>423</v>
      </c>
      <c r="G22" s="4">
        <v>271000</v>
      </c>
      <c r="H22" s="4">
        <v>271000</v>
      </c>
      <c r="I22" s="4">
        <v>400000</v>
      </c>
      <c r="J22" s="4">
        <v>400000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671000</v>
      </c>
      <c r="R22" s="4">
        <v>671000</v>
      </c>
    </row>
    <row r="23" spans="2:20">
      <c r="B23" s="802"/>
      <c r="C23" s="162"/>
      <c r="D23" s="162">
        <v>48</v>
      </c>
      <c r="E23" s="99"/>
      <c r="F23" s="99" t="s">
        <v>430</v>
      </c>
      <c r="G23" s="103">
        <f>SUM(G24:G25)</f>
        <v>1300000</v>
      </c>
      <c r="H23" s="103">
        <f t="shared" ref="H23:R23" si="5">SUM(H24:H25)</f>
        <v>1300000</v>
      </c>
      <c r="I23" s="103">
        <f t="shared" si="5"/>
        <v>1400000</v>
      </c>
      <c r="J23" s="103">
        <f t="shared" si="5"/>
        <v>1400000</v>
      </c>
      <c r="K23" s="103">
        <f t="shared" si="5"/>
        <v>0</v>
      </c>
      <c r="L23" s="103">
        <f t="shared" si="5"/>
        <v>0</v>
      </c>
      <c r="M23" s="103">
        <f t="shared" si="5"/>
        <v>0</v>
      </c>
      <c r="N23" s="103">
        <f t="shared" si="5"/>
        <v>0</v>
      </c>
      <c r="O23" s="103">
        <f t="shared" si="5"/>
        <v>0</v>
      </c>
      <c r="P23" s="103">
        <f t="shared" si="5"/>
        <v>0</v>
      </c>
      <c r="Q23" s="103">
        <f t="shared" si="5"/>
        <v>2700000</v>
      </c>
      <c r="R23" s="103">
        <f t="shared" si="5"/>
        <v>2700000</v>
      </c>
    </row>
    <row r="24" spans="2:20">
      <c r="B24" s="802"/>
      <c r="C24" s="166"/>
      <c r="D24" s="166"/>
      <c r="E24" s="2">
        <v>480</v>
      </c>
      <c r="F24" s="1" t="s">
        <v>431</v>
      </c>
      <c r="G24" s="4">
        <v>1300000</v>
      </c>
      <c r="H24" s="4">
        <v>1300000</v>
      </c>
      <c r="I24" s="4">
        <v>900000</v>
      </c>
      <c r="J24" s="4">
        <v>900000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2200000</v>
      </c>
      <c r="R24" s="4">
        <v>2200000</v>
      </c>
    </row>
    <row r="25" spans="2:20">
      <c r="B25" s="802"/>
      <c r="C25" s="166"/>
      <c r="D25" s="166"/>
      <c r="E25" s="2">
        <v>481</v>
      </c>
      <c r="F25" s="1" t="s">
        <v>432</v>
      </c>
      <c r="G25" s="4">
        <v>0</v>
      </c>
      <c r="H25" s="4">
        <v>0</v>
      </c>
      <c r="I25" s="4">
        <v>500000</v>
      </c>
      <c r="J25" s="4">
        <v>500000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500000</v>
      </c>
      <c r="R25" s="4">
        <v>500000</v>
      </c>
    </row>
    <row r="26" spans="2:20">
      <c r="B26" s="802"/>
      <c r="C26" s="666">
        <v>1</v>
      </c>
      <c r="D26" s="666"/>
      <c r="E26" s="670"/>
      <c r="F26" s="670" t="s">
        <v>820</v>
      </c>
      <c r="G26" s="102">
        <f>SUM(G27)</f>
        <v>25696000</v>
      </c>
      <c r="H26" s="102">
        <f t="shared" ref="H26:R26" si="6">SUM(H27)</f>
        <v>28496000</v>
      </c>
      <c r="I26" s="102">
        <f t="shared" si="6"/>
        <v>8000000</v>
      </c>
      <c r="J26" s="102">
        <f t="shared" si="6"/>
        <v>9240000</v>
      </c>
      <c r="K26" s="102">
        <f t="shared" si="6"/>
        <v>0</v>
      </c>
      <c r="L26" s="102">
        <f t="shared" si="6"/>
        <v>0</v>
      </c>
      <c r="M26" s="102">
        <f t="shared" si="6"/>
        <v>0</v>
      </c>
      <c r="N26" s="102">
        <f t="shared" si="6"/>
        <v>0</v>
      </c>
      <c r="O26" s="102">
        <f t="shared" si="6"/>
        <v>0</v>
      </c>
      <c r="P26" s="102">
        <f t="shared" si="6"/>
        <v>0</v>
      </c>
      <c r="Q26" s="102">
        <f t="shared" si="6"/>
        <v>33696000</v>
      </c>
      <c r="R26" s="102">
        <f t="shared" si="6"/>
        <v>37736000</v>
      </c>
      <c r="S26" s="32"/>
      <c r="T26" s="32"/>
    </row>
    <row r="27" spans="2:20">
      <c r="B27" s="802"/>
      <c r="C27" s="150"/>
      <c r="D27" s="150">
        <v>10</v>
      </c>
      <c r="E27" s="33"/>
      <c r="F27" s="33" t="s">
        <v>820</v>
      </c>
      <c r="G27" s="34">
        <f>SUM(G28+G31+G38+G40)</f>
        <v>25696000</v>
      </c>
      <c r="H27" s="34">
        <f>SUM(H28+H31+H38+H40)</f>
        <v>28496000</v>
      </c>
      <c r="I27" s="34">
        <f t="shared" ref="I27:R27" si="7">SUM(I28+I31+I38+I40)</f>
        <v>8000000</v>
      </c>
      <c r="J27" s="34">
        <f t="shared" si="7"/>
        <v>9240000</v>
      </c>
      <c r="K27" s="34">
        <f t="shared" si="7"/>
        <v>0</v>
      </c>
      <c r="L27" s="34">
        <f t="shared" si="7"/>
        <v>0</v>
      </c>
      <c r="M27" s="34">
        <f t="shared" si="7"/>
        <v>0</v>
      </c>
      <c r="N27" s="34">
        <f t="shared" si="7"/>
        <v>0</v>
      </c>
      <c r="O27" s="34">
        <f t="shared" si="7"/>
        <v>0</v>
      </c>
      <c r="P27" s="34">
        <f t="shared" si="7"/>
        <v>0</v>
      </c>
      <c r="Q27" s="34">
        <f t="shared" si="7"/>
        <v>33696000</v>
      </c>
      <c r="R27" s="34">
        <f t="shared" si="7"/>
        <v>37736000</v>
      </c>
      <c r="S27" s="32"/>
      <c r="T27" s="32"/>
    </row>
    <row r="28" spans="2:20">
      <c r="B28" s="802"/>
      <c r="C28" s="162"/>
      <c r="D28" s="162">
        <v>40</v>
      </c>
      <c r="E28" s="99"/>
      <c r="F28" s="99" t="s">
        <v>391</v>
      </c>
      <c r="G28" s="103">
        <f>SUM(G29:G30)</f>
        <v>16800000</v>
      </c>
      <c r="H28" s="103">
        <f t="shared" ref="H28:R28" si="8">SUM(H29:H30)</f>
        <v>16800000</v>
      </c>
      <c r="I28" s="103">
        <f t="shared" si="8"/>
        <v>0</v>
      </c>
      <c r="J28" s="103">
        <f t="shared" si="8"/>
        <v>0</v>
      </c>
      <c r="K28" s="103">
        <f t="shared" si="8"/>
        <v>0</v>
      </c>
      <c r="L28" s="103">
        <f t="shared" si="8"/>
        <v>0</v>
      </c>
      <c r="M28" s="103">
        <f t="shared" si="8"/>
        <v>0</v>
      </c>
      <c r="N28" s="103">
        <f t="shared" si="8"/>
        <v>0</v>
      </c>
      <c r="O28" s="103">
        <f t="shared" si="8"/>
        <v>0</v>
      </c>
      <c r="P28" s="103">
        <f t="shared" si="8"/>
        <v>0</v>
      </c>
      <c r="Q28" s="103">
        <f t="shared" si="8"/>
        <v>16800000</v>
      </c>
      <c r="R28" s="103">
        <f t="shared" si="8"/>
        <v>16800000</v>
      </c>
      <c r="S28" s="32"/>
      <c r="T28" s="32"/>
    </row>
    <row r="29" spans="2:20">
      <c r="B29" s="802"/>
      <c r="C29" s="166"/>
      <c r="D29" s="166"/>
      <c r="E29" s="2">
        <v>401</v>
      </c>
      <c r="F29" s="1" t="s">
        <v>399</v>
      </c>
      <c r="G29" s="4">
        <v>12000000</v>
      </c>
      <c r="H29" s="4">
        <v>12000000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12000000</v>
      </c>
      <c r="R29" s="4">
        <v>12000000</v>
      </c>
      <c r="S29" s="32"/>
      <c r="T29" s="32"/>
    </row>
    <row r="30" spans="2:20">
      <c r="B30" s="802"/>
      <c r="C30" s="166"/>
      <c r="D30" s="166"/>
      <c r="E30" s="2">
        <v>402</v>
      </c>
      <c r="F30" s="1" t="s">
        <v>361</v>
      </c>
      <c r="G30" s="4">
        <v>4800000</v>
      </c>
      <c r="H30" s="4">
        <v>4800000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4800000</v>
      </c>
      <c r="R30" s="4">
        <v>4800000</v>
      </c>
      <c r="S30" s="32"/>
      <c r="T30" s="32"/>
    </row>
    <row r="31" spans="2:20">
      <c r="B31" s="802"/>
      <c r="C31" s="162"/>
      <c r="D31" s="162">
        <v>42</v>
      </c>
      <c r="E31" s="99"/>
      <c r="F31" s="99" t="s">
        <v>394</v>
      </c>
      <c r="G31" s="103">
        <f>SUM(G32:G37)</f>
        <v>8535000</v>
      </c>
      <c r="H31" s="103">
        <f t="shared" ref="H31:R31" si="9">SUM(H32:H37)</f>
        <v>11335000</v>
      </c>
      <c r="I31" s="103">
        <f t="shared" si="9"/>
        <v>6200000</v>
      </c>
      <c r="J31" s="103">
        <f t="shared" si="9"/>
        <v>7440000</v>
      </c>
      <c r="K31" s="103">
        <f t="shared" si="9"/>
        <v>0</v>
      </c>
      <c r="L31" s="103">
        <f t="shared" si="9"/>
        <v>0</v>
      </c>
      <c r="M31" s="103">
        <f t="shared" si="9"/>
        <v>0</v>
      </c>
      <c r="N31" s="103">
        <f t="shared" si="9"/>
        <v>0</v>
      </c>
      <c r="O31" s="103">
        <f t="shared" si="9"/>
        <v>0</v>
      </c>
      <c r="P31" s="103">
        <f t="shared" si="9"/>
        <v>0</v>
      </c>
      <c r="Q31" s="103">
        <f t="shared" si="9"/>
        <v>14735000</v>
      </c>
      <c r="R31" s="103">
        <f t="shared" si="9"/>
        <v>18775000</v>
      </c>
      <c r="S31" s="32"/>
      <c r="T31" s="32"/>
    </row>
    <row r="32" spans="2:20">
      <c r="B32" s="802"/>
      <c r="C32" s="166"/>
      <c r="D32" s="166"/>
      <c r="E32" s="2">
        <v>420</v>
      </c>
      <c r="F32" s="1" t="s">
        <v>400</v>
      </c>
      <c r="G32" s="4">
        <v>70000</v>
      </c>
      <c r="H32" s="4">
        <v>70000</v>
      </c>
      <c r="I32" s="4">
        <v>900000</v>
      </c>
      <c r="J32" s="4">
        <v>900000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970000</v>
      </c>
      <c r="R32" s="4">
        <v>970000</v>
      </c>
      <c r="S32" s="32"/>
      <c r="T32" s="32"/>
    </row>
    <row r="33" spans="2:20" ht="30">
      <c r="B33" s="802"/>
      <c r="C33" s="166"/>
      <c r="D33" s="166"/>
      <c r="E33" s="2">
        <v>421</v>
      </c>
      <c r="F33" s="14" t="s">
        <v>401</v>
      </c>
      <c r="G33" s="4">
        <v>7320000</v>
      </c>
      <c r="H33" s="4">
        <v>10120000</v>
      </c>
      <c r="I33" s="4">
        <v>1000000</v>
      </c>
      <c r="J33" s="4">
        <v>1000000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8320000</v>
      </c>
      <c r="R33" s="4">
        <v>11120000</v>
      </c>
      <c r="S33" s="32"/>
      <c r="T33" s="32"/>
    </row>
    <row r="34" spans="2:20">
      <c r="B34" s="802"/>
      <c r="C34" s="166"/>
      <c r="D34" s="166"/>
      <c r="E34" s="2">
        <v>423</v>
      </c>
      <c r="F34" s="1" t="s">
        <v>402</v>
      </c>
      <c r="G34" s="4">
        <v>170000</v>
      </c>
      <c r="H34" s="4">
        <v>170000</v>
      </c>
      <c r="I34" s="4">
        <v>1800000</v>
      </c>
      <c r="J34" s="4">
        <v>1800000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1970000</v>
      </c>
      <c r="R34" s="4">
        <v>1970000</v>
      </c>
      <c r="S34" s="32"/>
      <c r="T34" s="32"/>
    </row>
    <row r="35" spans="2:20">
      <c r="B35" s="802"/>
      <c r="C35" s="166"/>
      <c r="D35" s="166"/>
      <c r="E35" s="2">
        <v>424</v>
      </c>
      <c r="F35" s="1" t="s">
        <v>403</v>
      </c>
      <c r="G35" s="4">
        <v>750000</v>
      </c>
      <c r="H35" s="4">
        <v>750000</v>
      </c>
      <c r="I35" s="4">
        <v>900000</v>
      </c>
      <c r="J35" s="4">
        <v>900000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1650000</v>
      </c>
      <c r="R35" s="4">
        <v>1650000</v>
      </c>
      <c r="S35" s="32"/>
      <c r="T35" s="32"/>
    </row>
    <row r="36" spans="2:20">
      <c r="B36" s="802"/>
      <c r="C36" s="166"/>
      <c r="D36" s="166"/>
      <c r="E36" s="2">
        <v>425</v>
      </c>
      <c r="F36" s="1" t="s">
        <v>404</v>
      </c>
      <c r="G36" s="4">
        <v>200000</v>
      </c>
      <c r="H36" s="4">
        <v>200000</v>
      </c>
      <c r="I36" s="4">
        <v>800000</v>
      </c>
      <c r="J36" s="4">
        <v>2040000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1000000</v>
      </c>
      <c r="R36" s="4">
        <v>2240000</v>
      </c>
      <c r="S36" s="32"/>
      <c r="T36" s="32"/>
    </row>
    <row r="37" spans="2:20">
      <c r="B37" s="802"/>
      <c r="C37" s="166"/>
      <c r="D37" s="166"/>
      <c r="E37" s="2">
        <v>426</v>
      </c>
      <c r="F37" s="1" t="s">
        <v>405</v>
      </c>
      <c r="G37" s="4">
        <v>25000</v>
      </c>
      <c r="H37" s="4">
        <v>25000</v>
      </c>
      <c r="I37" s="4">
        <v>800000</v>
      </c>
      <c r="J37" s="4">
        <v>800000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825000</v>
      </c>
      <c r="R37" s="4">
        <v>825000</v>
      </c>
      <c r="S37" s="32"/>
      <c r="T37" s="32"/>
    </row>
    <row r="38" spans="2:20">
      <c r="B38" s="802"/>
      <c r="C38" s="162"/>
      <c r="D38" s="162">
        <v>46</v>
      </c>
      <c r="E38" s="99"/>
      <c r="F38" s="99" t="s">
        <v>396</v>
      </c>
      <c r="G38" s="103">
        <f>SUM(G39)</f>
        <v>61000</v>
      </c>
      <c r="H38" s="103">
        <f t="shared" ref="H38:R38" si="10">SUM(H39)</f>
        <v>61000</v>
      </c>
      <c r="I38" s="103">
        <f t="shared" si="10"/>
        <v>400000</v>
      </c>
      <c r="J38" s="103">
        <f t="shared" si="10"/>
        <v>400000</v>
      </c>
      <c r="K38" s="103">
        <f t="shared" si="10"/>
        <v>0</v>
      </c>
      <c r="L38" s="103">
        <f t="shared" si="10"/>
        <v>0</v>
      </c>
      <c r="M38" s="103">
        <f t="shared" si="10"/>
        <v>0</v>
      </c>
      <c r="N38" s="103">
        <f t="shared" si="10"/>
        <v>0</v>
      </c>
      <c r="O38" s="103">
        <f t="shared" si="10"/>
        <v>0</v>
      </c>
      <c r="P38" s="103">
        <f t="shared" si="10"/>
        <v>0</v>
      </c>
      <c r="Q38" s="103">
        <f t="shared" si="10"/>
        <v>461000</v>
      </c>
      <c r="R38" s="103">
        <f t="shared" si="10"/>
        <v>461000</v>
      </c>
      <c r="S38" s="32"/>
      <c r="T38" s="32"/>
    </row>
    <row r="39" spans="2:20">
      <c r="B39" s="802"/>
      <c r="C39" s="166"/>
      <c r="D39" s="166"/>
      <c r="E39" s="2">
        <v>464</v>
      </c>
      <c r="F39" s="1" t="s">
        <v>423</v>
      </c>
      <c r="G39" s="4">
        <v>61000</v>
      </c>
      <c r="H39" s="4">
        <v>61000</v>
      </c>
      <c r="I39" s="4">
        <v>400000</v>
      </c>
      <c r="J39" s="4">
        <v>400000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461000</v>
      </c>
      <c r="R39" s="4">
        <v>461000</v>
      </c>
      <c r="S39" s="32"/>
      <c r="T39" s="32"/>
    </row>
    <row r="40" spans="2:20">
      <c r="B40" s="802"/>
      <c r="C40" s="162"/>
      <c r="D40" s="162">
        <v>48</v>
      </c>
      <c r="E40" s="99"/>
      <c r="F40" s="99" t="s">
        <v>430</v>
      </c>
      <c r="G40" s="103">
        <f>SUM(G41:G42)</f>
        <v>300000</v>
      </c>
      <c r="H40" s="103">
        <f t="shared" ref="H40:R40" si="11">SUM(H41:H42)</f>
        <v>300000</v>
      </c>
      <c r="I40" s="103">
        <f t="shared" si="11"/>
        <v>1400000</v>
      </c>
      <c r="J40" s="103">
        <f t="shared" si="11"/>
        <v>1400000</v>
      </c>
      <c r="K40" s="103">
        <f t="shared" si="11"/>
        <v>0</v>
      </c>
      <c r="L40" s="103">
        <f t="shared" si="11"/>
        <v>0</v>
      </c>
      <c r="M40" s="103">
        <f t="shared" si="11"/>
        <v>0</v>
      </c>
      <c r="N40" s="103">
        <f t="shared" si="11"/>
        <v>0</v>
      </c>
      <c r="O40" s="103">
        <f t="shared" si="11"/>
        <v>0</v>
      </c>
      <c r="P40" s="103">
        <f t="shared" si="11"/>
        <v>0</v>
      </c>
      <c r="Q40" s="103">
        <f t="shared" si="11"/>
        <v>1700000</v>
      </c>
      <c r="R40" s="103">
        <f t="shared" si="11"/>
        <v>1700000</v>
      </c>
      <c r="S40" s="32"/>
      <c r="T40" s="32"/>
    </row>
    <row r="41" spans="2:20">
      <c r="B41" s="802"/>
      <c r="C41" s="166"/>
      <c r="D41" s="166"/>
      <c r="E41" s="2">
        <v>480</v>
      </c>
      <c r="F41" s="1" t="s">
        <v>431</v>
      </c>
      <c r="G41" s="4">
        <v>300000</v>
      </c>
      <c r="H41" s="4">
        <v>300000</v>
      </c>
      <c r="I41" s="4">
        <v>900000</v>
      </c>
      <c r="J41" s="4">
        <v>900000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1200000</v>
      </c>
      <c r="R41" s="4">
        <v>1200000</v>
      </c>
      <c r="S41" s="32"/>
      <c r="T41" s="32"/>
    </row>
    <row r="42" spans="2:20">
      <c r="B42" s="802"/>
      <c r="C42" s="166"/>
      <c r="D42" s="166"/>
      <c r="E42" s="2">
        <v>481</v>
      </c>
      <c r="F42" s="1" t="s">
        <v>432</v>
      </c>
      <c r="G42" s="4">
        <v>0</v>
      </c>
      <c r="H42" s="4">
        <v>0</v>
      </c>
      <c r="I42" s="4">
        <v>500000</v>
      </c>
      <c r="J42" s="4">
        <v>500000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500000</v>
      </c>
      <c r="R42" s="4">
        <v>500000</v>
      </c>
      <c r="S42" s="32"/>
      <c r="T42" s="32"/>
    </row>
    <row r="43" spans="2:20" ht="30">
      <c r="B43" s="802"/>
      <c r="C43" s="666">
        <v>2</v>
      </c>
      <c r="D43" s="666"/>
      <c r="E43" s="670"/>
      <c r="F43" s="668" t="s">
        <v>1666</v>
      </c>
      <c r="G43" s="102">
        <f>SUM(G44)</f>
        <v>89637000</v>
      </c>
      <c r="H43" s="102">
        <f t="shared" ref="H43:P43" si="12">SUM(H44)</f>
        <v>97837000</v>
      </c>
      <c r="I43" s="102">
        <f t="shared" si="12"/>
        <v>0</v>
      </c>
      <c r="J43" s="102">
        <f t="shared" si="12"/>
        <v>0</v>
      </c>
      <c r="K43" s="102">
        <f t="shared" si="12"/>
        <v>0</v>
      </c>
      <c r="L43" s="102">
        <f t="shared" si="12"/>
        <v>0</v>
      </c>
      <c r="M43" s="102">
        <f t="shared" si="12"/>
        <v>0</v>
      </c>
      <c r="N43" s="102">
        <f t="shared" si="12"/>
        <v>0</v>
      </c>
      <c r="O43" s="102">
        <f t="shared" si="12"/>
        <v>0</v>
      </c>
      <c r="P43" s="102">
        <f t="shared" si="12"/>
        <v>0</v>
      </c>
      <c r="Q43" s="102">
        <f>SUM(Q44)</f>
        <v>89637000</v>
      </c>
      <c r="R43" s="102">
        <f t="shared" ref="R43" si="13">SUM(R44)</f>
        <v>97837000</v>
      </c>
    </row>
    <row r="44" spans="2:20" ht="30">
      <c r="B44" s="802"/>
      <c r="C44" s="150"/>
      <c r="D44" s="150">
        <v>20</v>
      </c>
      <c r="E44" s="33"/>
      <c r="F44" s="36" t="s">
        <v>1665</v>
      </c>
      <c r="G44" s="34">
        <f>SUM(G45+G48+G55+G57)</f>
        <v>89637000</v>
      </c>
      <c r="H44" s="34">
        <f t="shared" ref="H44:P44" si="14">SUM(H45+H48+H55+H57)</f>
        <v>97837000</v>
      </c>
      <c r="I44" s="34">
        <f t="shared" si="14"/>
        <v>0</v>
      </c>
      <c r="J44" s="34">
        <f t="shared" si="14"/>
        <v>0</v>
      </c>
      <c r="K44" s="34">
        <f t="shared" si="14"/>
        <v>0</v>
      </c>
      <c r="L44" s="34">
        <f t="shared" si="14"/>
        <v>0</v>
      </c>
      <c r="M44" s="34">
        <f t="shared" si="14"/>
        <v>0</v>
      </c>
      <c r="N44" s="34">
        <f t="shared" si="14"/>
        <v>0</v>
      </c>
      <c r="O44" s="34">
        <f t="shared" si="14"/>
        <v>0</v>
      </c>
      <c r="P44" s="34">
        <f t="shared" si="14"/>
        <v>0</v>
      </c>
      <c r="Q44" s="34">
        <f>SUM(Q45+Q48+Q55+Q57)</f>
        <v>89637000</v>
      </c>
      <c r="R44" s="34">
        <f t="shared" ref="R44" si="15">SUM(R45+R48+R55+R57)</f>
        <v>97837000</v>
      </c>
    </row>
    <row r="45" spans="2:20">
      <c r="B45" s="802"/>
      <c r="C45" s="162"/>
      <c r="D45" s="162">
        <v>40</v>
      </c>
      <c r="E45" s="99"/>
      <c r="F45" s="99" t="s">
        <v>391</v>
      </c>
      <c r="G45" s="103">
        <f>SUM(G46:G47)</f>
        <v>83412000</v>
      </c>
      <c r="H45" s="103">
        <f t="shared" ref="H45:P45" si="16">SUM(H46:H47)</f>
        <v>91412000</v>
      </c>
      <c r="I45" s="103">
        <f t="shared" si="16"/>
        <v>0</v>
      </c>
      <c r="J45" s="103">
        <f t="shared" si="16"/>
        <v>0</v>
      </c>
      <c r="K45" s="103">
        <f t="shared" si="16"/>
        <v>0</v>
      </c>
      <c r="L45" s="103">
        <f t="shared" si="16"/>
        <v>0</v>
      </c>
      <c r="M45" s="103">
        <f t="shared" si="16"/>
        <v>0</v>
      </c>
      <c r="N45" s="103">
        <f t="shared" si="16"/>
        <v>0</v>
      </c>
      <c r="O45" s="103">
        <f t="shared" si="16"/>
        <v>0</v>
      </c>
      <c r="P45" s="103">
        <f t="shared" si="16"/>
        <v>0</v>
      </c>
      <c r="Q45" s="103">
        <f>SUM(Q46:Q47)</f>
        <v>83412000</v>
      </c>
      <c r="R45" s="103">
        <f t="shared" ref="R45" si="17">SUM(R46:R47)</f>
        <v>91412000</v>
      </c>
    </row>
    <row r="46" spans="2:20">
      <c r="B46" s="802"/>
      <c r="C46" s="166"/>
      <c r="D46" s="166"/>
      <c r="E46" s="2">
        <v>401</v>
      </c>
      <c r="F46" s="1" t="s">
        <v>399</v>
      </c>
      <c r="G46" s="4">
        <v>62042000</v>
      </c>
      <c r="H46" s="4">
        <v>67882000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62042000</v>
      </c>
      <c r="R46" s="4">
        <v>67882000</v>
      </c>
    </row>
    <row r="47" spans="2:20">
      <c r="B47" s="802"/>
      <c r="C47" s="166"/>
      <c r="D47" s="166"/>
      <c r="E47" s="2">
        <v>402</v>
      </c>
      <c r="F47" s="1" t="s">
        <v>361</v>
      </c>
      <c r="G47" s="4">
        <v>21370000</v>
      </c>
      <c r="H47" s="4">
        <v>23530000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21370000</v>
      </c>
      <c r="R47" s="4">
        <v>23530000</v>
      </c>
    </row>
    <row r="48" spans="2:20">
      <c r="B48" s="802"/>
      <c r="C48" s="162"/>
      <c r="D48" s="162">
        <v>42</v>
      </c>
      <c r="E48" s="99"/>
      <c r="F48" s="99" t="s">
        <v>394</v>
      </c>
      <c r="G48" s="103">
        <f>SUM(G49:G54)</f>
        <v>5015000</v>
      </c>
      <c r="H48" s="103">
        <f t="shared" ref="H48:P48" si="18">SUM(H49:H54)</f>
        <v>5215000</v>
      </c>
      <c r="I48" s="103">
        <f t="shared" si="18"/>
        <v>0</v>
      </c>
      <c r="J48" s="103">
        <f t="shared" si="18"/>
        <v>0</v>
      </c>
      <c r="K48" s="103">
        <f t="shared" si="18"/>
        <v>0</v>
      </c>
      <c r="L48" s="103">
        <f t="shared" si="18"/>
        <v>0</v>
      </c>
      <c r="M48" s="103">
        <f t="shared" si="18"/>
        <v>0</v>
      </c>
      <c r="N48" s="103">
        <f t="shared" si="18"/>
        <v>0</v>
      </c>
      <c r="O48" s="103">
        <f t="shared" si="18"/>
        <v>0</v>
      </c>
      <c r="P48" s="103">
        <f t="shared" si="18"/>
        <v>0</v>
      </c>
      <c r="Q48" s="103">
        <f>SUM(Q49:Q54)</f>
        <v>5015000</v>
      </c>
      <c r="R48" s="103">
        <f t="shared" ref="R48" si="19">SUM(R49:R54)</f>
        <v>5215000</v>
      </c>
    </row>
    <row r="49" spans="2:18">
      <c r="B49" s="802"/>
      <c r="C49" s="166"/>
      <c r="D49" s="166"/>
      <c r="E49" s="2">
        <v>420</v>
      </c>
      <c r="F49" s="1" t="s">
        <v>400</v>
      </c>
      <c r="G49" s="4">
        <v>30000</v>
      </c>
      <c r="H49" s="4">
        <v>30000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30000</v>
      </c>
      <c r="R49" s="4">
        <v>30000</v>
      </c>
    </row>
    <row r="50" spans="2:18" ht="30">
      <c r="B50" s="802"/>
      <c r="C50" s="166"/>
      <c r="D50" s="166"/>
      <c r="E50" s="2">
        <v>421</v>
      </c>
      <c r="F50" s="14" t="s">
        <v>401</v>
      </c>
      <c r="G50" s="4">
        <v>3280000</v>
      </c>
      <c r="H50" s="4">
        <v>3980000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3280000</v>
      </c>
      <c r="R50" s="4">
        <v>3980000</v>
      </c>
    </row>
    <row r="51" spans="2:18">
      <c r="B51" s="802"/>
      <c r="C51" s="166"/>
      <c r="D51" s="166"/>
      <c r="E51" s="2">
        <v>423</v>
      </c>
      <c r="F51" s="1" t="s">
        <v>402</v>
      </c>
      <c r="G51" s="4">
        <v>130000</v>
      </c>
      <c r="H51" s="4">
        <v>130000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130000</v>
      </c>
      <c r="R51" s="4">
        <v>130000</v>
      </c>
    </row>
    <row r="52" spans="2:18">
      <c r="B52" s="802"/>
      <c r="C52" s="166"/>
      <c r="D52" s="166"/>
      <c r="E52" s="2">
        <v>424</v>
      </c>
      <c r="F52" s="1" t="s">
        <v>403</v>
      </c>
      <c r="G52" s="4">
        <v>250000</v>
      </c>
      <c r="H52" s="4">
        <v>250000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250000</v>
      </c>
      <c r="R52" s="4">
        <v>250000</v>
      </c>
    </row>
    <row r="53" spans="2:18">
      <c r="B53" s="802"/>
      <c r="C53" s="166"/>
      <c r="D53" s="166"/>
      <c r="E53" s="2">
        <v>425</v>
      </c>
      <c r="F53" s="1" t="s">
        <v>404</v>
      </c>
      <c r="G53" s="4">
        <v>1300000</v>
      </c>
      <c r="H53" s="4">
        <v>800000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1300000</v>
      </c>
      <c r="R53" s="4">
        <v>800000</v>
      </c>
    </row>
    <row r="54" spans="2:18">
      <c r="B54" s="802"/>
      <c r="C54" s="166"/>
      <c r="D54" s="166"/>
      <c r="E54" s="2">
        <v>426</v>
      </c>
      <c r="F54" s="1" t="s">
        <v>405</v>
      </c>
      <c r="G54" s="4">
        <v>25000</v>
      </c>
      <c r="H54" s="4">
        <v>25000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25000</v>
      </c>
      <c r="R54" s="4">
        <v>25000</v>
      </c>
    </row>
    <row r="55" spans="2:18">
      <c r="B55" s="802"/>
      <c r="C55" s="162"/>
      <c r="D55" s="162">
        <v>46</v>
      </c>
      <c r="E55" s="99"/>
      <c r="F55" s="99" t="s">
        <v>396</v>
      </c>
      <c r="G55" s="103">
        <f>SUM(G56)</f>
        <v>210000</v>
      </c>
      <c r="H55" s="103">
        <f t="shared" ref="H55:P55" si="20">SUM(H56)</f>
        <v>210000</v>
      </c>
      <c r="I55" s="103">
        <f t="shared" si="20"/>
        <v>0</v>
      </c>
      <c r="J55" s="103">
        <f t="shared" si="20"/>
        <v>0</v>
      </c>
      <c r="K55" s="103">
        <f t="shared" si="20"/>
        <v>0</v>
      </c>
      <c r="L55" s="103">
        <f t="shared" si="20"/>
        <v>0</v>
      </c>
      <c r="M55" s="103">
        <f t="shared" si="20"/>
        <v>0</v>
      </c>
      <c r="N55" s="103">
        <f t="shared" si="20"/>
        <v>0</v>
      </c>
      <c r="O55" s="103">
        <f t="shared" si="20"/>
        <v>0</v>
      </c>
      <c r="P55" s="103">
        <f t="shared" si="20"/>
        <v>0</v>
      </c>
      <c r="Q55" s="103">
        <f>SUM(Q56)</f>
        <v>210000</v>
      </c>
      <c r="R55" s="103">
        <f t="shared" ref="R55" si="21">SUM(R56)</f>
        <v>210000</v>
      </c>
    </row>
    <row r="56" spans="2:18">
      <c r="B56" s="802"/>
      <c r="C56" s="166"/>
      <c r="D56" s="166"/>
      <c r="E56" s="2">
        <v>464</v>
      </c>
      <c r="F56" s="1" t="s">
        <v>423</v>
      </c>
      <c r="G56" s="4">
        <v>210000</v>
      </c>
      <c r="H56" s="4">
        <v>210000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210000</v>
      </c>
      <c r="R56" s="4">
        <v>210000</v>
      </c>
    </row>
    <row r="57" spans="2:18">
      <c r="B57" s="802"/>
      <c r="C57" s="162"/>
      <c r="D57" s="162">
        <v>48</v>
      </c>
      <c r="E57" s="99"/>
      <c r="F57" s="99" t="s">
        <v>430</v>
      </c>
      <c r="G57" s="103">
        <f>SUM(G58)</f>
        <v>1000000</v>
      </c>
      <c r="H57" s="103">
        <f t="shared" ref="H57:P57" si="22">SUM(H58)</f>
        <v>1000000</v>
      </c>
      <c r="I57" s="103">
        <f t="shared" si="22"/>
        <v>0</v>
      </c>
      <c r="J57" s="103">
        <f t="shared" si="22"/>
        <v>0</v>
      </c>
      <c r="K57" s="103">
        <f t="shared" si="22"/>
        <v>0</v>
      </c>
      <c r="L57" s="103">
        <f t="shared" si="22"/>
        <v>0</v>
      </c>
      <c r="M57" s="103">
        <f t="shared" si="22"/>
        <v>0</v>
      </c>
      <c r="N57" s="103">
        <f t="shared" si="22"/>
        <v>0</v>
      </c>
      <c r="O57" s="103">
        <f t="shared" si="22"/>
        <v>0</v>
      </c>
      <c r="P57" s="103">
        <f t="shared" si="22"/>
        <v>0</v>
      </c>
      <c r="Q57" s="103">
        <f>SUM(Q58)</f>
        <v>1000000</v>
      </c>
      <c r="R57" s="103">
        <f t="shared" ref="R57" si="23">SUM(R58)</f>
        <v>1000000</v>
      </c>
    </row>
    <row r="58" spans="2:18" ht="15.75" thickBot="1">
      <c r="B58" s="802"/>
      <c r="C58" s="166"/>
      <c r="D58" s="166"/>
      <c r="E58" s="2">
        <v>480</v>
      </c>
      <c r="F58" s="1" t="s">
        <v>431</v>
      </c>
      <c r="G58" s="4">
        <v>1000000</v>
      </c>
      <c r="H58" s="4">
        <v>1000000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1000000</v>
      </c>
      <c r="R58" s="4">
        <v>1000000</v>
      </c>
    </row>
    <row r="59" spans="2:18" ht="15.75" thickBot="1">
      <c r="B59" s="802"/>
      <c r="C59" s="800" t="s">
        <v>604</v>
      </c>
      <c r="D59" s="801"/>
      <c r="E59" s="766" t="s">
        <v>509</v>
      </c>
      <c r="F59" s="801"/>
      <c r="G59" s="193">
        <f>SUM(G43+G26)</f>
        <v>115333000</v>
      </c>
      <c r="H59" s="193">
        <f t="shared" ref="H59:R59" si="24">SUM(H43+H26)</f>
        <v>126333000</v>
      </c>
      <c r="I59" s="193">
        <f t="shared" si="24"/>
        <v>8000000</v>
      </c>
      <c r="J59" s="193">
        <f t="shared" si="24"/>
        <v>9240000</v>
      </c>
      <c r="K59" s="193">
        <f t="shared" si="24"/>
        <v>0</v>
      </c>
      <c r="L59" s="193">
        <f t="shared" si="24"/>
        <v>0</v>
      </c>
      <c r="M59" s="193">
        <f t="shared" si="24"/>
        <v>0</v>
      </c>
      <c r="N59" s="193">
        <f t="shared" si="24"/>
        <v>0</v>
      </c>
      <c r="O59" s="193">
        <f t="shared" si="24"/>
        <v>0</v>
      </c>
      <c r="P59" s="193">
        <f t="shared" si="24"/>
        <v>0</v>
      </c>
      <c r="Q59" s="193">
        <f t="shared" si="24"/>
        <v>123333000</v>
      </c>
      <c r="R59" s="193">
        <f t="shared" si="24"/>
        <v>135573000</v>
      </c>
    </row>
  </sheetData>
  <mergeCells count="15">
    <mergeCell ref="C59:D59"/>
    <mergeCell ref="E59:F59"/>
    <mergeCell ref="B7:B59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B2:R47"/>
  <sheetViews>
    <sheetView workbookViewId="0">
      <selection activeCell="D2" sqref="D2"/>
    </sheetView>
  </sheetViews>
  <sheetFormatPr defaultRowHeight="15"/>
  <cols>
    <col min="2" max="2" width="11.42578125" customWidth="1"/>
    <col min="3" max="3" width="13.140625" customWidth="1"/>
    <col min="4" max="4" width="14.85546875" customWidth="1"/>
    <col min="5" max="5" width="21.42578125" customWidth="1"/>
    <col min="6" max="6" width="40.7109375" customWidth="1"/>
    <col min="7" max="18" width="16.5703125" customWidth="1"/>
  </cols>
  <sheetData>
    <row r="2" spans="2:18">
      <c r="B2" s="603" t="s">
        <v>510</v>
      </c>
      <c r="C2" s="641"/>
      <c r="D2" s="641"/>
      <c r="E2" s="604"/>
    </row>
    <row r="3" spans="2:18">
      <c r="B3" s="684" t="s">
        <v>452</v>
      </c>
      <c r="C3" s="684" t="s">
        <v>817</v>
      </c>
      <c r="D3" s="684" t="s">
        <v>706</v>
      </c>
      <c r="E3" s="684" t="s">
        <v>349</v>
      </c>
      <c r="F3" s="685" t="s">
        <v>350</v>
      </c>
      <c r="G3" s="685" t="s">
        <v>443</v>
      </c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ht="31.5" customHeight="1">
      <c r="B4" s="684"/>
      <c r="C4" s="684"/>
      <c r="D4" s="684"/>
      <c r="E4" s="684"/>
      <c r="F4" s="685"/>
      <c r="G4" s="684" t="s">
        <v>516</v>
      </c>
      <c r="H4" s="684"/>
      <c r="I4" s="684"/>
      <c r="J4" s="684"/>
      <c r="K4" s="684" t="s">
        <v>417</v>
      </c>
      <c r="L4" s="684"/>
      <c r="M4" s="684" t="s">
        <v>418</v>
      </c>
      <c r="N4" s="684"/>
      <c r="O4" s="684" t="s">
        <v>398</v>
      </c>
      <c r="P4" s="684"/>
      <c r="Q4" s="684" t="s">
        <v>419</v>
      </c>
      <c r="R4" s="684"/>
    </row>
    <row r="5" spans="2:18">
      <c r="B5" s="700"/>
      <c r="C5" s="700"/>
      <c r="D5" s="700"/>
      <c r="E5" s="700"/>
      <c r="F5" s="703"/>
      <c r="G5" s="439" t="s">
        <v>356</v>
      </c>
      <c r="H5" s="439" t="s">
        <v>444</v>
      </c>
      <c r="I5" s="439" t="s">
        <v>358</v>
      </c>
      <c r="J5" s="439" t="s">
        <v>444</v>
      </c>
      <c r="K5" s="439" t="s">
        <v>356</v>
      </c>
      <c r="L5" s="439" t="s">
        <v>444</v>
      </c>
      <c r="M5" s="439" t="s">
        <v>356</v>
      </c>
      <c r="N5" s="439" t="s">
        <v>444</v>
      </c>
      <c r="O5" s="439" t="s">
        <v>356</v>
      </c>
      <c r="P5" s="439" t="s">
        <v>444</v>
      </c>
      <c r="Q5" s="439" t="s">
        <v>356</v>
      </c>
      <c r="R5" s="439" t="s">
        <v>444</v>
      </c>
    </row>
    <row r="6" spans="2:18">
      <c r="B6" s="570">
        <v>25001</v>
      </c>
      <c r="C6" s="786" t="s">
        <v>510</v>
      </c>
      <c r="D6" s="786"/>
      <c r="E6" s="786"/>
      <c r="F6" s="786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</row>
    <row r="7" spans="2:18">
      <c r="B7" s="802"/>
      <c r="C7" s="150">
        <v>2</v>
      </c>
      <c r="D7" s="33"/>
      <c r="E7" s="33"/>
      <c r="F7" s="33" t="s">
        <v>1667</v>
      </c>
      <c r="G7" s="34">
        <f>SUM(G8)</f>
        <v>18408000</v>
      </c>
      <c r="H7" s="34">
        <f t="shared" ref="H7:R7" si="0">SUM(H8)</f>
        <v>19708000</v>
      </c>
      <c r="I7" s="34">
        <f t="shared" si="0"/>
        <v>0</v>
      </c>
      <c r="J7" s="34">
        <f t="shared" si="0"/>
        <v>0</v>
      </c>
      <c r="K7" s="34">
        <f t="shared" si="0"/>
        <v>18100000</v>
      </c>
      <c r="L7" s="34">
        <f t="shared" si="0"/>
        <v>22600000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36508000</v>
      </c>
      <c r="R7" s="34">
        <f t="shared" si="0"/>
        <v>42308000</v>
      </c>
    </row>
    <row r="8" spans="2:18">
      <c r="B8" s="802"/>
      <c r="C8" s="166"/>
      <c r="D8" s="2">
        <v>20</v>
      </c>
      <c r="E8" s="1"/>
      <c r="F8" s="1" t="s">
        <v>1667</v>
      </c>
      <c r="G8" s="4">
        <f>SUM(G9+G12+G19+G21)</f>
        <v>18408000</v>
      </c>
      <c r="H8" s="4">
        <f t="shared" ref="H8:Q8" si="1">SUM(H9+H12+H19+H21)</f>
        <v>19708000</v>
      </c>
      <c r="I8" s="4">
        <f t="shared" si="1"/>
        <v>0</v>
      </c>
      <c r="J8" s="4">
        <f t="shared" si="1"/>
        <v>0</v>
      </c>
      <c r="K8" s="4">
        <f t="shared" si="1"/>
        <v>18100000</v>
      </c>
      <c r="L8" s="4">
        <f t="shared" si="1"/>
        <v>22600000</v>
      </c>
      <c r="M8" s="4">
        <f t="shared" si="1"/>
        <v>0</v>
      </c>
      <c r="N8" s="4">
        <f t="shared" si="1"/>
        <v>0</v>
      </c>
      <c r="O8" s="4">
        <f t="shared" si="1"/>
        <v>0</v>
      </c>
      <c r="P8" s="4">
        <f t="shared" si="1"/>
        <v>0</v>
      </c>
      <c r="Q8" s="4">
        <f t="shared" si="1"/>
        <v>36508000</v>
      </c>
      <c r="R8" s="4">
        <f>SUM(R9+R12+R19+R21)</f>
        <v>42308000</v>
      </c>
    </row>
    <row r="9" spans="2:18">
      <c r="B9" s="802"/>
      <c r="C9" s="162"/>
      <c r="D9" s="162">
        <v>40</v>
      </c>
      <c r="E9" s="99"/>
      <c r="F9" s="99" t="s">
        <v>391</v>
      </c>
      <c r="G9" s="103">
        <f>SUM(G10:G11)</f>
        <v>17052000</v>
      </c>
      <c r="H9" s="103">
        <f t="shared" ref="H9:R9" si="2">SUM(H10:H11)</f>
        <v>18352000</v>
      </c>
      <c r="I9" s="103">
        <f t="shared" si="2"/>
        <v>0</v>
      </c>
      <c r="J9" s="103">
        <f t="shared" si="2"/>
        <v>0</v>
      </c>
      <c r="K9" s="103">
        <f t="shared" si="2"/>
        <v>0</v>
      </c>
      <c r="L9" s="103">
        <f t="shared" si="2"/>
        <v>0</v>
      </c>
      <c r="M9" s="103">
        <f t="shared" si="2"/>
        <v>0</v>
      </c>
      <c r="N9" s="103">
        <f t="shared" si="2"/>
        <v>0</v>
      </c>
      <c r="O9" s="103">
        <f t="shared" si="2"/>
        <v>0</v>
      </c>
      <c r="P9" s="103">
        <f t="shared" si="2"/>
        <v>0</v>
      </c>
      <c r="Q9" s="103">
        <f t="shared" si="2"/>
        <v>17052000</v>
      </c>
      <c r="R9" s="103">
        <f t="shared" si="2"/>
        <v>18352000</v>
      </c>
    </row>
    <row r="10" spans="2:18">
      <c r="B10" s="802"/>
      <c r="C10" s="166"/>
      <c r="D10" s="166"/>
      <c r="E10" s="2">
        <v>401</v>
      </c>
      <c r="F10" s="1" t="s">
        <v>399</v>
      </c>
      <c r="G10" s="4">
        <v>12448000</v>
      </c>
      <c r="H10" s="4">
        <v>13397000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12448000</v>
      </c>
      <c r="R10" s="4">
        <v>13397000</v>
      </c>
    </row>
    <row r="11" spans="2:18">
      <c r="B11" s="802"/>
      <c r="C11" s="166"/>
      <c r="D11" s="166"/>
      <c r="E11" s="2">
        <v>402</v>
      </c>
      <c r="F11" s="1" t="s">
        <v>361</v>
      </c>
      <c r="G11" s="4">
        <v>4604000</v>
      </c>
      <c r="H11" s="4">
        <v>4955000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4604000</v>
      </c>
      <c r="R11" s="4">
        <v>4955000</v>
      </c>
    </row>
    <row r="12" spans="2:18">
      <c r="B12" s="802"/>
      <c r="C12" s="162"/>
      <c r="D12" s="162">
        <v>42</v>
      </c>
      <c r="E12" s="99"/>
      <c r="F12" s="99" t="s">
        <v>394</v>
      </c>
      <c r="G12" s="103">
        <f>SUM(G13:G18)</f>
        <v>1356000</v>
      </c>
      <c r="H12" s="103">
        <f t="shared" ref="H12:R12" si="3">SUM(H13:H18)</f>
        <v>1356000</v>
      </c>
      <c r="I12" s="103">
        <f t="shared" si="3"/>
        <v>0</v>
      </c>
      <c r="J12" s="103">
        <f t="shared" si="3"/>
        <v>0</v>
      </c>
      <c r="K12" s="103">
        <f t="shared" si="3"/>
        <v>16070000</v>
      </c>
      <c r="L12" s="103">
        <f t="shared" si="3"/>
        <v>15900000</v>
      </c>
      <c r="M12" s="103">
        <f t="shared" si="3"/>
        <v>0</v>
      </c>
      <c r="N12" s="103">
        <f t="shared" si="3"/>
        <v>0</v>
      </c>
      <c r="O12" s="103">
        <f t="shared" si="3"/>
        <v>0</v>
      </c>
      <c r="P12" s="103">
        <f t="shared" si="3"/>
        <v>0</v>
      </c>
      <c r="Q12" s="103">
        <f t="shared" si="3"/>
        <v>17426000</v>
      </c>
      <c r="R12" s="103">
        <f t="shared" si="3"/>
        <v>17256000</v>
      </c>
    </row>
    <row r="13" spans="2:18">
      <c r="B13" s="802"/>
      <c r="C13" s="166"/>
      <c r="D13" s="166"/>
      <c r="E13" s="2">
        <v>420</v>
      </c>
      <c r="F13" s="1" t="s">
        <v>400</v>
      </c>
      <c r="G13" s="4">
        <v>0</v>
      </c>
      <c r="H13" s="4">
        <v>0</v>
      </c>
      <c r="I13" s="4">
        <v>0</v>
      </c>
      <c r="J13" s="4">
        <v>0</v>
      </c>
      <c r="K13" s="4">
        <v>610000</v>
      </c>
      <c r="L13" s="4">
        <v>800000</v>
      </c>
      <c r="M13" s="4">
        <v>0</v>
      </c>
      <c r="N13" s="4">
        <v>0</v>
      </c>
      <c r="O13" s="4">
        <v>0</v>
      </c>
      <c r="P13" s="4">
        <v>0</v>
      </c>
      <c r="Q13" s="4">
        <v>610000</v>
      </c>
      <c r="R13" s="4">
        <v>800000</v>
      </c>
    </row>
    <row r="14" spans="2:18" ht="30">
      <c r="B14" s="802"/>
      <c r="C14" s="166"/>
      <c r="D14" s="166"/>
      <c r="E14" s="2">
        <v>421</v>
      </c>
      <c r="F14" s="14" t="s">
        <v>401</v>
      </c>
      <c r="G14" s="4">
        <v>1356000</v>
      </c>
      <c r="H14" s="4">
        <v>1356000</v>
      </c>
      <c r="I14" s="4">
        <v>0</v>
      </c>
      <c r="J14" s="4">
        <v>0</v>
      </c>
      <c r="K14" s="4">
        <v>2000000</v>
      </c>
      <c r="L14" s="4">
        <v>2000000</v>
      </c>
      <c r="M14" s="4">
        <v>0</v>
      </c>
      <c r="N14" s="4">
        <v>0</v>
      </c>
      <c r="O14" s="4">
        <v>0</v>
      </c>
      <c r="P14" s="4">
        <v>0</v>
      </c>
      <c r="Q14" s="4">
        <v>3356000</v>
      </c>
      <c r="R14" s="4">
        <v>3356000</v>
      </c>
    </row>
    <row r="15" spans="2:18">
      <c r="B15" s="802"/>
      <c r="C15" s="166"/>
      <c r="D15" s="166"/>
      <c r="E15" s="2">
        <v>423</v>
      </c>
      <c r="F15" s="1" t="s">
        <v>402</v>
      </c>
      <c r="G15" s="4">
        <v>0</v>
      </c>
      <c r="H15" s="4">
        <v>0</v>
      </c>
      <c r="I15" s="4">
        <v>0</v>
      </c>
      <c r="J15" s="4">
        <v>0</v>
      </c>
      <c r="K15" s="4">
        <v>640000</v>
      </c>
      <c r="L15" s="4">
        <v>800000</v>
      </c>
      <c r="M15" s="4">
        <v>0</v>
      </c>
      <c r="N15" s="4">
        <v>0</v>
      </c>
      <c r="O15" s="4">
        <v>0</v>
      </c>
      <c r="P15" s="4">
        <v>0</v>
      </c>
      <c r="Q15" s="4">
        <v>640000</v>
      </c>
      <c r="R15" s="4">
        <v>800000</v>
      </c>
    </row>
    <row r="16" spans="2:18">
      <c r="B16" s="802"/>
      <c r="C16" s="166"/>
      <c r="D16" s="166"/>
      <c r="E16" s="2">
        <v>424</v>
      </c>
      <c r="F16" s="1" t="s">
        <v>403</v>
      </c>
      <c r="G16" s="4">
        <v>0</v>
      </c>
      <c r="H16" s="4">
        <v>0</v>
      </c>
      <c r="I16" s="4">
        <v>0</v>
      </c>
      <c r="J16" s="4">
        <v>0</v>
      </c>
      <c r="K16" s="4">
        <v>800000</v>
      </c>
      <c r="L16" s="4">
        <v>640000</v>
      </c>
      <c r="M16" s="4">
        <v>0</v>
      </c>
      <c r="N16" s="4">
        <v>0</v>
      </c>
      <c r="O16" s="4">
        <v>0</v>
      </c>
      <c r="P16" s="4">
        <v>0</v>
      </c>
      <c r="Q16" s="4">
        <v>800000</v>
      </c>
      <c r="R16" s="4">
        <v>640000</v>
      </c>
    </row>
    <row r="17" spans="2:18">
      <c r="B17" s="802"/>
      <c r="C17" s="166"/>
      <c r="D17" s="166"/>
      <c r="E17" s="2">
        <v>425</v>
      </c>
      <c r="F17" s="1" t="s">
        <v>404</v>
      </c>
      <c r="G17" s="4">
        <v>0</v>
      </c>
      <c r="H17" s="4">
        <v>0</v>
      </c>
      <c r="I17" s="4">
        <v>0</v>
      </c>
      <c r="J17" s="4">
        <v>0</v>
      </c>
      <c r="K17" s="4">
        <v>8000000</v>
      </c>
      <c r="L17" s="4">
        <v>7660000</v>
      </c>
      <c r="M17" s="4">
        <v>0</v>
      </c>
      <c r="N17" s="4">
        <v>0</v>
      </c>
      <c r="O17" s="4">
        <v>0</v>
      </c>
      <c r="P17" s="4">
        <v>0</v>
      </c>
      <c r="Q17" s="4">
        <v>8000000</v>
      </c>
      <c r="R17" s="4">
        <v>7660000</v>
      </c>
    </row>
    <row r="18" spans="2:18">
      <c r="B18" s="802"/>
      <c r="C18" s="166"/>
      <c r="D18" s="166"/>
      <c r="E18" s="2">
        <v>426</v>
      </c>
      <c r="F18" s="1" t="s">
        <v>405</v>
      </c>
      <c r="G18" s="4">
        <v>0</v>
      </c>
      <c r="H18" s="4">
        <v>0</v>
      </c>
      <c r="I18" s="4">
        <v>0</v>
      </c>
      <c r="J18" s="4">
        <v>0</v>
      </c>
      <c r="K18" s="4">
        <v>4020000</v>
      </c>
      <c r="L18" s="4">
        <v>4000000</v>
      </c>
      <c r="M18" s="4">
        <v>0</v>
      </c>
      <c r="N18" s="4">
        <v>0</v>
      </c>
      <c r="O18" s="4">
        <v>0</v>
      </c>
      <c r="P18" s="4">
        <v>0</v>
      </c>
      <c r="Q18" s="4">
        <v>4020000</v>
      </c>
      <c r="R18" s="4">
        <v>4000000</v>
      </c>
    </row>
    <row r="19" spans="2:18">
      <c r="B19" s="802"/>
      <c r="C19" s="162"/>
      <c r="D19" s="162">
        <v>46</v>
      </c>
      <c r="E19" s="99"/>
      <c r="F19" s="99" t="s">
        <v>396</v>
      </c>
      <c r="G19" s="103">
        <f>SUM(G20)</f>
        <v>0</v>
      </c>
      <c r="H19" s="103">
        <f t="shared" ref="H19:R19" si="4">SUM(H20)</f>
        <v>0</v>
      </c>
      <c r="I19" s="103">
        <f t="shared" si="4"/>
        <v>0</v>
      </c>
      <c r="J19" s="103">
        <f t="shared" si="4"/>
        <v>0</v>
      </c>
      <c r="K19" s="103">
        <f t="shared" si="4"/>
        <v>280000</v>
      </c>
      <c r="L19" s="103">
        <f t="shared" si="4"/>
        <v>280000</v>
      </c>
      <c r="M19" s="103">
        <f t="shared" si="4"/>
        <v>0</v>
      </c>
      <c r="N19" s="103">
        <f t="shared" si="4"/>
        <v>0</v>
      </c>
      <c r="O19" s="103">
        <f t="shared" si="4"/>
        <v>0</v>
      </c>
      <c r="P19" s="103">
        <f t="shared" si="4"/>
        <v>0</v>
      </c>
      <c r="Q19" s="103">
        <f t="shared" si="4"/>
        <v>280000</v>
      </c>
      <c r="R19" s="103">
        <f t="shared" si="4"/>
        <v>280000</v>
      </c>
    </row>
    <row r="20" spans="2:18">
      <c r="B20" s="802"/>
      <c r="C20" s="166"/>
      <c r="D20" s="166"/>
      <c r="E20" s="2">
        <v>464</v>
      </c>
      <c r="F20" s="1" t="s">
        <v>423</v>
      </c>
      <c r="G20" s="4">
        <v>0</v>
      </c>
      <c r="H20" s="4">
        <v>0</v>
      </c>
      <c r="I20" s="4">
        <v>0</v>
      </c>
      <c r="J20" s="4">
        <v>0</v>
      </c>
      <c r="K20" s="4">
        <v>280000</v>
      </c>
      <c r="L20" s="4">
        <v>280000</v>
      </c>
      <c r="M20" s="4">
        <v>0</v>
      </c>
      <c r="N20" s="4">
        <v>0</v>
      </c>
      <c r="O20" s="4">
        <v>0</v>
      </c>
      <c r="P20" s="4">
        <v>0</v>
      </c>
      <c r="Q20" s="4">
        <v>280000</v>
      </c>
      <c r="R20" s="4">
        <v>280000</v>
      </c>
    </row>
    <row r="21" spans="2:18">
      <c r="B21" s="802"/>
      <c r="C21" s="162"/>
      <c r="D21" s="162">
        <v>48</v>
      </c>
      <c r="E21" s="99"/>
      <c r="F21" s="99" t="s">
        <v>430</v>
      </c>
      <c r="G21" s="103">
        <f>SUM(G22:G26)</f>
        <v>0</v>
      </c>
      <c r="H21" s="103">
        <f t="shared" ref="H21:R21" si="5">SUM(H22:H26)</f>
        <v>0</v>
      </c>
      <c r="I21" s="103">
        <f t="shared" si="5"/>
        <v>0</v>
      </c>
      <c r="J21" s="103">
        <f t="shared" si="5"/>
        <v>0</v>
      </c>
      <c r="K21" s="103">
        <f t="shared" si="5"/>
        <v>1750000</v>
      </c>
      <c r="L21" s="103">
        <f t="shared" si="5"/>
        <v>6420000</v>
      </c>
      <c r="M21" s="103">
        <f t="shared" si="5"/>
        <v>0</v>
      </c>
      <c r="N21" s="103">
        <f t="shared" si="5"/>
        <v>0</v>
      </c>
      <c r="O21" s="103">
        <f t="shared" si="5"/>
        <v>0</v>
      </c>
      <c r="P21" s="103">
        <f t="shared" si="5"/>
        <v>0</v>
      </c>
      <c r="Q21" s="103">
        <f t="shared" si="5"/>
        <v>1750000</v>
      </c>
      <c r="R21" s="103">
        <f t="shared" si="5"/>
        <v>6420000</v>
      </c>
    </row>
    <row r="22" spans="2:18">
      <c r="B22" s="802"/>
      <c r="C22" s="166"/>
      <c r="D22" s="166"/>
      <c r="E22" s="2">
        <v>480</v>
      </c>
      <c r="F22" s="1" t="s">
        <v>431</v>
      </c>
      <c r="G22" s="4">
        <v>0</v>
      </c>
      <c r="H22" s="4">
        <v>0</v>
      </c>
      <c r="I22" s="4">
        <v>0</v>
      </c>
      <c r="J22" s="4">
        <v>0</v>
      </c>
      <c r="K22" s="4">
        <v>500000</v>
      </c>
      <c r="L22" s="4">
        <v>400000</v>
      </c>
      <c r="M22" s="4">
        <v>0</v>
      </c>
      <c r="N22" s="4">
        <v>0</v>
      </c>
      <c r="O22" s="4">
        <v>0</v>
      </c>
      <c r="P22" s="4">
        <v>0</v>
      </c>
      <c r="Q22" s="4">
        <v>500000</v>
      </c>
      <c r="R22" s="4">
        <v>400000</v>
      </c>
    </row>
    <row r="23" spans="2:18">
      <c r="B23" s="802"/>
      <c r="C23" s="166"/>
      <c r="D23" s="166"/>
      <c r="E23" s="2">
        <v>481</v>
      </c>
      <c r="F23" s="1" t="s">
        <v>432</v>
      </c>
      <c r="G23" s="4">
        <v>0</v>
      </c>
      <c r="H23" s="4">
        <v>0</v>
      </c>
      <c r="I23" s="4">
        <v>0</v>
      </c>
      <c r="J23" s="4">
        <v>0</v>
      </c>
      <c r="K23" s="4">
        <v>300000</v>
      </c>
      <c r="L23" s="4">
        <v>4800000</v>
      </c>
      <c r="M23" s="4">
        <v>0</v>
      </c>
      <c r="N23" s="4">
        <v>0</v>
      </c>
      <c r="O23" s="4">
        <v>0</v>
      </c>
      <c r="P23" s="4">
        <v>0</v>
      </c>
      <c r="Q23" s="4">
        <v>300000</v>
      </c>
      <c r="R23" s="4">
        <v>4800000</v>
      </c>
    </row>
    <row r="24" spans="2:18">
      <c r="B24" s="802"/>
      <c r="C24" s="166"/>
      <c r="D24" s="166"/>
      <c r="E24" s="2">
        <v>483</v>
      </c>
      <c r="F24" s="1" t="s">
        <v>434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300000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300000</v>
      </c>
    </row>
    <row r="25" spans="2:18">
      <c r="B25" s="802"/>
      <c r="C25" s="166"/>
      <c r="D25" s="166"/>
      <c r="E25" s="2">
        <v>485</v>
      </c>
      <c r="F25" s="1" t="s">
        <v>436</v>
      </c>
      <c r="G25" s="4">
        <v>0</v>
      </c>
      <c r="H25" s="4">
        <v>0</v>
      </c>
      <c r="I25" s="4">
        <v>0</v>
      </c>
      <c r="J25" s="4">
        <v>0</v>
      </c>
      <c r="K25" s="4">
        <v>150000</v>
      </c>
      <c r="L25" s="4">
        <v>120000</v>
      </c>
      <c r="M25" s="4">
        <v>0</v>
      </c>
      <c r="N25" s="4">
        <v>0</v>
      </c>
      <c r="O25" s="4">
        <v>0</v>
      </c>
      <c r="P25" s="4">
        <v>0</v>
      </c>
      <c r="Q25" s="4">
        <v>150000</v>
      </c>
      <c r="R25" s="4">
        <v>120000</v>
      </c>
    </row>
    <row r="26" spans="2:18">
      <c r="B26" s="802"/>
      <c r="C26" s="166"/>
      <c r="D26" s="166"/>
      <c r="E26" s="2">
        <v>486</v>
      </c>
      <c r="F26" s="1" t="s">
        <v>437</v>
      </c>
      <c r="G26" s="4">
        <v>0</v>
      </c>
      <c r="H26" s="4">
        <v>0</v>
      </c>
      <c r="I26" s="4">
        <v>0</v>
      </c>
      <c r="J26" s="4">
        <v>0</v>
      </c>
      <c r="K26" s="4">
        <v>800000</v>
      </c>
      <c r="L26" s="4">
        <v>800000</v>
      </c>
      <c r="M26" s="4">
        <v>0</v>
      </c>
      <c r="N26" s="4">
        <v>0</v>
      </c>
      <c r="O26" s="4">
        <v>0</v>
      </c>
      <c r="P26" s="4">
        <v>0</v>
      </c>
      <c r="Q26" s="4">
        <v>800000</v>
      </c>
      <c r="R26" s="4">
        <v>800000</v>
      </c>
    </row>
    <row r="27" spans="2:18">
      <c r="B27" s="802"/>
      <c r="C27" s="666">
        <v>2</v>
      </c>
      <c r="D27" s="666"/>
      <c r="E27" s="670"/>
      <c r="F27" s="670" t="s">
        <v>1667</v>
      </c>
      <c r="G27" s="102">
        <f>SUM(G28)</f>
        <v>18408000</v>
      </c>
      <c r="H27" s="102">
        <f t="shared" ref="H27" si="6">SUM(H28)</f>
        <v>19708000</v>
      </c>
      <c r="I27" s="102">
        <f t="shared" ref="I27" si="7">SUM(I28)</f>
        <v>0</v>
      </c>
      <c r="J27" s="102">
        <f t="shared" ref="J27" si="8">SUM(J28)</f>
        <v>0</v>
      </c>
      <c r="K27" s="102">
        <f t="shared" ref="K27" si="9">SUM(K28)</f>
        <v>18100000</v>
      </c>
      <c r="L27" s="102">
        <f t="shared" ref="L27" si="10">SUM(L28)</f>
        <v>22600000</v>
      </c>
      <c r="M27" s="102">
        <f t="shared" ref="M27" si="11">SUM(M28)</f>
        <v>0</v>
      </c>
      <c r="N27" s="102">
        <f t="shared" ref="N27" si="12">SUM(N28)</f>
        <v>0</v>
      </c>
      <c r="O27" s="102">
        <f t="shared" ref="O27" si="13">SUM(O28)</f>
        <v>0</v>
      </c>
      <c r="P27" s="102">
        <f t="shared" ref="P27" si="14">SUM(P28)</f>
        <v>0</v>
      </c>
      <c r="Q27" s="102">
        <f t="shared" ref="Q27" si="15">SUM(Q28)</f>
        <v>36508000</v>
      </c>
      <c r="R27" s="102">
        <f t="shared" ref="R27" si="16">SUM(R28)</f>
        <v>42308000</v>
      </c>
    </row>
    <row r="28" spans="2:18">
      <c r="B28" s="802"/>
      <c r="C28" s="150"/>
      <c r="D28" s="150">
        <v>20</v>
      </c>
      <c r="E28" s="33"/>
      <c r="F28" s="33" t="s">
        <v>1667</v>
      </c>
      <c r="G28" s="34">
        <f>SUM(G29+G32+G39+G41)</f>
        <v>18408000</v>
      </c>
      <c r="H28" s="34">
        <f t="shared" ref="H28" si="17">SUM(H29+H32+H39+H41)</f>
        <v>19708000</v>
      </c>
      <c r="I28" s="34">
        <f t="shared" ref="I28" si="18">SUM(I29+I32+I39+I41)</f>
        <v>0</v>
      </c>
      <c r="J28" s="34">
        <f t="shared" ref="J28" si="19">SUM(J29+J32+J39+J41)</f>
        <v>0</v>
      </c>
      <c r="K28" s="34">
        <f t="shared" ref="K28" si="20">SUM(K29+K32+K39+K41)</f>
        <v>18100000</v>
      </c>
      <c r="L28" s="34">
        <f t="shared" ref="L28" si="21">SUM(L29+L32+L39+L41)</f>
        <v>22600000</v>
      </c>
      <c r="M28" s="34">
        <f t="shared" ref="M28" si="22">SUM(M29+M32+M39+M41)</f>
        <v>0</v>
      </c>
      <c r="N28" s="34">
        <f t="shared" ref="N28" si="23">SUM(N29+N32+N39+N41)</f>
        <v>0</v>
      </c>
      <c r="O28" s="34">
        <f t="shared" ref="O28" si="24">SUM(O29+O32+O39+O41)</f>
        <v>0</v>
      </c>
      <c r="P28" s="34">
        <f t="shared" ref="P28" si="25">SUM(P29+P32+P39+P41)</f>
        <v>0</v>
      </c>
      <c r="Q28" s="34">
        <f t="shared" ref="Q28" si="26">SUM(Q29+Q32+Q39+Q41)</f>
        <v>36508000</v>
      </c>
      <c r="R28" s="34">
        <f>SUM(R29+R32+R39+R41)</f>
        <v>42308000</v>
      </c>
    </row>
    <row r="29" spans="2:18">
      <c r="B29" s="802"/>
      <c r="C29" s="162"/>
      <c r="D29" s="162">
        <v>40</v>
      </c>
      <c r="E29" s="99"/>
      <c r="F29" s="99" t="s">
        <v>391</v>
      </c>
      <c r="G29" s="103">
        <f>SUM(G30:G31)</f>
        <v>17052000</v>
      </c>
      <c r="H29" s="103">
        <f t="shared" ref="H29" si="27">SUM(H30:H31)</f>
        <v>18352000</v>
      </c>
      <c r="I29" s="103">
        <f t="shared" ref="I29" si="28">SUM(I30:I31)</f>
        <v>0</v>
      </c>
      <c r="J29" s="103">
        <f t="shared" ref="J29" si="29">SUM(J30:J31)</f>
        <v>0</v>
      </c>
      <c r="K29" s="103">
        <f t="shared" ref="K29" si="30">SUM(K30:K31)</f>
        <v>0</v>
      </c>
      <c r="L29" s="103">
        <f t="shared" ref="L29" si="31">SUM(L30:L31)</f>
        <v>0</v>
      </c>
      <c r="M29" s="103">
        <f t="shared" ref="M29" si="32">SUM(M30:M31)</f>
        <v>0</v>
      </c>
      <c r="N29" s="103">
        <f t="shared" ref="N29" si="33">SUM(N30:N31)</f>
        <v>0</v>
      </c>
      <c r="O29" s="103">
        <f t="shared" ref="O29" si="34">SUM(O30:O31)</f>
        <v>0</v>
      </c>
      <c r="P29" s="103">
        <f t="shared" ref="P29" si="35">SUM(P30:P31)</f>
        <v>0</v>
      </c>
      <c r="Q29" s="103">
        <f t="shared" ref="Q29" si="36">SUM(Q30:Q31)</f>
        <v>17052000</v>
      </c>
      <c r="R29" s="103">
        <f t="shared" ref="R29" si="37">SUM(R30:R31)</f>
        <v>18352000</v>
      </c>
    </row>
    <row r="30" spans="2:18">
      <c r="B30" s="802"/>
      <c r="C30" s="166"/>
      <c r="D30" s="166"/>
      <c r="E30" s="2">
        <v>401</v>
      </c>
      <c r="F30" s="1" t="s">
        <v>399</v>
      </c>
      <c r="G30" s="4">
        <v>12448000</v>
      </c>
      <c r="H30" s="4">
        <v>13397000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12448000</v>
      </c>
      <c r="R30" s="4">
        <v>13397000</v>
      </c>
    </row>
    <row r="31" spans="2:18">
      <c r="B31" s="802"/>
      <c r="C31" s="166"/>
      <c r="D31" s="166"/>
      <c r="E31" s="2">
        <v>402</v>
      </c>
      <c r="F31" s="1" t="s">
        <v>361</v>
      </c>
      <c r="G31" s="4">
        <v>4604000</v>
      </c>
      <c r="H31" s="4">
        <v>4955000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4604000</v>
      </c>
      <c r="R31" s="4">
        <v>4955000</v>
      </c>
    </row>
    <row r="32" spans="2:18">
      <c r="B32" s="802"/>
      <c r="C32" s="162"/>
      <c r="D32" s="162">
        <v>42</v>
      </c>
      <c r="E32" s="99"/>
      <c r="F32" s="99" t="s">
        <v>394</v>
      </c>
      <c r="G32" s="103">
        <f>SUM(G33:G38)</f>
        <v>1356000</v>
      </c>
      <c r="H32" s="103">
        <f t="shared" ref="H32" si="38">SUM(H33:H38)</f>
        <v>1356000</v>
      </c>
      <c r="I32" s="103">
        <f t="shared" ref="I32" si="39">SUM(I33:I38)</f>
        <v>0</v>
      </c>
      <c r="J32" s="103">
        <f t="shared" ref="J32" si="40">SUM(J33:J38)</f>
        <v>0</v>
      </c>
      <c r="K32" s="103">
        <f t="shared" ref="K32" si="41">SUM(K33:K38)</f>
        <v>16070000</v>
      </c>
      <c r="L32" s="103">
        <f t="shared" ref="L32" si="42">SUM(L33:L38)</f>
        <v>15900000</v>
      </c>
      <c r="M32" s="103">
        <f t="shared" ref="M32" si="43">SUM(M33:M38)</f>
        <v>0</v>
      </c>
      <c r="N32" s="103">
        <f t="shared" ref="N32" si="44">SUM(N33:N38)</f>
        <v>0</v>
      </c>
      <c r="O32" s="103">
        <f t="shared" ref="O32" si="45">SUM(O33:O38)</f>
        <v>0</v>
      </c>
      <c r="P32" s="103">
        <f t="shared" ref="P32" si="46">SUM(P33:P38)</f>
        <v>0</v>
      </c>
      <c r="Q32" s="103">
        <f t="shared" ref="Q32" si="47">SUM(Q33:Q38)</f>
        <v>17426000</v>
      </c>
      <c r="R32" s="103">
        <f t="shared" ref="R32" si="48">SUM(R33:R38)</f>
        <v>17256000</v>
      </c>
    </row>
    <row r="33" spans="2:18">
      <c r="B33" s="802"/>
      <c r="C33" s="166"/>
      <c r="D33" s="166"/>
      <c r="E33" s="2">
        <v>420</v>
      </c>
      <c r="F33" s="1" t="s">
        <v>400</v>
      </c>
      <c r="G33" s="4">
        <v>0</v>
      </c>
      <c r="H33" s="4">
        <v>0</v>
      </c>
      <c r="I33" s="4">
        <v>0</v>
      </c>
      <c r="J33" s="4">
        <v>0</v>
      </c>
      <c r="K33" s="4">
        <v>610000</v>
      </c>
      <c r="L33" s="4">
        <v>800000</v>
      </c>
      <c r="M33" s="4">
        <v>0</v>
      </c>
      <c r="N33" s="4">
        <v>0</v>
      </c>
      <c r="O33" s="4">
        <v>0</v>
      </c>
      <c r="P33" s="4">
        <v>0</v>
      </c>
      <c r="Q33" s="4">
        <v>610000</v>
      </c>
      <c r="R33" s="4">
        <v>800000</v>
      </c>
    </row>
    <row r="34" spans="2:18" ht="30">
      <c r="B34" s="802"/>
      <c r="C34" s="166"/>
      <c r="D34" s="166"/>
      <c r="E34" s="2">
        <v>421</v>
      </c>
      <c r="F34" s="14" t="s">
        <v>401</v>
      </c>
      <c r="G34" s="4">
        <v>1356000</v>
      </c>
      <c r="H34" s="4">
        <v>1356000</v>
      </c>
      <c r="I34" s="4">
        <v>0</v>
      </c>
      <c r="J34" s="4">
        <v>0</v>
      </c>
      <c r="K34" s="4">
        <v>2000000</v>
      </c>
      <c r="L34" s="4">
        <v>2000000</v>
      </c>
      <c r="M34" s="4">
        <v>0</v>
      </c>
      <c r="N34" s="4">
        <v>0</v>
      </c>
      <c r="O34" s="4">
        <v>0</v>
      </c>
      <c r="P34" s="4">
        <v>0</v>
      </c>
      <c r="Q34" s="4">
        <v>3356000</v>
      </c>
      <c r="R34" s="4">
        <v>3356000</v>
      </c>
    </row>
    <row r="35" spans="2:18">
      <c r="B35" s="802"/>
      <c r="C35" s="166"/>
      <c r="D35" s="166"/>
      <c r="E35" s="2">
        <v>423</v>
      </c>
      <c r="F35" s="1" t="s">
        <v>402</v>
      </c>
      <c r="G35" s="4">
        <v>0</v>
      </c>
      <c r="H35" s="4">
        <v>0</v>
      </c>
      <c r="I35" s="4">
        <v>0</v>
      </c>
      <c r="J35" s="4">
        <v>0</v>
      </c>
      <c r="K35" s="4">
        <v>640000</v>
      </c>
      <c r="L35" s="4">
        <v>800000</v>
      </c>
      <c r="M35" s="4">
        <v>0</v>
      </c>
      <c r="N35" s="4">
        <v>0</v>
      </c>
      <c r="O35" s="4">
        <v>0</v>
      </c>
      <c r="P35" s="4">
        <v>0</v>
      </c>
      <c r="Q35" s="4">
        <v>640000</v>
      </c>
      <c r="R35" s="4">
        <v>800000</v>
      </c>
    </row>
    <row r="36" spans="2:18">
      <c r="B36" s="802"/>
      <c r="C36" s="166"/>
      <c r="D36" s="166"/>
      <c r="E36" s="2">
        <v>424</v>
      </c>
      <c r="F36" s="1" t="s">
        <v>403</v>
      </c>
      <c r="G36" s="4">
        <v>0</v>
      </c>
      <c r="H36" s="4">
        <v>0</v>
      </c>
      <c r="I36" s="4">
        <v>0</v>
      </c>
      <c r="J36" s="4">
        <v>0</v>
      </c>
      <c r="K36" s="4">
        <v>800000</v>
      </c>
      <c r="L36" s="4">
        <v>640000</v>
      </c>
      <c r="M36" s="4">
        <v>0</v>
      </c>
      <c r="N36" s="4">
        <v>0</v>
      </c>
      <c r="O36" s="4">
        <v>0</v>
      </c>
      <c r="P36" s="4">
        <v>0</v>
      </c>
      <c r="Q36" s="4">
        <v>800000</v>
      </c>
      <c r="R36" s="4">
        <v>640000</v>
      </c>
    </row>
    <row r="37" spans="2:18">
      <c r="B37" s="802"/>
      <c r="C37" s="166"/>
      <c r="D37" s="166"/>
      <c r="E37" s="2">
        <v>425</v>
      </c>
      <c r="F37" s="1" t="s">
        <v>404</v>
      </c>
      <c r="G37" s="4">
        <v>0</v>
      </c>
      <c r="H37" s="4">
        <v>0</v>
      </c>
      <c r="I37" s="4">
        <v>0</v>
      </c>
      <c r="J37" s="4">
        <v>0</v>
      </c>
      <c r="K37" s="4">
        <v>8000000</v>
      </c>
      <c r="L37" s="4">
        <v>7660000</v>
      </c>
      <c r="M37" s="4">
        <v>0</v>
      </c>
      <c r="N37" s="4">
        <v>0</v>
      </c>
      <c r="O37" s="4">
        <v>0</v>
      </c>
      <c r="P37" s="4">
        <v>0</v>
      </c>
      <c r="Q37" s="4">
        <v>8000000</v>
      </c>
      <c r="R37" s="4">
        <v>7660000</v>
      </c>
    </row>
    <row r="38" spans="2:18">
      <c r="B38" s="802"/>
      <c r="C38" s="166"/>
      <c r="D38" s="166"/>
      <c r="E38" s="2">
        <v>426</v>
      </c>
      <c r="F38" s="1" t="s">
        <v>405</v>
      </c>
      <c r="G38" s="4">
        <v>0</v>
      </c>
      <c r="H38" s="4">
        <v>0</v>
      </c>
      <c r="I38" s="4">
        <v>0</v>
      </c>
      <c r="J38" s="4">
        <v>0</v>
      </c>
      <c r="K38" s="4">
        <v>4020000</v>
      </c>
      <c r="L38" s="4">
        <v>4000000</v>
      </c>
      <c r="M38" s="4">
        <v>0</v>
      </c>
      <c r="N38" s="4">
        <v>0</v>
      </c>
      <c r="O38" s="4">
        <v>0</v>
      </c>
      <c r="P38" s="4">
        <v>0</v>
      </c>
      <c r="Q38" s="4">
        <v>4020000</v>
      </c>
      <c r="R38" s="4">
        <v>4000000</v>
      </c>
    </row>
    <row r="39" spans="2:18">
      <c r="B39" s="802"/>
      <c r="C39" s="162"/>
      <c r="D39" s="162">
        <v>46</v>
      </c>
      <c r="E39" s="99"/>
      <c r="F39" s="99" t="s">
        <v>396</v>
      </c>
      <c r="G39" s="103">
        <f>SUM(G40)</f>
        <v>0</v>
      </c>
      <c r="H39" s="103">
        <f t="shared" ref="H39" si="49">SUM(H40)</f>
        <v>0</v>
      </c>
      <c r="I39" s="103">
        <f t="shared" ref="I39" si="50">SUM(I40)</f>
        <v>0</v>
      </c>
      <c r="J39" s="103">
        <f t="shared" ref="J39" si="51">SUM(J40)</f>
        <v>0</v>
      </c>
      <c r="K39" s="103">
        <f t="shared" ref="K39" si="52">SUM(K40)</f>
        <v>280000</v>
      </c>
      <c r="L39" s="103">
        <f t="shared" ref="L39" si="53">SUM(L40)</f>
        <v>280000</v>
      </c>
      <c r="M39" s="103">
        <f t="shared" ref="M39" si="54">SUM(M40)</f>
        <v>0</v>
      </c>
      <c r="N39" s="103">
        <f t="shared" ref="N39" si="55">SUM(N40)</f>
        <v>0</v>
      </c>
      <c r="O39" s="103">
        <f t="shared" ref="O39" si="56">SUM(O40)</f>
        <v>0</v>
      </c>
      <c r="P39" s="103">
        <f t="shared" ref="P39" si="57">SUM(P40)</f>
        <v>0</v>
      </c>
      <c r="Q39" s="103">
        <f t="shared" ref="Q39" si="58">SUM(Q40)</f>
        <v>280000</v>
      </c>
      <c r="R39" s="103">
        <f t="shared" ref="R39" si="59">SUM(R40)</f>
        <v>280000</v>
      </c>
    </row>
    <row r="40" spans="2:18">
      <c r="B40" s="802"/>
      <c r="C40" s="166"/>
      <c r="D40" s="166"/>
      <c r="E40" s="2">
        <v>464</v>
      </c>
      <c r="F40" s="1" t="s">
        <v>423</v>
      </c>
      <c r="G40" s="4">
        <v>0</v>
      </c>
      <c r="H40" s="4">
        <v>0</v>
      </c>
      <c r="I40" s="4">
        <v>0</v>
      </c>
      <c r="J40" s="4">
        <v>0</v>
      </c>
      <c r="K40" s="4">
        <v>280000</v>
      </c>
      <c r="L40" s="4">
        <v>280000</v>
      </c>
      <c r="M40" s="4">
        <v>0</v>
      </c>
      <c r="N40" s="4">
        <v>0</v>
      </c>
      <c r="O40" s="4">
        <v>0</v>
      </c>
      <c r="P40" s="4">
        <v>0</v>
      </c>
      <c r="Q40" s="4">
        <v>280000</v>
      </c>
      <c r="R40" s="4">
        <v>280000</v>
      </c>
    </row>
    <row r="41" spans="2:18">
      <c r="B41" s="802"/>
      <c r="C41" s="162"/>
      <c r="D41" s="162">
        <v>48</v>
      </c>
      <c r="E41" s="99"/>
      <c r="F41" s="99" t="s">
        <v>430</v>
      </c>
      <c r="G41" s="103">
        <f>SUM(G42:G46)</f>
        <v>0</v>
      </c>
      <c r="H41" s="103">
        <f t="shared" ref="H41" si="60">SUM(H42:H46)</f>
        <v>0</v>
      </c>
      <c r="I41" s="103">
        <f t="shared" ref="I41" si="61">SUM(I42:I46)</f>
        <v>0</v>
      </c>
      <c r="J41" s="103">
        <f t="shared" ref="J41" si="62">SUM(J42:J46)</f>
        <v>0</v>
      </c>
      <c r="K41" s="103">
        <f t="shared" ref="K41" si="63">SUM(K42:K46)</f>
        <v>1750000</v>
      </c>
      <c r="L41" s="103">
        <f t="shared" ref="L41" si="64">SUM(L42:L46)</f>
        <v>6420000</v>
      </c>
      <c r="M41" s="103">
        <f t="shared" ref="M41" si="65">SUM(M42:M46)</f>
        <v>0</v>
      </c>
      <c r="N41" s="103">
        <f t="shared" ref="N41" si="66">SUM(N42:N46)</f>
        <v>0</v>
      </c>
      <c r="O41" s="103">
        <f t="shared" ref="O41" si="67">SUM(O42:O46)</f>
        <v>0</v>
      </c>
      <c r="P41" s="103">
        <f t="shared" ref="P41" si="68">SUM(P42:P46)</f>
        <v>0</v>
      </c>
      <c r="Q41" s="103">
        <f t="shared" ref="Q41" si="69">SUM(Q42:Q46)</f>
        <v>1750000</v>
      </c>
      <c r="R41" s="103">
        <f t="shared" ref="R41" si="70">SUM(R42:R46)</f>
        <v>6420000</v>
      </c>
    </row>
    <row r="42" spans="2:18">
      <c r="B42" s="802"/>
      <c r="C42" s="166"/>
      <c r="D42" s="166"/>
      <c r="E42" s="2">
        <v>480</v>
      </c>
      <c r="F42" s="1" t="s">
        <v>431</v>
      </c>
      <c r="G42" s="4">
        <v>0</v>
      </c>
      <c r="H42" s="4">
        <v>0</v>
      </c>
      <c r="I42" s="4">
        <v>0</v>
      </c>
      <c r="J42" s="4">
        <v>0</v>
      </c>
      <c r="K42" s="4">
        <v>500000</v>
      </c>
      <c r="L42" s="4">
        <v>400000</v>
      </c>
      <c r="M42" s="4">
        <v>0</v>
      </c>
      <c r="N42" s="4">
        <v>0</v>
      </c>
      <c r="O42" s="4">
        <v>0</v>
      </c>
      <c r="P42" s="4">
        <v>0</v>
      </c>
      <c r="Q42" s="4">
        <v>500000</v>
      </c>
      <c r="R42" s="4">
        <v>400000</v>
      </c>
    </row>
    <row r="43" spans="2:18">
      <c r="B43" s="802"/>
      <c r="C43" s="166"/>
      <c r="D43" s="166"/>
      <c r="E43" s="2">
        <v>481</v>
      </c>
      <c r="F43" s="1" t="s">
        <v>432</v>
      </c>
      <c r="G43" s="4">
        <v>0</v>
      </c>
      <c r="H43" s="4">
        <v>0</v>
      </c>
      <c r="I43" s="4">
        <v>0</v>
      </c>
      <c r="J43" s="4">
        <v>0</v>
      </c>
      <c r="K43" s="4">
        <v>300000</v>
      </c>
      <c r="L43" s="4">
        <v>4800000</v>
      </c>
      <c r="M43" s="4">
        <v>0</v>
      </c>
      <c r="N43" s="4">
        <v>0</v>
      </c>
      <c r="O43" s="4">
        <v>0</v>
      </c>
      <c r="P43" s="4">
        <v>0</v>
      </c>
      <c r="Q43" s="4">
        <v>300000</v>
      </c>
      <c r="R43" s="4">
        <v>4800000</v>
      </c>
    </row>
    <row r="44" spans="2:18">
      <c r="B44" s="802"/>
      <c r="C44" s="166"/>
      <c r="D44" s="166"/>
      <c r="E44" s="2">
        <v>483</v>
      </c>
      <c r="F44" s="1" t="s">
        <v>434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300000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300000</v>
      </c>
    </row>
    <row r="45" spans="2:18">
      <c r="B45" s="802"/>
      <c r="C45" s="166"/>
      <c r="D45" s="166"/>
      <c r="E45" s="2">
        <v>485</v>
      </c>
      <c r="F45" s="1" t="s">
        <v>436</v>
      </c>
      <c r="G45" s="4">
        <v>0</v>
      </c>
      <c r="H45" s="4">
        <v>0</v>
      </c>
      <c r="I45" s="4">
        <v>0</v>
      </c>
      <c r="J45" s="4">
        <v>0</v>
      </c>
      <c r="K45" s="4">
        <v>150000</v>
      </c>
      <c r="L45" s="4">
        <v>120000</v>
      </c>
      <c r="M45" s="4">
        <v>0</v>
      </c>
      <c r="N45" s="4">
        <v>0</v>
      </c>
      <c r="O45" s="4">
        <v>0</v>
      </c>
      <c r="P45" s="4">
        <v>0</v>
      </c>
      <c r="Q45" s="4">
        <v>150000</v>
      </c>
      <c r="R45" s="4">
        <v>120000</v>
      </c>
    </row>
    <row r="46" spans="2:18" ht="15.75" thickBot="1">
      <c r="B46" s="802"/>
      <c r="C46" s="166"/>
      <c r="D46" s="166"/>
      <c r="E46" s="2">
        <v>486</v>
      </c>
      <c r="F46" s="1" t="s">
        <v>437</v>
      </c>
      <c r="G46" s="4">
        <v>0</v>
      </c>
      <c r="H46" s="4">
        <v>0</v>
      </c>
      <c r="I46" s="4">
        <v>0</v>
      </c>
      <c r="J46" s="4">
        <v>0</v>
      </c>
      <c r="K46" s="4">
        <v>800000</v>
      </c>
      <c r="L46" s="4">
        <v>800000</v>
      </c>
      <c r="M46" s="4">
        <v>0</v>
      </c>
      <c r="N46" s="4">
        <v>0</v>
      </c>
      <c r="O46" s="4">
        <v>0</v>
      </c>
      <c r="P46" s="4">
        <v>0</v>
      </c>
      <c r="Q46" s="4">
        <v>800000</v>
      </c>
      <c r="R46" s="4">
        <v>800000</v>
      </c>
    </row>
    <row r="47" spans="2:18" ht="15.75" thickBot="1">
      <c r="B47" s="802"/>
      <c r="C47" s="800" t="s">
        <v>604</v>
      </c>
      <c r="D47" s="801"/>
      <c r="E47" s="766" t="s">
        <v>510</v>
      </c>
      <c r="F47" s="801"/>
      <c r="G47" s="193">
        <f>SUM(G27)</f>
        <v>18408000</v>
      </c>
      <c r="H47" s="193">
        <f t="shared" ref="H47:R47" si="71">SUM(H27)</f>
        <v>19708000</v>
      </c>
      <c r="I47" s="193">
        <f t="shared" si="71"/>
        <v>0</v>
      </c>
      <c r="J47" s="193">
        <f t="shared" si="71"/>
        <v>0</v>
      </c>
      <c r="K47" s="193">
        <f t="shared" si="71"/>
        <v>18100000</v>
      </c>
      <c r="L47" s="193">
        <f t="shared" si="71"/>
        <v>22600000</v>
      </c>
      <c r="M47" s="193">
        <f t="shared" si="71"/>
        <v>0</v>
      </c>
      <c r="N47" s="193">
        <f t="shared" si="71"/>
        <v>0</v>
      </c>
      <c r="O47" s="193">
        <f t="shared" si="71"/>
        <v>0</v>
      </c>
      <c r="P47" s="193">
        <f t="shared" si="71"/>
        <v>0</v>
      </c>
      <c r="Q47" s="193">
        <f t="shared" si="71"/>
        <v>36508000</v>
      </c>
      <c r="R47" s="193">
        <f t="shared" si="71"/>
        <v>42308000</v>
      </c>
    </row>
  </sheetData>
  <mergeCells count="15">
    <mergeCell ref="C47:D47"/>
    <mergeCell ref="E47:F47"/>
    <mergeCell ref="B7:B47"/>
    <mergeCell ref="Q4:R4"/>
    <mergeCell ref="C6:F6"/>
    <mergeCell ref="B3:B5"/>
    <mergeCell ref="C3:C5"/>
    <mergeCell ref="D3:D5"/>
    <mergeCell ref="E3:E5"/>
    <mergeCell ref="F3:F5"/>
    <mergeCell ref="G3:R3"/>
    <mergeCell ref="G4:J4"/>
    <mergeCell ref="K4:L4"/>
    <mergeCell ref="M4:N4"/>
    <mergeCell ref="O4:P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138</vt:i4>
      </vt:variant>
    </vt:vector>
  </HeadingPairs>
  <TitlesOfParts>
    <vt:vector size="138" baseType="lpstr">
      <vt:lpstr>Измен. и доп. на буџ.РМ за 2015</vt:lpstr>
      <vt:lpstr>Консолидарен буџет РМ за 2015</vt:lpstr>
      <vt:lpstr>Прег.нам.блок дотац.надл по опш</vt:lpstr>
      <vt:lpstr>Бил.прих.Буџ РМ по ставки</vt:lpstr>
      <vt:lpstr>Бил.расх.Буџ РМ по ставки</vt:lpstr>
      <vt:lpstr>Бил.прих на Цен.буџ. по ставки</vt:lpstr>
      <vt:lpstr>Бил.прих.Цен.буџ по буџ.корисни</vt:lpstr>
      <vt:lpstr>Бил.расх.Цен.буџ по ставки</vt:lpstr>
      <vt:lpstr>Бил.расх.Цен.буџ.по буџ.корисни</vt:lpstr>
      <vt:lpstr>Буџ.расх. по ф-ции на Цен.Буџет</vt:lpstr>
      <vt:lpstr>Владини прог. на Цен. буџет</vt:lpstr>
      <vt:lpstr>Преглед на развој.потпрограми</vt:lpstr>
      <vt:lpstr>Претседател на РМ</vt:lpstr>
      <vt:lpstr>Агенција за разурнување</vt:lpstr>
      <vt:lpstr>Собрание на РМ</vt:lpstr>
      <vt:lpstr>Државен завод за ревизија</vt:lpstr>
      <vt:lpstr>Држ.комисија за спреч.на корупц</vt:lpstr>
      <vt:lpstr>Државна изборна комисија</vt:lpstr>
      <vt:lpstr>Комисија за заш.на конкуренција</vt:lpstr>
      <vt:lpstr>Дирекција за заш.лични податоци</vt:lpstr>
      <vt:lpstr>Држ.ком.за жалби по јав.набавки</vt:lpstr>
      <vt:lpstr>Ком.за верификација на фактите</vt:lpstr>
      <vt:lpstr>Регулаторна комисија за домувањ</vt:lpstr>
      <vt:lpstr>Совет за унап.и надзор на ревиз</vt:lpstr>
      <vt:lpstr>Коми. за заш. од дискриминација</vt:lpstr>
      <vt:lpstr>Држ.ком.за одлу.во управ.постап</vt:lpstr>
      <vt:lpstr>Ревиз.тело за рев.на инструмен </vt:lpstr>
      <vt:lpstr>Држ.ком.за одлу.на инспек.надз.</vt:lpstr>
      <vt:lpstr>Устав. суд на РМ</vt:lpstr>
      <vt:lpstr>Влада на РМ</vt:lpstr>
      <vt:lpstr>Служ.за опш.и заед.раб.влада РМ</vt:lpstr>
      <vt:lpstr>Секретаријат на законодавнство</vt:lpstr>
      <vt:lpstr>Држ.правобранителство на РМ</vt:lpstr>
      <vt:lpstr>Агенција за администрација</vt:lpstr>
      <vt:lpstr>Секретаријат за европ.прашања</vt:lpstr>
      <vt:lpstr>Секре. за спровед.на рамк.догов</vt:lpstr>
      <vt:lpstr>Аген.за оствар.за прав.на заед </vt:lpstr>
      <vt:lpstr>Агенц.за управ. со одземен имот</vt:lpstr>
      <vt:lpstr>Инспекциски совет</vt:lpstr>
      <vt:lpstr>Министерство за одбрана</vt:lpstr>
      <vt:lpstr>Дирекција за без.на класиф.инфо</vt:lpstr>
      <vt:lpstr>Дирекција за заш. и спасување</vt:lpstr>
      <vt:lpstr>Цен. за управув. со кризи</vt:lpstr>
      <vt:lpstr>Министерство за внатреш. работи</vt:lpstr>
      <vt:lpstr>Министерство за правда</vt:lpstr>
      <vt:lpstr>Управа за изврш. на санкции</vt:lpstr>
      <vt:lpstr>Управа за водење на матич.книги</vt:lpstr>
      <vt:lpstr>Биро за застап.РМ пред Евр.суд </vt:lpstr>
      <vt:lpstr>Минист. за надвореш. работи</vt:lpstr>
      <vt:lpstr>Министерство за финансии</vt:lpstr>
      <vt:lpstr>Мин.за ф-сии-ф-ции на државата</vt:lpstr>
      <vt:lpstr>Царинска управа на РМ</vt:lpstr>
      <vt:lpstr>Агенција за стоков. резерви</vt:lpstr>
      <vt:lpstr>Управа за јавни приходи</vt:lpstr>
      <vt:lpstr>Управа за финан. полиција</vt:lpstr>
      <vt:lpstr>Дирек. за задолж. рез. на нафта</vt:lpstr>
      <vt:lpstr>Држав. девизен инспекторат</vt:lpstr>
      <vt:lpstr>Министерство за економија</vt:lpstr>
      <vt:lpstr>Аген. за стран.инвест. и промоц</vt:lpstr>
      <vt:lpstr>Аген.за пром.и подрш.на туризам</vt:lpstr>
      <vt:lpstr>Дирек.за техн инду. развој.зони</vt:lpstr>
      <vt:lpstr>Држав. пазарен инспекторат</vt:lpstr>
      <vt:lpstr>Држ.инспек. за тех.инспекција</vt:lpstr>
      <vt:lpstr>Држ.завод за заш.на индус.сопст</vt:lpstr>
      <vt:lpstr>Мин.за жив.сред. и прост. план</vt:lpstr>
      <vt:lpstr>Држ.инспек. за жив.средина</vt:lpstr>
      <vt:lpstr>Мин. за транспорт и врски</vt:lpstr>
      <vt:lpstr>Држ. инспекторат за транспорт</vt:lpstr>
      <vt:lpstr>Држ.инспек. за градеж. и урбани</vt:lpstr>
      <vt:lpstr>Држ. комунален инспекторат</vt:lpstr>
      <vt:lpstr>Мин.за земјод.шум. и водостопан</vt:lpstr>
      <vt:lpstr>Аген.за поттик.раз.на земјо.БТ</vt:lpstr>
      <vt:lpstr>Управ. за хидрометаролош.работи</vt:lpstr>
      <vt:lpstr>Аген.фин.подр.во земјод.и рурал</vt:lpstr>
      <vt:lpstr>Аген.за храна и ветеринарст. РМ</vt:lpstr>
      <vt:lpstr>Држ. инспек. за земјоделство</vt:lpstr>
      <vt:lpstr>Држ.инспект.за шумар. и ловство</vt:lpstr>
      <vt:lpstr>Мин. за труд и социјал.политика</vt:lpstr>
      <vt:lpstr>Држ. инспекторат за труд</vt:lpstr>
      <vt:lpstr>Мин. за образование и наука</vt:lpstr>
      <vt:lpstr>Биро за развој на образование</vt:lpstr>
      <vt:lpstr>Нац,аген. за Европ.образ.и моби</vt:lpstr>
      <vt:lpstr>Држ. просветен инспекторат</vt:lpstr>
      <vt:lpstr>Агенција за млади и спорт</vt:lpstr>
      <vt:lpstr>Мин. за инф.опш. и администраци</vt:lpstr>
      <vt:lpstr>Држ. управен инспекторат</vt:lpstr>
      <vt:lpstr>Министерство за култура</vt:lpstr>
      <vt:lpstr>Фин.на дејн.од облас.на култура</vt:lpstr>
      <vt:lpstr>Министерство за здравство</vt:lpstr>
      <vt:lpstr>Држ.санит. и здрав. инспекторат</vt:lpstr>
      <vt:lpstr>Мин. за локална самоуправа</vt:lpstr>
      <vt:lpstr>Држ. инспек. за локална самоупр</vt:lpstr>
      <vt:lpstr>Аген. за иселеништво</vt:lpstr>
      <vt:lpstr>Ком.заш.на право за слоб.приста</vt:lpstr>
      <vt:lpstr>Ком.за одн.со верски заедници</vt:lpstr>
      <vt:lpstr>Аген. за катаст. на недвижности</vt:lpstr>
      <vt:lpstr>Држ. завод за статистика</vt:lpstr>
      <vt:lpstr>Држ. архив на РМ</vt:lpstr>
      <vt:lpstr>Биро за судски вештачења</vt:lpstr>
      <vt:lpstr>Мак. академ. на наук. и уметнос</vt:lpstr>
      <vt:lpstr>Биро за регионал. развој</vt:lpstr>
      <vt:lpstr>Судска власт</vt:lpstr>
      <vt:lpstr>Јав. обвинителство на РМ</vt:lpstr>
      <vt:lpstr>Народен правобранител</vt:lpstr>
      <vt:lpstr>ФЗО по ставка и намена </vt:lpstr>
      <vt:lpstr>АВРМ по ставка и намена </vt:lpstr>
      <vt:lpstr>БП ПИОМ</vt:lpstr>
      <vt:lpstr>Служ. за опш.и заед.раб на </vt:lpstr>
      <vt:lpstr>04009 Секретар. за евро.праш</vt:lpstr>
      <vt:lpstr>05001 Мин. за одбрана</vt:lpstr>
      <vt:lpstr>05003 Детекц. за заш и спасувањ</vt:lpstr>
      <vt:lpstr>06001 Мин. за внат. работи</vt:lpstr>
      <vt:lpstr>07001 Мин.за правда</vt:lpstr>
      <vt:lpstr>07002 Управ.за изврш на санкции</vt:lpstr>
      <vt:lpstr>07003 Управ за водење матич.кни</vt:lpstr>
      <vt:lpstr>09001 Мин.за финансии</vt:lpstr>
      <vt:lpstr>09002 Мин.финан-функ.на држават</vt:lpstr>
      <vt:lpstr>09003 Царин. управа на РМ</vt:lpstr>
      <vt:lpstr>09005 Управа за јавни приходи</vt:lpstr>
      <vt:lpstr>10001 Мин.за економија</vt:lpstr>
      <vt:lpstr>10002 Аген. странс. инвес. и пр</vt:lpstr>
      <vt:lpstr>10004 Дирек.за технол.индус.раз</vt:lpstr>
      <vt:lpstr>12101Мин.жив.средина и прос.пла</vt:lpstr>
      <vt:lpstr>13001 Мин. за транс. и врски </vt:lpstr>
      <vt:lpstr>мин за зем, шум и водо.</vt:lpstr>
      <vt:lpstr>аге.за фин.подд во зем и рур р.</vt:lpstr>
      <vt:lpstr>мин за труд и соц пол</vt:lpstr>
      <vt:lpstr>Мин. за образ. и наука</vt:lpstr>
      <vt:lpstr>АГЕ.МЛАДИ И СПОРТ</vt:lpstr>
      <vt:lpstr>МИОА</vt:lpstr>
      <vt:lpstr>МИН ЗА КУЛТУРА</vt:lpstr>
      <vt:lpstr>МИН ЗА ЗДРАВСТВО</vt:lpstr>
      <vt:lpstr>МИН ЗА ЛОКАЛНА САМОУПРАВА</vt:lpstr>
      <vt:lpstr>АГЕ ЗА КАТАСТАР И НЕДВИЖНОСТИ</vt:lpstr>
      <vt:lpstr>ДРЖ ЗАВОД ЗА СТАТИСТИКА</vt:lpstr>
      <vt:lpstr>БИРО ЗА РЕГИОНАЛЕН РАЗВОЈ</vt:lpstr>
      <vt:lpstr>ЈАВНО ОБВНИТЕЛСТВО</vt:lpstr>
      <vt:lpstr>АВРМ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2015-10-27T17:45:15Z</dcterms:created>
  <dcterms:modified xsi:type="dcterms:W3CDTF">2015-12-23T17:37:52Z</dcterms:modified>
</cp:coreProperties>
</file>